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Blue Print\Initial Data SQL Generator\"/>
    </mc:Choice>
  </mc:AlternateContent>
  <bookViews>
    <workbookView xWindow="360" yWindow="90" windowWidth="8535" windowHeight="3345" activeTab="1"/>
  </bookViews>
  <sheets>
    <sheet name="weleh" sheetId="1" r:id="rId1"/>
    <sheet name="QDC MYOB COA Structure" sheetId="8" r:id="rId2"/>
    <sheet name="QDC ERP COA Structure" sheetId="9" r:id="rId3"/>
    <sheet name="QDC ERP COA Structure - Fixed" sheetId="11" r:id="rId4"/>
    <sheet name="IMD ERP COA Structure" sheetId="12" r:id="rId5"/>
  </sheets>
  <calcPr calcId="152511"/>
</workbook>
</file>

<file path=xl/calcChain.xml><?xml version="1.0" encoding="utf-8"?>
<calcChain xmlns="http://schemas.openxmlformats.org/spreadsheetml/2006/main">
  <c r="AM40" i="11" l="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M111" i="11"/>
  <c r="AM112" i="11"/>
  <c r="AM113" i="11"/>
  <c r="AM114" i="11"/>
  <c r="AM115" i="11"/>
  <c r="AM116" i="11"/>
  <c r="AM117" i="11"/>
  <c r="AM118" i="11"/>
  <c r="AM119" i="11"/>
  <c r="AM120" i="11"/>
  <c r="AM121" i="11"/>
  <c r="AM122" i="11"/>
  <c r="AM123" i="11"/>
  <c r="AM124" i="11"/>
  <c r="AM125" i="11"/>
  <c r="AM126" i="11"/>
  <c r="AM127" i="11"/>
  <c r="AM128" i="11"/>
  <c r="AM129" i="11"/>
  <c r="AM130" i="11"/>
  <c r="AM131" i="11"/>
  <c r="AM132" i="11"/>
  <c r="AM133" i="11"/>
  <c r="AM134" i="11"/>
  <c r="AM135" i="11"/>
  <c r="AM136" i="11"/>
  <c r="AM137" i="11"/>
  <c r="AM138" i="11"/>
  <c r="AM139" i="11"/>
  <c r="AM140" i="11"/>
  <c r="AM141" i="11"/>
  <c r="AM142" i="11"/>
  <c r="AM143" i="11"/>
  <c r="AM144" i="11"/>
  <c r="AM145" i="11"/>
  <c r="AM146" i="11"/>
  <c r="AM147" i="11"/>
  <c r="AM148" i="11"/>
  <c r="AM149" i="11"/>
  <c r="AM150" i="11"/>
  <c r="AM151" i="11"/>
  <c r="AM152" i="11"/>
  <c r="AM153" i="11"/>
  <c r="AM154" i="11"/>
  <c r="AM155" i="11"/>
  <c r="AM156" i="11"/>
  <c r="AM157" i="11"/>
  <c r="AM158" i="11"/>
  <c r="AM159" i="11"/>
  <c r="AM160" i="11"/>
  <c r="AM161" i="11"/>
  <c r="AM162" i="11"/>
  <c r="AM163" i="11"/>
  <c r="AM164" i="11"/>
  <c r="AM165" i="11"/>
  <c r="AM166" i="11"/>
  <c r="AM167" i="11"/>
  <c r="AM168" i="11"/>
  <c r="AM169" i="11"/>
  <c r="AM170" i="11"/>
  <c r="AM171" i="11"/>
  <c r="AM172" i="11"/>
  <c r="AM173" i="11"/>
  <c r="AM174" i="11"/>
  <c r="AM175" i="11"/>
  <c r="AM176" i="11"/>
  <c r="AM177" i="11"/>
  <c r="AM178" i="11"/>
  <c r="AM179" i="11"/>
  <c r="AM180" i="11"/>
  <c r="AM181" i="11"/>
  <c r="AM182" i="11"/>
  <c r="AM183" i="11"/>
  <c r="AM184" i="11"/>
  <c r="AM185" i="11"/>
  <c r="AM186" i="11"/>
  <c r="AM187" i="11"/>
  <c r="AM188" i="11"/>
  <c r="AM189" i="11"/>
  <c r="AM190" i="11"/>
  <c r="AM191" i="11"/>
  <c r="AM192" i="11"/>
  <c r="AM193" i="11"/>
  <c r="AM194" i="11"/>
  <c r="AM195" i="11"/>
  <c r="AM196" i="11"/>
  <c r="AM197" i="11"/>
  <c r="AM198" i="11"/>
  <c r="AM199" i="11"/>
  <c r="AM200" i="11"/>
  <c r="AM201" i="11"/>
  <c r="AM202" i="11"/>
  <c r="AM203" i="11"/>
  <c r="AM204" i="11"/>
  <c r="AM205" i="11"/>
  <c r="AM206" i="11"/>
  <c r="AM207" i="11"/>
  <c r="AM208" i="11"/>
  <c r="AM209" i="11"/>
  <c r="AM210" i="11"/>
  <c r="AM211" i="11"/>
  <c r="AM212" i="11"/>
  <c r="AM213" i="11"/>
  <c r="AM214" i="11"/>
  <c r="AM215" i="11"/>
  <c r="AM216" i="11"/>
  <c r="AM217" i="11"/>
  <c r="AM218" i="11"/>
  <c r="AM219" i="11"/>
  <c r="AM220" i="11"/>
  <c r="AM221" i="11"/>
  <c r="AM222" i="11"/>
  <c r="AM223" i="11"/>
  <c r="AM224" i="11"/>
  <c r="AM225" i="11"/>
  <c r="AM226" i="11"/>
  <c r="AM227" i="11"/>
  <c r="AM228" i="11"/>
  <c r="AM229" i="11"/>
  <c r="AM230" i="11"/>
  <c r="AM231" i="11"/>
  <c r="AM232" i="11"/>
  <c r="AM233" i="11"/>
  <c r="AM234" i="11"/>
  <c r="AM235" i="11"/>
  <c r="AM236" i="11"/>
  <c r="AM237" i="11"/>
  <c r="AM238" i="11"/>
  <c r="AM239" i="11"/>
  <c r="AM240" i="11"/>
  <c r="AM241" i="11"/>
  <c r="AM242" i="11"/>
  <c r="AM243" i="11"/>
  <c r="AM244" i="11"/>
  <c r="AM245" i="11"/>
  <c r="AM246" i="11"/>
  <c r="AM247" i="11"/>
  <c r="AM248" i="11"/>
  <c r="AM249" i="11"/>
  <c r="AM250" i="11"/>
  <c r="AM251" i="11"/>
  <c r="AM252" i="11"/>
  <c r="AM253" i="11"/>
  <c r="AM254" i="11"/>
  <c r="AM255" i="11"/>
  <c r="AM256" i="11"/>
  <c r="AM257" i="11"/>
  <c r="AM258" i="11"/>
  <c r="AM259" i="11"/>
  <c r="AM260" i="11"/>
  <c r="AM261" i="11"/>
  <c r="AM262" i="11"/>
  <c r="AM263" i="11"/>
  <c r="AM264" i="11"/>
  <c r="AM265" i="11"/>
  <c r="AM266" i="11"/>
  <c r="AM267" i="11"/>
  <c r="AM268" i="11"/>
  <c r="AM269" i="11"/>
  <c r="AM270" i="11"/>
  <c r="AM271" i="11"/>
  <c r="AM272" i="11"/>
  <c r="AM273" i="11"/>
  <c r="AM274" i="11"/>
  <c r="AM275" i="11"/>
  <c r="AM276" i="11"/>
  <c r="AM277" i="11"/>
  <c r="AM278" i="11"/>
  <c r="AM279" i="11"/>
  <c r="AM280" i="11"/>
  <c r="AM281" i="11"/>
  <c r="AM282" i="11"/>
  <c r="AM283" i="11"/>
  <c r="AM284" i="11"/>
  <c r="AM285" i="11"/>
  <c r="AM286" i="11"/>
  <c r="AM287" i="11"/>
  <c r="AM288" i="11"/>
  <c r="AM289" i="11"/>
  <c r="AM290" i="11"/>
  <c r="AM291" i="11"/>
  <c r="AM292" i="11"/>
  <c r="AM293" i="11"/>
  <c r="AM294" i="11"/>
  <c r="AM295" i="11"/>
  <c r="AM296" i="11"/>
  <c r="AM297" i="11"/>
  <c r="AM298" i="11"/>
  <c r="AM299" i="11"/>
  <c r="AM300" i="11"/>
  <c r="AM301" i="11"/>
  <c r="AM302" i="11"/>
  <c r="AM303" i="11"/>
  <c r="AM304" i="11"/>
  <c r="AM305" i="11"/>
  <c r="AM306" i="11"/>
  <c r="AM307" i="11"/>
  <c r="AM308" i="11"/>
  <c r="AM309" i="11"/>
  <c r="AM310" i="11"/>
  <c r="AM311" i="11"/>
  <c r="AM312" i="11"/>
  <c r="AM313" i="11"/>
  <c r="AM314" i="11"/>
  <c r="AM315" i="11"/>
  <c r="AM316" i="11"/>
  <c r="AM317" i="11"/>
  <c r="AM318" i="11"/>
  <c r="AM319" i="11"/>
  <c r="AM320" i="11"/>
  <c r="AM321" i="11"/>
  <c r="AM322" i="11"/>
  <c r="AM323" i="11"/>
  <c r="AM324" i="11"/>
  <c r="AM325" i="11"/>
  <c r="AM326" i="11"/>
  <c r="AM327" i="11"/>
  <c r="AM328" i="11"/>
  <c r="AM329" i="11"/>
  <c r="AM330" i="11"/>
  <c r="AM331" i="11"/>
  <c r="AM332" i="11"/>
  <c r="AM333" i="11"/>
  <c r="AM334" i="11"/>
  <c r="AM335" i="11"/>
  <c r="AM336" i="11"/>
  <c r="AM337" i="11"/>
  <c r="AM338" i="11"/>
  <c r="AM339" i="11"/>
  <c r="AM340" i="11"/>
  <c r="AM341" i="11"/>
  <c r="AM342" i="11"/>
  <c r="AM343" i="11"/>
  <c r="V40" i="11"/>
  <c r="V41" i="11"/>
  <c r="V42" i="11"/>
  <c r="V43" i="11"/>
  <c r="V44" i="11"/>
  <c r="V45" i="11"/>
  <c r="V46" i="11"/>
  <c r="V47" i="11"/>
  <c r="V48" i="11"/>
  <c r="U49" i="11"/>
  <c r="V49" i="11"/>
  <c r="AF49" i="11" s="1"/>
  <c r="U50" i="11"/>
  <c r="AE50" i="11" s="1"/>
  <c r="V50" i="11"/>
  <c r="AF50" i="11" s="1"/>
  <c r="U51" i="11"/>
  <c r="AE51" i="11" s="1"/>
  <c r="V51" i="11"/>
  <c r="AF51" i="11" s="1"/>
  <c r="U52" i="11"/>
  <c r="AE52" i="11" s="1"/>
  <c r="V52" i="11"/>
  <c r="AF52" i="11" s="1"/>
  <c r="U53" i="11"/>
  <c r="AE53" i="11" s="1"/>
  <c r="V53" i="11"/>
  <c r="AF53" i="11" s="1"/>
  <c r="U54" i="11"/>
  <c r="AE54" i="11" s="1"/>
  <c r="V54" i="11"/>
  <c r="AF54" i="11" s="1"/>
  <c r="U55" i="11"/>
  <c r="AE55" i="11" s="1"/>
  <c r="V55" i="11"/>
  <c r="AF55" i="11" s="1"/>
  <c r="W55" i="11"/>
  <c r="U56" i="11"/>
  <c r="AE56" i="11" s="1"/>
  <c r="V56" i="11"/>
  <c r="AF56" i="11" s="1"/>
  <c r="W56" i="11"/>
  <c r="AG56" i="11" s="1"/>
  <c r="U57" i="11"/>
  <c r="AE57" i="11" s="1"/>
  <c r="V57" i="11"/>
  <c r="AF57" i="11" s="1"/>
  <c r="W57" i="11"/>
  <c r="AG57" i="11" s="1"/>
  <c r="U58" i="11"/>
  <c r="AE58" i="11" s="1"/>
  <c r="V58" i="11"/>
  <c r="AF58" i="11" s="1"/>
  <c r="W58" i="11"/>
  <c r="AG58" i="11" s="1"/>
  <c r="U59" i="11"/>
  <c r="AE59" i="11" s="1"/>
  <c r="V59" i="11"/>
  <c r="AF59" i="11" s="1"/>
  <c r="W59" i="11"/>
  <c r="AG59" i="11" s="1"/>
  <c r="U60" i="11"/>
  <c r="V60" i="11"/>
  <c r="AF60" i="11" s="1"/>
  <c r="W60" i="11"/>
  <c r="AG60" i="11" s="1"/>
  <c r="U61" i="11"/>
  <c r="AE61" i="11" s="1"/>
  <c r="V61" i="11"/>
  <c r="AF61" i="11" s="1"/>
  <c r="W61" i="11"/>
  <c r="AG61" i="11" s="1"/>
  <c r="U62" i="11"/>
  <c r="AE62" i="11" s="1"/>
  <c r="V62" i="11"/>
  <c r="AF62" i="11" s="1"/>
  <c r="W62" i="11"/>
  <c r="AG62" i="11" s="1"/>
  <c r="U63" i="11"/>
  <c r="AE63" i="11" s="1"/>
  <c r="V63" i="11"/>
  <c r="AF63" i="11" s="1"/>
  <c r="W63" i="11"/>
  <c r="AG63" i="11" s="1"/>
  <c r="U64" i="11"/>
  <c r="AE64" i="11" s="1"/>
  <c r="V64" i="11"/>
  <c r="AF64" i="11" s="1"/>
  <c r="W64" i="11"/>
  <c r="AG64" i="11" s="1"/>
  <c r="U65" i="11"/>
  <c r="AE65" i="11" s="1"/>
  <c r="V65" i="11"/>
  <c r="AF65" i="11" s="1"/>
  <c r="W65" i="11"/>
  <c r="AG65" i="11" s="1"/>
  <c r="U66" i="11"/>
  <c r="AE66" i="11" s="1"/>
  <c r="V66" i="11"/>
  <c r="AF66" i="11" s="1"/>
  <c r="W66" i="11"/>
  <c r="AG66" i="11" s="1"/>
  <c r="U67" i="11"/>
  <c r="AE67" i="11" s="1"/>
  <c r="V67" i="11"/>
  <c r="AF67" i="11" s="1"/>
  <c r="W67" i="11"/>
  <c r="AG67" i="11" s="1"/>
  <c r="U68" i="11"/>
  <c r="AE68" i="11" s="1"/>
  <c r="V68" i="11"/>
  <c r="AF68" i="11" s="1"/>
  <c r="W68" i="11"/>
  <c r="AG68" i="11" s="1"/>
  <c r="U69" i="11"/>
  <c r="AE69" i="11" s="1"/>
  <c r="V69" i="11"/>
  <c r="AF69" i="11" s="1"/>
  <c r="W69" i="11"/>
  <c r="AG69" i="11" s="1"/>
  <c r="U70" i="11"/>
  <c r="AE70" i="11" s="1"/>
  <c r="V70" i="11"/>
  <c r="AF70" i="11" s="1"/>
  <c r="W70" i="11"/>
  <c r="AG70" i="11" s="1"/>
  <c r="U71" i="11"/>
  <c r="AE71" i="11" s="1"/>
  <c r="V71" i="11"/>
  <c r="AF71" i="11" s="1"/>
  <c r="W71" i="11"/>
  <c r="AG71" i="11" s="1"/>
  <c r="U72" i="11"/>
  <c r="V72" i="11"/>
  <c r="AF72" i="11" s="1"/>
  <c r="W72" i="11"/>
  <c r="AG72" i="11" s="1"/>
  <c r="U73" i="11"/>
  <c r="AE73" i="11" s="1"/>
  <c r="V73" i="11"/>
  <c r="AF73" i="11" s="1"/>
  <c r="W73" i="11"/>
  <c r="AG73" i="11" s="1"/>
  <c r="U74" i="11"/>
  <c r="AE74" i="11" s="1"/>
  <c r="V74" i="11"/>
  <c r="AF74" i="11" s="1"/>
  <c r="W74" i="11"/>
  <c r="AG74" i="11" s="1"/>
  <c r="U75" i="11"/>
  <c r="AE75" i="11" s="1"/>
  <c r="V75" i="11"/>
  <c r="AF75" i="11" s="1"/>
  <c r="W75" i="11"/>
  <c r="AG75" i="11" s="1"/>
  <c r="U76" i="11"/>
  <c r="AE76" i="11" s="1"/>
  <c r="V76" i="11"/>
  <c r="AF76" i="11" s="1"/>
  <c r="W76" i="11"/>
  <c r="AG76" i="11" s="1"/>
  <c r="U77" i="11"/>
  <c r="AE77" i="11" s="1"/>
  <c r="V77" i="11"/>
  <c r="AF77" i="11" s="1"/>
  <c r="W77" i="11"/>
  <c r="AG77" i="11" s="1"/>
  <c r="U78" i="11"/>
  <c r="AE78" i="11" s="1"/>
  <c r="V78" i="11"/>
  <c r="AF78" i="11" s="1"/>
  <c r="W78" i="11"/>
  <c r="AG78" i="11" s="1"/>
  <c r="U79" i="11"/>
  <c r="AE79" i="11" s="1"/>
  <c r="V79" i="11"/>
  <c r="AF79" i="11" s="1"/>
  <c r="W79" i="11"/>
  <c r="AG79" i="11" s="1"/>
  <c r="U80" i="11"/>
  <c r="AE80" i="11" s="1"/>
  <c r="V80" i="11"/>
  <c r="AF80" i="11" s="1"/>
  <c r="W80" i="11"/>
  <c r="AG80" i="11" s="1"/>
  <c r="U81" i="11"/>
  <c r="AE81" i="11" s="1"/>
  <c r="V81" i="11"/>
  <c r="AF81" i="11" s="1"/>
  <c r="W81" i="11"/>
  <c r="AG81" i="11" s="1"/>
  <c r="U82" i="11"/>
  <c r="AE82" i="11" s="1"/>
  <c r="V82" i="11"/>
  <c r="AF82" i="11" s="1"/>
  <c r="W82" i="11"/>
  <c r="AG82" i="11" s="1"/>
  <c r="U83" i="11"/>
  <c r="AE83" i="11" s="1"/>
  <c r="V83" i="11"/>
  <c r="AF83" i="11" s="1"/>
  <c r="W83" i="11"/>
  <c r="AG83" i="11" s="1"/>
  <c r="U84" i="11"/>
  <c r="AE84" i="11" s="1"/>
  <c r="V84" i="11"/>
  <c r="AF84" i="11" s="1"/>
  <c r="W84" i="11"/>
  <c r="AG84" i="11" s="1"/>
  <c r="U85" i="11"/>
  <c r="AE85" i="11" s="1"/>
  <c r="V85" i="11"/>
  <c r="AF85" i="11" s="1"/>
  <c r="W85" i="11"/>
  <c r="AG85" i="11" s="1"/>
  <c r="U86" i="11"/>
  <c r="AE86" i="11" s="1"/>
  <c r="V86" i="11"/>
  <c r="AF86" i="11" s="1"/>
  <c r="W86" i="11"/>
  <c r="AG86" i="11" s="1"/>
  <c r="U87" i="11"/>
  <c r="AE87" i="11" s="1"/>
  <c r="V87" i="11"/>
  <c r="AF87" i="11" s="1"/>
  <c r="W87" i="11"/>
  <c r="AG87" i="11" s="1"/>
  <c r="U88" i="11"/>
  <c r="AE88" i="11" s="1"/>
  <c r="V88" i="11"/>
  <c r="AF88" i="11" s="1"/>
  <c r="W88" i="11"/>
  <c r="AG88" i="11" s="1"/>
  <c r="U89" i="11"/>
  <c r="V89" i="11"/>
  <c r="AF89" i="11" s="1"/>
  <c r="W89" i="11"/>
  <c r="AG89" i="11" s="1"/>
  <c r="U90" i="11"/>
  <c r="AE90" i="11" s="1"/>
  <c r="V90" i="11"/>
  <c r="AF90" i="11" s="1"/>
  <c r="W90" i="11"/>
  <c r="AG90" i="11" s="1"/>
  <c r="U91" i="11"/>
  <c r="AE91" i="11" s="1"/>
  <c r="V91" i="11"/>
  <c r="AF91" i="11" s="1"/>
  <c r="W91" i="11"/>
  <c r="AG91" i="11" s="1"/>
  <c r="U92" i="11"/>
  <c r="V92" i="11"/>
  <c r="AF92" i="11" s="1"/>
  <c r="W92" i="11"/>
  <c r="AG92" i="11" s="1"/>
  <c r="U93" i="11"/>
  <c r="AE93" i="11" s="1"/>
  <c r="V93" i="11"/>
  <c r="AF93" i="11" s="1"/>
  <c r="W93" i="11"/>
  <c r="AG93" i="11" s="1"/>
  <c r="U94" i="11"/>
  <c r="AE94" i="11" s="1"/>
  <c r="V94" i="11"/>
  <c r="AF94" i="11" s="1"/>
  <c r="W94" i="11"/>
  <c r="AG94" i="11" s="1"/>
  <c r="U95" i="11"/>
  <c r="AE95" i="11" s="1"/>
  <c r="V95" i="11"/>
  <c r="AF95" i="11" s="1"/>
  <c r="W95" i="11"/>
  <c r="AG95" i="11" s="1"/>
  <c r="U96" i="11"/>
  <c r="AE96" i="11" s="1"/>
  <c r="V96" i="11"/>
  <c r="AF96" i="11" s="1"/>
  <c r="W96" i="11"/>
  <c r="AG96" i="11" s="1"/>
  <c r="U97" i="11"/>
  <c r="AE97" i="11" s="1"/>
  <c r="V97" i="11"/>
  <c r="AF97" i="11" s="1"/>
  <c r="W97" i="11"/>
  <c r="AG97" i="11" s="1"/>
  <c r="U98" i="11"/>
  <c r="AE98" i="11" s="1"/>
  <c r="V98" i="11"/>
  <c r="AF98" i="11" s="1"/>
  <c r="W98" i="11"/>
  <c r="AG98" i="11" s="1"/>
  <c r="U99" i="11"/>
  <c r="AE99" i="11" s="1"/>
  <c r="V99" i="11"/>
  <c r="AF99" i="11" s="1"/>
  <c r="W99" i="11"/>
  <c r="AG99" i="11" s="1"/>
  <c r="U100" i="11"/>
  <c r="AE100" i="11" s="1"/>
  <c r="V100" i="11"/>
  <c r="AF100" i="11" s="1"/>
  <c r="W100" i="11"/>
  <c r="AG100" i="11" s="1"/>
  <c r="U101" i="11"/>
  <c r="AE101" i="11" s="1"/>
  <c r="V101" i="11"/>
  <c r="AF101" i="11" s="1"/>
  <c r="W101" i="11"/>
  <c r="AG101" i="11" s="1"/>
  <c r="U102" i="11"/>
  <c r="AE102" i="11" s="1"/>
  <c r="V102" i="11"/>
  <c r="AF102" i="11" s="1"/>
  <c r="W102" i="11"/>
  <c r="AG102" i="11" s="1"/>
  <c r="U103" i="11"/>
  <c r="V103" i="11"/>
  <c r="AF103" i="11" s="1"/>
  <c r="W103" i="11"/>
  <c r="AG103" i="11" s="1"/>
  <c r="U104" i="11"/>
  <c r="AE104" i="11" s="1"/>
  <c r="V104" i="11"/>
  <c r="AF104" i="11" s="1"/>
  <c r="W104" i="11"/>
  <c r="AG104" i="11" s="1"/>
  <c r="U105" i="11"/>
  <c r="AE105" i="11" s="1"/>
  <c r="V105" i="11"/>
  <c r="AF105" i="11" s="1"/>
  <c r="W105" i="11"/>
  <c r="AG105" i="11" s="1"/>
  <c r="U106" i="11"/>
  <c r="AE106" i="11" s="1"/>
  <c r="V106" i="11"/>
  <c r="AF106" i="11" s="1"/>
  <c r="W106" i="11"/>
  <c r="AG106" i="11" s="1"/>
  <c r="U107" i="11"/>
  <c r="AE107" i="11" s="1"/>
  <c r="V107" i="11"/>
  <c r="AF107" i="11" s="1"/>
  <c r="W107" i="11"/>
  <c r="AG107" i="11" s="1"/>
  <c r="U108" i="11"/>
  <c r="AE108" i="11" s="1"/>
  <c r="V108" i="11"/>
  <c r="AF108" i="11" s="1"/>
  <c r="W108" i="11"/>
  <c r="AG108" i="11" s="1"/>
  <c r="U109" i="11"/>
  <c r="AE109" i="11" s="1"/>
  <c r="V109" i="11"/>
  <c r="AF109" i="11" s="1"/>
  <c r="W109" i="11"/>
  <c r="AG109" i="11" s="1"/>
  <c r="U110" i="11"/>
  <c r="AE110" i="11" s="1"/>
  <c r="V110" i="11"/>
  <c r="AF110" i="11" s="1"/>
  <c r="W110" i="11"/>
  <c r="AG110" i="11" s="1"/>
  <c r="U111" i="11"/>
  <c r="AE111" i="11" s="1"/>
  <c r="V111" i="11"/>
  <c r="AF111" i="11" s="1"/>
  <c r="W111" i="11"/>
  <c r="AG111" i="11" s="1"/>
  <c r="U112" i="11"/>
  <c r="AE112" i="11" s="1"/>
  <c r="V112" i="11"/>
  <c r="AF112" i="11" s="1"/>
  <c r="W112" i="11"/>
  <c r="AG112" i="11" s="1"/>
  <c r="U113" i="11"/>
  <c r="AE113" i="11" s="1"/>
  <c r="V113" i="11"/>
  <c r="AF113" i="11" s="1"/>
  <c r="W113" i="11"/>
  <c r="AG113" i="11" s="1"/>
  <c r="U114" i="11"/>
  <c r="V114" i="11"/>
  <c r="AF114" i="11" s="1"/>
  <c r="W114" i="11"/>
  <c r="AG114" i="11" s="1"/>
  <c r="U115" i="11"/>
  <c r="AE115" i="11" s="1"/>
  <c r="V115" i="11"/>
  <c r="AF115" i="11" s="1"/>
  <c r="W115" i="11"/>
  <c r="AG115" i="11" s="1"/>
  <c r="U116" i="11"/>
  <c r="AE116" i="11" s="1"/>
  <c r="V116" i="11"/>
  <c r="AF116" i="11" s="1"/>
  <c r="W116" i="11"/>
  <c r="AG116" i="11" s="1"/>
  <c r="U117" i="11"/>
  <c r="AE117" i="11" s="1"/>
  <c r="V117" i="11"/>
  <c r="AF117" i="11" s="1"/>
  <c r="W117" i="11"/>
  <c r="AG117" i="11" s="1"/>
  <c r="U118" i="11"/>
  <c r="AE118" i="11" s="1"/>
  <c r="V118" i="11"/>
  <c r="AF118" i="11" s="1"/>
  <c r="W118" i="11"/>
  <c r="AG118" i="11" s="1"/>
  <c r="S119" i="11"/>
  <c r="U119" i="11"/>
  <c r="AE119" i="11" s="1"/>
  <c r="V119" i="11"/>
  <c r="AF119" i="11" s="1"/>
  <c r="W119" i="11"/>
  <c r="AG119" i="11" s="1"/>
  <c r="S120" i="11"/>
  <c r="T120" i="11"/>
  <c r="U120" i="11"/>
  <c r="AE120" i="11" s="1"/>
  <c r="V120" i="11"/>
  <c r="AF120" i="11" s="1"/>
  <c r="W120" i="11"/>
  <c r="AG120" i="11" s="1"/>
  <c r="S121" i="11"/>
  <c r="T121" i="11"/>
  <c r="AD121" i="11" s="1"/>
  <c r="U121" i="11"/>
  <c r="AE121" i="11" s="1"/>
  <c r="V121" i="11"/>
  <c r="AF121" i="11" s="1"/>
  <c r="W121" i="11"/>
  <c r="AG121" i="11" s="1"/>
  <c r="S122" i="11"/>
  <c r="T122" i="11"/>
  <c r="AD122" i="11" s="1"/>
  <c r="U122" i="11"/>
  <c r="AE122" i="11" s="1"/>
  <c r="V122" i="11"/>
  <c r="AF122" i="11" s="1"/>
  <c r="W122" i="11"/>
  <c r="AG122" i="11" s="1"/>
  <c r="S123" i="11"/>
  <c r="T123" i="11"/>
  <c r="AD123" i="11" s="1"/>
  <c r="U123" i="11"/>
  <c r="AE123" i="11" s="1"/>
  <c r="V123" i="11"/>
  <c r="AF123" i="11" s="1"/>
  <c r="W123" i="11"/>
  <c r="AG123" i="11" s="1"/>
  <c r="S124" i="11"/>
  <c r="T124" i="11"/>
  <c r="AD124" i="11" s="1"/>
  <c r="U124" i="11"/>
  <c r="AE124" i="11" s="1"/>
  <c r="V124" i="11"/>
  <c r="AF124" i="11" s="1"/>
  <c r="W124" i="11"/>
  <c r="AG124" i="11" s="1"/>
  <c r="S125" i="11"/>
  <c r="T125" i="11"/>
  <c r="AD125" i="11" s="1"/>
  <c r="U125" i="11"/>
  <c r="AE125" i="11" s="1"/>
  <c r="V125" i="11"/>
  <c r="AF125" i="11" s="1"/>
  <c r="W125" i="11"/>
  <c r="AG125" i="11" s="1"/>
  <c r="S126" i="11"/>
  <c r="T126" i="11"/>
  <c r="AD126" i="11" s="1"/>
  <c r="U126" i="11"/>
  <c r="AE126" i="11" s="1"/>
  <c r="V126" i="11"/>
  <c r="AF126" i="11" s="1"/>
  <c r="W126" i="11"/>
  <c r="AG126" i="11" s="1"/>
  <c r="S127" i="11"/>
  <c r="T127" i="11"/>
  <c r="AD127" i="11" s="1"/>
  <c r="U127" i="11"/>
  <c r="AE127" i="11" s="1"/>
  <c r="V127" i="11"/>
  <c r="AF127" i="11" s="1"/>
  <c r="W127" i="11"/>
  <c r="AG127" i="11" s="1"/>
  <c r="S128" i="11"/>
  <c r="T128" i="11"/>
  <c r="AD128" i="11" s="1"/>
  <c r="U128" i="11"/>
  <c r="AE128" i="11" s="1"/>
  <c r="V128" i="11"/>
  <c r="AF128" i="11" s="1"/>
  <c r="W128" i="11"/>
  <c r="AG128" i="11" s="1"/>
  <c r="S129" i="11"/>
  <c r="T129" i="11"/>
  <c r="AD129" i="11" s="1"/>
  <c r="U129" i="11"/>
  <c r="AE129" i="11" s="1"/>
  <c r="V129" i="11"/>
  <c r="AF129" i="11" s="1"/>
  <c r="W129" i="11"/>
  <c r="AG129" i="11" s="1"/>
  <c r="S130" i="11"/>
  <c r="T130" i="11"/>
  <c r="AD130" i="11" s="1"/>
  <c r="U130" i="11"/>
  <c r="AE130" i="11" s="1"/>
  <c r="V130" i="11"/>
  <c r="AF130" i="11" s="1"/>
  <c r="W130" i="11"/>
  <c r="AG130" i="11" s="1"/>
  <c r="S131" i="11"/>
  <c r="T131" i="11"/>
  <c r="AD131" i="11" s="1"/>
  <c r="U131" i="11"/>
  <c r="AE131" i="11" s="1"/>
  <c r="V131" i="11"/>
  <c r="AF131" i="11" s="1"/>
  <c r="W131" i="11"/>
  <c r="AG131" i="11" s="1"/>
  <c r="S132" i="11"/>
  <c r="T132" i="11"/>
  <c r="AD132" i="11" s="1"/>
  <c r="U132" i="11"/>
  <c r="AE132" i="11" s="1"/>
  <c r="V132" i="11"/>
  <c r="AF132" i="11" s="1"/>
  <c r="W132" i="11"/>
  <c r="AG132" i="11" s="1"/>
  <c r="S133" i="11"/>
  <c r="T133" i="11"/>
  <c r="AD133" i="11" s="1"/>
  <c r="U133" i="11"/>
  <c r="AE133" i="11" s="1"/>
  <c r="V133" i="11"/>
  <c r="AF133" i="11" s="1"/>
  <c r="W133" i="11"/>
  <c r="AG133" i="11" s="1"/>
  <c r="S134" i="11"/>
  <c r="T134" i="11"/>
  <c r="AD134" i="11" s="1"/>
  <c r="U134" i="11"/>
  <c r="AE134" i="11" s="1"/>
  <c r="V134" i="11"/>
  <c r="AF134" i="11" s="1"/>
  <c r="W134" i="11"/>
  <c r="AG134" i="11" s="1"/>
  <c r="S135" i="11"/>
  <c r="T135" i="11"/>
  <c r="AD135" i="11" s="1"/>
  <c r="U135" i="11"/>
  <c r="AE135" i="11" s="1"/>
  <c r="V135" i="11"/>
  <c r="AF135" i="11" s="1"/>
  <c r="W135" i="11"/>
  <c r="AG135" i="11" s="1"/>
  <c r="S136" i="11"/>
  <c r="T136" i="11"/>
  <c r="AD136" i="11" s="1"/>
  <c r="U136" i="11"/>
  <c r="AE136" i="11" s="1"/>
  <c r="V136" i="11"/>
  <c r="AF136" i="11" s="1"/>
  <c r="W136" i="11"/>
  <c r="AG136" i="11" s="1"/>
  <c r="S137" i="11"/>
  <c r="T137" i="11"/>
  <c r="AD137" i="11" s="1"/>
  <c r="U137" i="11"/>
  <c r="AE137" i="11" s="1"/>
  <c r="V137" i="11"/>
  <c r="AF137" i="11" s="1"/>
  <c r="W137" i="11"/>
  <c r="AG137" i="11" s="1"/>
  <c r="S138" i="11"/>
  <c r="T138" i="11"/>
  <c r="AD138" i="11" s="1"/>
  <c r="U138" i="11"/>
  <c r="AE138" i="11" s="1"/>
  <c r="V138" i="11"/>
  <c r="AF138" i="11" s="1"/>
  <c r="W138" i="11"/>
  <c r="AG138" i="11" s="1"/>
  <c r="S139" i="11"/>
  <c r="T139" i="11"/>
  <c r="AD139" i="11" s="1"/>
  <c r="U139" i="11"/>
  <c r="AE139" i="11" s="1"/>
  <c r="V139" i="11"/>
  <c r="AF139" i="11" s="1"/>
  <c r="W139" i="11"/>
  <c r="AG139" i="11" s="1"/>
  <c r="S140" i="11"/>
  <c r="T140" i="11"/>
  <c r="AD140" i="11" s="1"/>
  <c r="U140" i="11"/>
  <c r="AE140" i="11" s="1"/>
  <c r="V140" i="11"/>
  <c r="AF140" i="11" s="1"/>
  <c r="W140" i="11"/>
  <c r="AG140" i="11" s="1"/>
  <c r="S141" i="11"/>
  <c r="T141" i="11"/>
  <c r="AD141" i="11" s="1"/>
  <c r="U141" i="11"/>
  <c r="AE141" i="11" s="1"/>
  <c r="V141" i="11"/>
  <c r="AF141" i="11" s="1"/>
  <c r="W141" i="11"/>
  <c r="AG141" i="11" s="1"/>
  <c r="S142" i="11"/>
  <c r="T142" i="11"/>
  <c r="AD142" i="11" s="1"/>
  <c r="U142" i="11"/>
  <c r="AE142" i="11" s="1"/>
  <c r="V142" i="11"/>
  <c r="AF142" i="11" s="1"/>
  <c r="W142" i="11"/>
  <c r="AG142" i="11" s="1"/>
  <c r="S143" i="11"/>
  <c r="T143" i="11"/>
  <c r="AD143" i="11" s="1"/>
  <c r="U143" i="11"/>
  <c r="AE143" i="11" s="1"/>
  <c r="V143" i="11"/>
  <c r="AF143" i="11" s="1"/>
  <c r="W143" i="11"/>
  <c r="AG143" i="11" s="1"/>
  <c r="S144" i="11"/>
  <c r="T144" i="11"/>
  <c r="AD144" i="11" s="1"/>
  <c r="U144" i="11"/>
  <c r="AE144" i="11" s="1"/>
  <c r="V144" i="11"/>
  <c r="AF144" i="11" s="1"/>
  <c r="W144" i="11"/>
  <c r="AG144" i="11" s="1"/>
  <c r="S145" i="11"/>
  <c r="T145" i="11"/>
  <c r="AD145" i="11" s="1"/>
  <c r="U145" i="11"/>
  <c r="AE145" i="11" s="1"/>
  <c r="V145" i="11"/>
  <c r="AF145" i="11" s="1"/>
  <c r="W145" i="11"/>
  <c r="AG145" i="11" s="1"/>
  <c r="S146" i="11"/>
  <c r="T146" i="11"/>
  <c r="AD146" i="11" s="1"/>
  <c r="U146" i="11"/>
  <c r="AE146" i="11" s="1"/>
  <c r="V146" i="11"/>
  <c r="AF146" i="11" s="1"/>
  <c r="W146" i="11"/>
  <c r="AG146" i="11" s="1"/>
  <c r="S147" i="11"/>
  <c r="T147" i="11"/>
  <c r="AD147" i="11" s="1"/>
  <c r="U147" i="11"/>
  <c r="AE147" i="11" s="1"/>
  <c r="V147" i="11"/>
  <c r="AF147" i="11" s="1"/>
  <c r="W147" i="11"/>
  <c r="AG147" i="11" s="1"/>
  <c r="S148" i="11"/>
  <c r="T148" i="11"/>
  <c r="AD148" i="11" s="1"/>
  <c r="U148" i="11"/>
  <c r="AE148" i="11" s="1"/>
  <c r="V148" i="11"/>
  <c r="AF148" i="11" s="1"/>
  <c r="W148" i="11"/>
  <c r="AG148" i="11" s="1"/>
  <c r="S149" i="11"/>
  <c r="T149" i="11"/>
  <c r="AD149" i="11" s="1"/>
  <c r="U149" i="11"/>
  <c r="AE149" i="11" s="1"/>
  <c r="V149" i="11"/>
  <c r="AF149" i="11" s="1"/>
  <c r="W149" i="11"/>
  <c r="AG149" i="11" s="1"/>
  <c r="S150" i="11"/>
  <c r="T150" i="11"/>
  <c r="AD150" i="11" s="1"/>
  <c r="U150" i="11"/>
  <c r="AE150" i="11" s="1"/>
  <c r="V150" i="11"/>
  <c r="AF150" i="11" s="1"/>
  <c r="W150" i="11"/>
  <c r="AG150" i="11" s="1"/>
  <c r="S151" i="11"/>
  <c r="T151" i="11"/>
  <c r="AD151" i="11" s="1"/>
  <c r="U151" i="11"/>
  <c r="AE151" i="11" s="1"/>
  <c r="V151" i="11"/>
  <c r="AF151" i="11" s="1"/>
  <c r="W151" i="11"/>
  <c r="AG151" i="11" s="1"/>
  <c r="S152" i="11"/>
  <c r="T152" i="11"/>
  <c r="AD152" i="11" s="1"/>
  <c r="AO152" i="11" s="1"/>
  <c r="U152" i="11"/>
  <c r="AE152" i="11" s="1"/>
  <c r="V152" i="11"/>
  <c r="AF152" i="11" s="1"/>
  <c r="W152" i="11"/>
  <c r="AG152" i="11" s="1"/>
  <c r="S153" i="11"/>
  <c r="T153" i="11"/>
  <c r="AD153" i="11" s="1"/>
  <c r="U153" i="11"/>
  <c r="AE153" i="11" s="1"/>
  <c r="V153" i="11"/>
  <c r="AF153" i="11" s="1"/>
  <c r="W153" i="11"/>
  <c r="AG153" i="11" s="1"/>
  <c r="S154" i="11"/>
  <c r="T154" i="11"/>
  <c r="AD154" i="11" s="1"/>
  <c r="U154" i="11"/>
  <c r="AE154" i="11" s="1"/>
  <c r="V154" i="11"/>
  <c r="AF154" i="11" s="1"/>
  <c r="W154" i="11"/>
  <c r="AG154" i="11" s="1"/>
  <c r="S155" i="11"/>
  <c r="T155" i="11"/>
  <c r="AD155" i="11" s="1"/>
  <c r="U155" i="11"/>
  <c r="AE155" i="11" s="1"/>
  <c r="V155" i="11"/>
  <c r="AF155" i="11" s="1"/>
  <c r="W155" i="11"/>
  <c r="AG155" i="11" s="1"/>
  <c r="S156" i="11"/>
  <c r="T156" i="11"/>
  <c r="AD156" i="11" s="1"/>
  <c r="U156" i="11"/>
  <c r="AE156" i="11" s="1"/>
  <c r="V156" i="11"/>
  <c r="AF156" i="11" s="1"/>
  <c r="W156" i="11"/>
  <c r="AG156" i="11" s="1"/>
  <c r="S157" i="11"/>
  <c r="T157" i="11"/>
  <c r="AD157" i="11" s="1"/>
  <c r="U157" i="11"/>
  <c r="AE157" i="11" s="1"/>
  <c r="V157" i="11"/>
  <c r="AF157" i="11" s="1"/>
  <c r="W157" i="11"/>
  <c r="AG157" i="11" s="1"/>
  <c r="S158" i="11"/>
  <c r="T158" i="11"/>
  <c r="AD158" i="11" s="1"/>
  <c r="U158" i="11"/>
  <c r="AE158" i="11" s="1"/>
  <c r="V158" i="11"/>
  <c r="AF158" i="11" s="1"/>
  <c r="W158" i="11"/>
  <c r="AG158" i="11" s="1"/>
  <c r="X158" i="11"/>
  <c r="S159" i="11"/>
  <c r="T159" i="11"/>
  <c r="AD159" i="11" s="1"/>
  <c r="U159" i="11"/>
  <c r="AE159" i="11" s="1"/>
  <c r="V159" i="11"/>
  <c r="AF159" i="11" s="1"/>
  <c r="W159" i="11"/>
  <c r="AG159" i="11" s="1"/>
  <c r="X159" i="11"/>
  <c r="AH159" i="11" s="1"/>
  <c r="Y159" i="11"/>
  <c r="S160" i="11"/>
  <c r="T160" i="11"/>
  <c r="AD160" i="11" s="1"/>
  <c r="U160" i="11"/>
  <c r="AE160" i="11" s="1"/>
  <c r="V160" i="11"/>
  <c r="AF160" i="11" s="1"/>
  <c r="W160" i="11"/>
  <c r="AG160" i="11" s="1"/>
  <c r="X160" i="11"/>
  <c r="AH160" i="11" s="1"/>
  <c r="Y160" i="11"/>
  <c r="AI160" i="11" s="1"/>
  <c r="Z160" i="11"/>
  <c r="S161" i="11"/>
  <c r="T161" i="11"/>
  <c r="AD161" i="11" s="1"/>
  <c r="U161" i="11"/>
  <c r="AE161" i="11" s="1"/>
  <c r="V161" i="11"/>
  <c r="AF161" i="11" s="1"/>
  <c r="W161" i="11"/>
  <c r="AG161" i="11" s="1"/>
  <c r="X161" i="11"/>
  <c r="AH161" i="11" s="1"/>
  <c r="Y161" i="11"/>
  <c r="AI161" i="11" s="1"/>
  <c r="Z161" i="11"/>
  <c r="AJ161" i="11" s="1"/>
  <c r="AA161" i="11"/>
  <c r="S162" i="11"/>
  <c r="T162" i="11"/>
  <c r="AD162" i="11" s="1"/>
  <c r="U162" i="11"/>
  <c r="AE162" i="11" s="1"/>
  <c r="V162" i="11"/>
  <c r="AF162" i="11" s="1"/>
  <c r="W162" i="11"/>
  <c r="AG162" i="11" s="1"/>
  <c r="X162" i="11"/>
  <c r="AH162" i="11" s="1"/>
  <c r="Y162" i="11"/>
  <c r="AI162" i="11" s="1"/>
  <c r="Z162" i="11"/>
  <c r="AJ162" i="11" s="1"/>
  <c r="AA162" i="11"/>
  <c r="AK162" i="11" s="1"/>
  <c r="S163" i="11"/>
  <c r="T163" i="11"/>
  <c r="AD163" i="11" s="1"/>
  <c r="U163" i="11"/>
  <c r="AE163" i="11" s="1"/>
  <c r="V163" i="11"/>
  <c r="AF163" i="11" s="1"/>
  <c r="W163" i="11"/>
  <c r="AG163" i="11" s="1"/>
  <c r="X163" i="11"/>
  <c r="AH163" i="11" s="1"/>
  <c r="Y163" i="11"/>
  <c r="AI163" i="11" s="1"/>
  <c r="Z163" i="11"/>
  <c r="AJ163" i="11" s="1"/>
  <c r="AA163" i="11"/>
  <c r="AK163" i="11" s="1"/>
  <c r="S164" i="11"/>
  <c r="T164" i="11"/>
  <c r="AD164" i="11" s="1"/>
  <c r="U164" i="11"/>
  <c r="AE164" i="11" s="1"/>
  <c r="V164" i="11"/>
  <c r="AF164" i="11" s="1"/>
  <c r="W164" i="11"/>
  <c r="AG164" i="11" s="1"/>
  <c r="X164" i="11"/>
  <c r="AH164" i="11" s="1"/>
  <c r="Y164" i="11"/>
  <c r="AI164" i="11" s="1"/>
  <c r="Z164" i="11"/>
  <c r="AJ164" i="11" s="1"/>
  <c r="AA164" i="11"/>
  <c r="AK164" i="11" s="1"/>
  <c r="S165" i="11"/>
  <c r="T165" i="11"/>
  <c r="AD165" i="11" s="1"/>
  <c r="U165" i="11"/>
  <c r="AE165" i="11" s="1"/>
  <c r="V165" i="11"/>
  <c r="AF165" i="11" s="1"/>
  <c r="W165" i="11"/>
  <c r="AG165" i="11" s="1"/>
  <c r="X165" i="11"/>
  <c r="AH165" i="11" s="1"/>
  <c r="Y165" i="11"/>
  <c r="AI165" i="11" s="1"/>
  <c r="Z165" i="11"/>
  <c r="AJ165" i="11" s="1"/>
  <c r="AA165" i="11"/>
  <c r="AK165" i="11" s="1"/>
  <c r="S166" i="11"/>
  <c r="T166" i="11"/>
  <c r="AD166" i="11" s="1"/>
  <c r="U166" i="11"/>
  <c r="AE166" i="11" s="1"/>
  <c r="V166" i="11"/>
  <c r="AF166" i="11" s="1"/>
  <c r="W166" i="11"/>
  <c r="AG166" i="11" s="1"/>
  <c r="X166" i="11"/>
  <c r="AH166" i="11" s="1"/>
  <c r="Y166" i="11"/>
  <c r="AI166" i="11" s="1"/>
  <c r="Z166" i="11"/>
  <c r="AJ166" i="11" s="1"/>
  <c r="AA166" i="11"/>
  <c r="AK166" i="11" s="1"/>
  <c r="S167" i="11"/>
  <c r="T167" i="11"/>
  <c r="AD167" i="11" s="1"/>
  <c r="U167" i="11"/>
  <c r="AE167" i="11" s="1"/>
  <c r="V167" i="11"/>
  <c r="AF167" i="11" s="1"/>
  <c r="W167" i="11"/>
  <c r="AG167" i="11" s="1"/>
  <c r="X167" i="11"/>
  <c r="AH167" i="11" s="1"/>
  <c r="Y167" i="11"/>
  <c r="AI167" i="11" s="1"/>
  <c r="Z167" i="11"/>
  <c r="AJ167" i="11" s="1"/>
  <c r="AA167" i="11"/>
  <c r="AK167" i="11" s="1"/>
  <c r="S168" i="11"/>
  <c r="T168" i="11"/>
  <c r="AD168" i="11" s="1"/>
  <c r="U168" i="11"/>
  <c r="AE168" i="11" s="1"/>
  <c r="V168" i="11"/>
  <c r="AF168" i="11" s="1"/>
  <c r="W168" i="11"/>
  <c r="AG168" i="11" s="1"/>
  <c r="X168" i="11"/>
  <c r="AH168" i="11" s="1"/>
  <c r="Y168" i="11"/>
  <c r="AI168" i="11" s="1"/>
  <c r="Z168" i="11"/>
  <c r="AJ168" i="11" s="1"/>
  <c r="AA168" i="11"/>
  <c r="AK168" i="11" s="1"/>
  <c r="S169" i="11"/>
  <c r="T169" i="11"/>
  <c r="AD169" i="11" s="1"/>
  <c r="U169" i="11"/>
  <c r="AE169" i="11" s="1"/>
  <c r="V169" i="11"/>
  <c r="AF169" i="11" s="1"/>
  <c r="W169" i="11"/>
  <c r="AG169" i="11" s="1"/>
  <c r="X169" i="11"/>
  <c r="AH169" i="11" s="1"/>
  <c r="Y169" i="11"/>
  <c r="AI169" i="11" s="1"/>
  <c r="Z169" i="11"/>
  <c r="AJ169" i="11" s="1"/>
  <c r="AA169" i="11"/>
  <c r="AK169" i="11" s="1"/>
  <c r="S170" i="11"/>
  <c r="T170" i="11"/>
  <c r="AD170" i="11" s="1"/>
  <c r="U170" i="11"/>
  <c r="AE170" i="11" s="1"/>
  <c r="V170" i="11"/>
  <c r="AF170" i="11" s="1"/>
  <c r="W170" i="11"/>
  <c r="AG170" i="11" s="1"/>
  <c r="X170" i="11"/>
  <c r="AH170" i="11" s="1"/>
  <c r="Y170" i="11"/>
  <c r="AI170" i="11" s="1"/>
  <c r="Z170" i="11"/>
  <c r="AJ170" i="11" s="1"/>
  <c r="AA170" i="11"/>
  <c r="AK170" i="11" s="1"/>
  <c r="S171" i="11"/>
  <c r="T171" i="11"/>
  <c r="AD171" i="11" s="1"/>
  <c r="U171" i="11"/>
  <c r="AE171" i="11" s="1"/>
  <c r="V171" i="11"/>
  <c r="AF171" i="11" s="1"/>
  <c r="W171" i="11"/>
  <c r="AG171" i="11" s="1"/>
  <c r="X171" i="11"/>
  <c r="AH171" i="11" s="1"/>
  <c r="Y171" i="11"/>
  <c r="AI171" i="11" s="1"/>
  <c r="Z171" i="11"/>
  <c r="AJ171" i="11" s="1"/>
  <c r="AA171" i="11"/>
  <c r="AK171" i="11" s="1"/>
  <c r="AB171" i="11"/>
  <c r="S172" i="11"/>
  <c r="T172" i="11"/>
  <c r="AD172" i="11" s="1"/>
  <c r="U172" i="11"/>
  <c r="AE172" i="11" s="1"/>
  <c r="V172" i="11"/>
  <c r="AF172" i="11" s="1"/>
  <c r="W172" i="11"/>
  <c r="AG172" i="11" s="1"/>
  <c r="X172" i="11"/>
  <c r="AH172" i="11" s="1"/>
  <c r="Y172" i="11"/>
  <c r="AI172" i="11" s="1"/>
  <c r="Z172" i="11"/>
  <c r="AJ172" i="11" s="1"/>
  <c r="AA172" i="11"/>
  <c r="AK172" i="11" s="1"/>
  <c r="AB172" i="11"/>
  <c r="AL172" i="11" s="1"/>
  <c r="S173" i="11"/>
  <c r="T173" i="11"/>
  <c r="AD173" i="11" s="1"/>
  <c r="U173" i="11"/>
  <c r="AE173" i="11" s="1"/>
  <c r="V173" i="11"/>
  <c r="AF173" i="11" s="1"/>
  <c r="W173" i="11"/>
  <c r="AG173" i="11" s="1"/>
  <c r="X173" i="11"/>
  <c r="AH173" i="11" s="1"/>
  <c r="Y173" i="11"/>
  <c r="AI173" i="11" s="1"/>
  <c r="Z173" i="11"/>
  <c r="AJ173" i="11" s="1"/>
  <c r="AA173" i="11"/>
  <c r="AK173" i="11" s="1"/>
  <c r="AB173" i="11"/>
  <c r="AL173" i="11" s="1"/>
  <c r="S174" i="11"/>
  <c r="T174" i="11"/>
  <c r="AD174" i="11" s="1"/>
  <c r="U174" i="11"/>
  <c r="AE174" i="11" s="1"/>
  <c r="V174" i="11"/>
  <c r="AF174" i="11" s="1"/>
  <c r="W174" i="11"/>
  <c r="AG174" i="11" s="1"/>
  <c r="X174" i="11"/>
  <c r="AH174" i="11" s="1"/>
  <c r="Y174" i="11"/>
  <c r="AI174" i="11" s="1"/>
  <c r="Z174" i="11"/>
  <c r="AJ174" i="11" s="1"/>
  <c r="AA174" i="11"/>
  <c r="AK174" i="11" s="1"/>
  <c r="AB174" i="11"/>
  <c r="AL174" i="11" s="1"/>
  <c r="S175" i="11"/>
  <c r="T175" i="11"/>
  <c r="AD175" i="11" s="1"/>
  <c r="U175" i="11"/>
  <c r="AE175" i="11" s="1"/>
  <c r="V175" i="11"/>
  <c r="AF175" i="11" s="1"/>
  <c r="W175" i="11"/>
  <c r="AG175" i="11" s="1"/>
  <c r="X175" i="11"/>
  <c r="AH175" i="11" s="1"/>
  <c r="Y175" i="11"/>
  <c r="AI175" i="11" s="1"/>
  <c r="Z175" i="11"/>
  <c r="AJ175" i="11" s="1"/>
  <c r="AA175" i="11"/>
  <c r="AK175" i="11" s="1"/>
  <c r="AB175" i="11"/>
  <c r="AL175" i="11" s="1"/>
  <c r="S176" i="11"/>
  <c r="T176" i="11"/>
  <c r="AD176" i="11" s="1"/>
  <c r="U176" i="11"/>
  <c r="AE176" i="11" s="1"/>
  <c r="V176" i="11"/>
  <c r="AF176" i="11" s="1"/>
  <c r="W176" i="11"/>
  <c r="AG176" i="11" s="1"/>
  <c r="X176" i="11"/>
  <c r="AH176" i="11" s="1"/>
  <c r="Y176" i="11"/>
  <c r="AI176" i="11" s="1"/>
  <c r="Z176" i="11"/>
  <c r="AJ176" i="11" s="1"/>
  <c r="AA176" i="11"/>
  <c r="AK176" i="11" s="1"/>
  <c r="AB176" i="11"/>
  <c r="AL176" i="11" s="1"/>
  <c r="S177" i="11"/>
  <c r="T177" i="11"/>
  <c r="AD177" i="11" s="1"/>
  <c r="U177" i="11"/>
  <c r="AE177" i="11" s="1"/>
  <c r="V177" i="11"/>
  <c r="AF177" i="11" s="1"/>
  <c r="W177" i="11"/>
  <c r="AG177" i="11" s="1"/>
  <c r="X177" i="11"/>
  <c r="AH177" i="11" s="1"/>
  <c r="Y177" i="11"/>
  <c r="AI177" i="11" s="1"/>
  <c r="Z177" i="11"/>
  <c r="AJ177" i="11" s="1"/>
  <c r="AA177" i="11"/>
  <c r="AK177" i="11" s="1"/>
  <c r="AB177" i="11"/>
  <c r="AL177" i="11" s="1"/>
  <c r="S178" i="11"/>
  <c r="T178" i="11"/>
  <c r="AD178" i="11" s="1"/>
  <c r="U178" i="11"/>
  <c r="AE178" i="11" s="1"/>
  <c r="V178" i="11"/>
  <c r="AF178" i="11" s="1"/>
  <c r="W178" i="11"/>
  <c r="AG178" i="11" s="1"/>
  <c r="X178" i="11"/>
  <c r="AH178" i="11" s="1"/>
  <c r="Y178" i="11"/>
  <c r="AI178" i="11" s="1"/>
  <c r="Z178" i="11"/>
  <c r="AJ178" i="11" s="1"/>
  <c r="AA178" i="11"/>
  <c r="AK178" i="11" s="1"/>
  <c r="AB178" i="11"/>
  <c r="AL178" i="11" s="1"/>
  <c r="S179" i="11"/>
  <c r="T179" i="11"/>
  <c r="AD179" i="11" s="1"/>
  <c r="U179" i="11"/>
  <c r="AE179" i="11" s="1"/>
  <c r="V179" i="11"/>
  <c r="AF179" i="11" s="1"/>
  <c r="W179" i="11"/>
  <c r="AG179" i="11" s="1"/>
  <c r="X179" i="11"/>
  <c r="AH179" i="11" s="1"/>
  <c r="Y179" i="11"/>
  <c r="AI179" i="11" s="1"/>
  <c r="Z179" i="11"/>
  <c r="AJ179" i="11" s="1"/>
  <c r="AA179" i="11"/>
  <c r="AK179" i="11" s="1"/>
  <c r="AB179" i="11"/>
  <c r="AL179" i="11" s="1"/>
  <c r="S180" i="11"/>
  <c r="T180" i="11"/>
  <c r="AD180" i="11" s="1"/>
  <c r="U180" i="11"/>
  <c r="AE180" i="11" s="1"/>
  <c r="V180" i="11"/>
  <c r="AF180" i="11" s="1"/>
  <c r="W180" i="11"/>
  <c r="AG180" i="11" s="1"/>
  <c r="X180" i="11"/>
  <c r="AH180" i="11" s="1"/>
  <c r="Y180" i="11"/>
  <c r="AI180" i="11" s="1"/>
  <c r="Z180" i="11"/>
  <c r="AJ180" i="11" s="1"/>
  <c r="AA180" i="11"/>
  <c r="AK180" i="11" s="1"/>
  <c r="AB180" i="11"/>
  <c r="AL180" i="11" s="1"/>
  <c r="S181" i="11"/>
  <c r="T181" i="11"/>
  <c r="AD181" i="11" s="1"/>
  <c r="U181" i="11"/>
  <c r="AE181" i="11" s="1"/>
  <c r="V181" i="11"/>
  <c r="AF181" i="11" s="1"/>
  <c r="W181" i="11"/>
  <c r="AG181" i="11" s="1"/>
  <c r="X181" i="11"/>
  <c r="AH181" i="11" s="1"/>
  <c r="Y181" i="11"/>
  <c r="AI181" i="11" s="1"/>
  <c r="Z181" i="11"/>
  <c r="AJ181" i="11" s="1"/>
  <c r="AA181" i="11"/>
  <c r="AK181" i="11" s="1"/>
  <c r="AB181" i="11"/>
  <c r="AL181" i="11" s="1"/>
  <c r="S182" i="11"/>
  <c r="T182" i="11"/>
  <c r="AD182" i="11" s="1"/>
  <c r="U182" i="11"/>
  <c r="AE182" i="11" s="1"/>
  <c r="V182" i="11"/>
  <c r="AF182" i="11" s="1"/>
  <c r="W182" i="11"/>
  <c r="AG182" i="11" s="1"/>
  <c r="X182" i="11"/>
  <c r="AH182" i="11" s="1"/>
  <c r="Y182" i="11"/>
  <c r="AI182" i="11" s="1"/>
  <c r="Z182" i="11"/>
  <c r="AJ182" i="11" s="1"/>
  <c r="AA182" i="11"/>
  <c r="AK182" i="11" s="1"/>
  <c r="AB182" i="11"/>
  <c r="AL182" i="11" s="1"/>
  <c r="S183" i="11"/>
  <c r="T183" i="11"/>
  <c r="AD183" i="11" s="1"/>
  <c r="U183" i="11"/>
  <c r="AE183" i="11" s="1"/>
  <c r="V183" i="11"/>
  <c r="AF183" i="11" s="1"/>
  <c r="W183" i="11"/>
  <c r="AG183" i="11" s="1"/>
  <c r="X183" i="11"/>
  <c r="AH183" i="11" s="1"/>
  <c r="Y183" i="11"/>
  <c r="AI183" i="11" s="1"/>
  <c r="Z183" i="11"/>
  <c r="AJ183" i="11" s="1"/>
  <c r="AA183" i="11"/>
  <c r="AK183" i="11" s="1"/>
  <c r="AB183" i="11"/>
  <c r="AL183" i="11" s="1"/>
  <c r="S184" i="11"/>
  <c r="T184" i="11"/>
  <c r="AD184" i="11" s="1"/>
  <c r="U184" i="11"/>
  <c r="AE184" i="11" s="1"/>
  <c r="V184" i="11"/>
  <c r="AF184" i="11" s="1"/>
  <c r="W184" i="11"/>
  <c r="AG184" i="11" s="1"/>
  <c r="X184" i="11"/>
  <c r="AH184" i="11" s="1"/>
  <c r="Y184" i="11"/>
  <c r="AI184" i="11" s="1"/>
  <c r="Z184" i="11"/>
  <c r="AJ184" i="11" s="1"/>
  <c r="AA184" i="11"/>
  <c r="AK184" i="11" s="1"/>
  <c r="AB184" i="11"/>
  <c r="AL184" i="11" s="1"/>
  <c r="S185" i="11"/>
  <c r="T185" i="11"/>
  <c r="AD185" i="11" s="1"/>
  <c r="U185" i="11"/>
  <c r="AE185" i="11" s="1"/>
  <c r="V185" i="11"/>
  <c r="AF185" i="11" s="1"/>
  <c r="W185" i="11"/>
  <c r="AG185" i="11" s="1"/>
  <c r="X185" i="11"/>
  <c r="AH185" i="11" s="1"/>
  <c r="Y185" i="11"/>
  <c r="AI185" i="11" s="1"/>
  <c r="Z185" i="11"/>
  <c r="AJ185" i="11" s="1"/>
  <c r="AA185" i="11"/>
  <c r="AK185" i="11" s="1"/>
  <c r="AB185" i="11"/>
  <c r="AL185" i="11" s="1"/>
  <c r="S186" i="11"/>
  <c r="T186" i="11"/>
  <c r="AD186" i="11" s="1"/>
  <c r="U186" i="11"/>
  <c r="AE186" i="11" s="1"/>
  <c r="V186" i="11"/>
  <c r="AF186" i="11" s="1"/>
  <c r="W186" i="11"/>
  <c r="AG186" i="11" s="1"/>
  <c r="X186" i="11"/>
  <c r="AH186" i="11" s="1"/>
  <c r="Y186" i="11"/>
  <c r="AI186" i="11" s="1"/>
  <c r="Z186" i="11"/>
  <c r="AJ186" i="11" s="1"/>
  <c r="AA186" i="11"/>
  <c r="AK186" i="11" s="1"/>
  <c r="AB186" i="11"/>
  <c r="AL186" i="11" s="1"/>
  <c r="S187" i="11"/>
  <c r="T187" i="11"/>
  <c r="AD187" i="11" s="1"/>
  <c r="U187" i="11"/>
  <c r="AE187" i="11" s="1"/>
  <c r="V187" i="11"/>
  <c r="AF187" i="11" s="1"/>
  <c r="W187" i="11"/>
  <c r="AG187" i="11" s="1"/>
  <c r="X187" i="11"/>
  <c r="AH187" i="11" s="1"/>
  <c r="Y187" i="11"/>
  <c r="AI187" i="11" s="1"/>
  <c r="Z187" i="11"/>
  <c r="AJ187" i="11" s="1"/>
  <c r="AA187" i="11"/>
  <c r="AK187" i="11" s="1"/>
  <c r="AB187" i="11"/>
  <c r="AL187" i="11" s="1"/>
  <c r="S188" i="11"/>
  <c r="T188" i="11"/>
  <c r="AD188" i="11" s="1"/>
  <c r="U188" i="11"/>
  <c r="AE188" i="11" s="1"/>
  <c r="V188" i="11"/>
  <c r="AF188" i="11" s="1"/>
  <c r="W188" i="11"/>
  <c r="AG188" i="11" s="1"/>
  <c r="X188" i="11"/>
  <c r="AH188" i="11" s="1"/>
  <c r="Y188" i="11"/>
  <c r="AI188" i="11" s="1"/>
  <c r="Z188" i="11"/>
  <c r="AJ188" i="11" s="1"/>
  <c r="AA188" i="11"/>
  <c r="AK188" i="11" s="1"/>
  <c r="AB188" i="11"/>
  <c r="AL188" i="11" s="1"/>
  <c r="S189" i="11"/>
  <c r="T189" i="11"/>
  <c r="AD189" i="11" s="1"/>
  <c r="U189" i="11"/>
  <c r="AE189" i="11" s="1"/>
  <c r="V189" i="11"/>
  <c r="AF189" i="11" s="1"/>
  <c r="W189" i="11"/>
  <c r="AG189" i="11" s="1"/>
  <c r="X189" i="11"/>
  <c r="AH189" i="11" s="1"/>
  <c r="Y189" i="11"/>
  <c r="AI189" i="11" s="1"/>
  <c r="Z189" i="11"/>
  <c r="AJ189" i="11" s="1"/>
  <c r="AA189" i="11"/>
  <c r="AK189" i="11" s="1"/>
  <c r="AB189" i="11"/>
  <c r="AL189" i="11" s="1"/>
  <c r="S190" i="11"/>
  <c r="T190" i="11"/>
  <c r="AD190" i="11" s="1"/>
  <c r="U190" i="11"/>
  <c r="AE190" i="11" s="1"/>
  <c r="V190" i="11"/>
  <c r="AF190" i="11" s="1"/>
  <c r="W190" i="11"/>
  <c r="AG190" i="11" s="1"/>
  <c r="X190" i="11"/>
  <c r="AH190" i="11" s="1"/>
  <c r="Y190" i="11"/>
  <c r="AI190" i="11" s="1"/>
  <c r="Z190" i="11"/>
  <c r="AJ190" i="11" s="1"/>
  <c r="AA190" i="11"/>
  <c r="AK190" i="11" s="1"/>
  <c r="AB190" i="11"/>
  <c r="AL190" i="11" s="1"/>
  <c r="S191" i="11"/>
  <c r="T191" i="11"/>
  <c r="AD191" i="11" s="1"/>
  <c r="U191" i="11"/>
  <c r="AE191" i="11" s="1"/>
  <c r="V191" i="11"/>
  <c r="AF191" i="11" s="1"/>
  <c r="W191" i="11"/>
  <c r="AG191" i="11" s="1"/>
  <c r="X191" i="11"/>
  <c r="AH191" i="11" s="1"/>
  <c r="Y191" i="11"/>
  <c r="AI191" i="11" s="1"/>
  <c r="Z191" i="11"/>
  <c r="AJ191" i="11" s="1"/>
  <c r="AA191" i="11"/>
  <c r="AK191" i="11" s="1"/>
  <c r="AB191" i="11"/>
  <c r="AL191" i="11" s="1"/>
  <c r="S192" i="11"/>
  <c r="T192" i="11"/>
  <c r="AD192" i="11" s="1"/>
  <c r="U192" i="11"/>
  <c r="AE192" i="11" s="1"/>
  <c r="V192" i="11"/>
  <c r="AF192" i="11" s="1"/>
  <c r="W192" i="11"/>
  <c r="AG192" i="11" s="1"/>
  <c r="X192" i="11"/>
  <c r="AH192" i="11" s="1"/>
  <c r="Y192" i="11"/>
  <c r="AI192" i="11" s="1"/>
  <c r="Z192" i="11"/>
  <c r="AJ192" i="11" s="1"/>
  <c r="AA192" i="11"/>
  <c r="AK192" i="11" s="1"/>
  <c r="AB192" i="11"/>
  <c r="AL192" i="11" s="1"/>
  <c r="S193" i="11"/>
  <c r="T193" i="11"/>
  <c r="AD193" i="11" s="1"/>
  <c r="U193" i="11"/>
  <c r="AE193" i="11" s="1"/>
  <c r="V193" i="11"/>
  <c r="AF193" i="11" s="1"/>
  <c r="W193" i="11"/>
  <c r="AG193" i="11" s="1"/>
  <c r="X193" i="11"/>
  <c r="AH193" i="11" s="1"/>
  <c r="Y193" i="11"/>
  <c r="AI193" i="11" s="1"/>
  <c r="Z193" i="11"/>
  <c r="AJ193" i="11" s="1"/>
  <c r="AA193" i="11"/>
  <c r="AK193" i="11" s="1"/>
  <c r="AB193" i="11"/>
  <c r="AL193" i="11" s="1"/>
  <c r="S194" i="11"/>
  <c r="T194" i="11"/>
  <c r="AD194" i="11" s="1"/>
  <c r="U194" i="11"/>
  <c r="AE194" i="11" s="1"/>
  <c r="V194" i="11"/>
  <c r="AF194" i="11" s="1"/>
  <c r="W194" i="11"/>
  <c r="AG194" i="11" s="1"/>
  <c r="X194" i="11"/>
  <c r="AH194" i="11" s="1"/>
  <c r="Y194" i="11"/>
  <c r="AI194" i="11" s="1"/>
  <c r="Z194" i="11"/>
  <c r="AJ194" i="11" s="1"/>
  <c r="AA194" i="11"/>
  <c r="AK194" i="11" s="1"/>
  <c r="AB194" i="11"/>
  <c r="AL194" i="11" s="1"/>
  <c r="S195" i="11"/>
  <c r="T195" i="11"/>
  <c r="AD195" i="11" s="1"/>
  <c r="U195" i="11"/>
  <c r="AE195" i="11" s="1"/>
  <c r="V195" i="11"/>
  <c r="AF195" i="11" s="1"/>
  <c r="W195" i="11"/>
  <c r="AG195" i="11" s="1"/>
  <c r="X195" i="11"/>
  <c r="AH195" i="11" s="1"/>
  <c r="Y195" i="11"/>
  <c r="AI195" i="11" s="1"/>
  <c r="Z195" i="11"/>
  <c r="AJ195" i="11" s="1"/>
  <c r="AA195" i="11"/>
  <c r="AK195" i="11" s="1"/>
  <c r="AB195" i="11"/>
  <c r="AL195" i="11" s="1"/>
  <c r="S196" i="11"/>
  <c r="T196" i="11"/>
  <c r="AD196" i="11" s="1"/>
  <c r="U196" i="11"/>
  <c r="AE196" i="11" s="1"/>
  <c r="V196" i="11"/>
  <c r="AF196" i="11" s="1"/>
  <c r="W196" i="11"/>
  <c r="AG196" i="11" s="1"/>
  <c r="X196" i="11"/>
  <c r="AH196" i="11" s="1"/>
  <c r="Y196" i="11"/>
  <c r="AI196" i="11" s="1"/>
  <c r="Z196" i="11"/>
  <c r="AJ196" i="11" s="1"/>
  <c r="AA196" i="11"/>
  <c r="AK196" i="11" s="1"/>
  <c r="AB196" i="11"/>
  <c r="AL196" i="11" s="1"/>
  <c r="S197" i="11"/>
  <c r="T197" i="11"/>
  <c r="AD197" i="11" s="1"/>
  <c r="U197" i="11"/>
  <c r="AE197" i="11" s="1"/>
  <c r="V197" i="11"/>
  <c r="AF197" i="11" s="1"/>
  <c r="W197" i="11"/>
  <c r="AG197" i="11" s="1"/>
  <c r="X197" i="11"/>
  <c r="AH197" i="11" s="1"/>
  <c r="Y197" i="11"/>
  <c r="AI197" i="11" s="1"/>
  <c r="Z197" i="11"/>
  <c r="AJ197" i="11" s="1"/>
  <c r="AA197" i="11"/>
  <c r="AK197" i="11" s="1"/>
  <c r="AB197" i="11"/>
  <c r="AL197" i="11" s="1"/>
  <c r="S198" i="11"/>
  <c r="T198" i="11"/>
  <c r="AD198" i="11" s="1"/>
  <c r="U198" i="11"/>
  <c r="AE198" i="11" s="1"/>
  <c r="V198" i="11"/>
  <c r="AF198" i="11" s="1"/>
  <c r="W198" i="11"/>
  <c r="AG198" i="11" s="1"/>
  <c r="X198" i="11"/>
  <c r="AH198" i="11" s="1"/>
  <c r="Y198" i="11"/>
  <c r="AI198" i="11" s="1"/>
  <c r="Z198" i="11"/>
  <c r="AJ198" i="11" s="1"/>
  <c r="AA198" i="11"/>
  <c r="AK198" i="11" s="1"/>
  <c r="AB198" i="11"/>
  <c r="AL198" i="11" s="1"/>
  <c r="S199" i="11"/>
  <c r="T199" i="11"/>
  <c r="AD199" i="11" s="1"/>
  <c r="U199" i="11"/>
  <c r="AE199" i="11" s="1"/>
  <c r="V199" i="11"/>
  <c r="AF199" i="11" s="1"/>
  <c r="W199" i="11"/>
  <c r="AG199" i="11" s="1"/>
  <c r="X199" i="11"/>
  <c r="AH199" i="11" s="1"/>
  <c r="Y199" i="11"/>
  <c r="AI199" i="11" s="1"/>
  <c r="Z199" i="11"/>
  <c r="AJ199" i="11" s="1"/>
  <c r="AA199" i="11"/>
  <c r="AK199" i="11" s="1"/>
  <c r="AB199" i="11"/>
  <c r="AL199" i="11" s="1"/>
  <c r="S200" i="11"/>
  <c r="T200" i="11"/>
  <c r="AD200" i="11" s="1"/>
  <c r="U200" i="11"/>
  <c r="AE200" i="11" s="1"/>
  <c r="V200" i="11"/>
  <c r="AF200" i="11" s="1"/>
  <c r="W200" i="11"/>
  <c r="AG200" i="11" s="1"/>
  <c r="X200" i="11"/>
  <c r="AH200" i="11" s="1"/>
  <c r="Y200" i="11"/>
  <c r="AI200" i="11" s="1"/>
  <c r="Z200" i="11"/>
  <c r="AJ200" i="11" s="1"/>
  <c r="AA200" i="11"/>
  <c r="AK200" i="11" s="1"/>
  <c r="AB200" i="11"/>
  <c r="AL200" i="11" s="1"/>
  <c r="S201" i="11"/>
  <c r="T201" i="11"/>
  <c r="AD201" i="11" s="1"/>
  <c r="U201" i="11"/>
  <c r="AE201" i="11" s="1"/>
  <c r="V201" i="11"/>
  <c r="AF201" i="11" s="1"/>
  <c r="W201" i="11"/>
  <c r="AG201" i="11" s="1"/>
  <c r="X201" i="11"/>
  <c r="AH201" i="11" s="1"/>
  <c r="Y201" i="11"/>
  <c r="AI201" i="11" s="1"/>
  <c r="Z201" i="11"/>
  <c r="AJ201" i="11" s="1"/>
  <c r="AA201" i="11"/>
  <c r="AK201" i="11" s="1"/>
  <c r="AB201" i="11"/>
  <c r="AL201" i="11" s="1"/>
  <c r="S202" i="11"/>
  <c r="T202" i="11"/>
  <c r="AD202" i="11" s="1"/>
  <c r="U202" i="11"/>
  <c r="AE202" i="11" s="1"/>
  <c r="V202" i="11"/>
  <c r="AF202" i="11" s="1"/>
  <c r="W202" i="11"/>
  <c r="AG202" i="11" s="1"/>
  <c r="X202" i="11"/>
  <c r="AH202" i="11" s="1"/>
  <c r="Y202" i="11"/>
  <c r="AI202" i="11" s="1"/>
  <c r="Z202" i="11"/>
  <c r="AJ202" i="11" s="1"/>
  <c r="AA202" i="11"/>
  <c r="AK202" i="11" s="1"/>
  <c r="AB202" i="11"/>
  <c r="AL202" i="11" s="1"/>
  <c r="S203" i="11"/>
  <c r="T203" i="11"/>
  <c r="AD203" i="11" s="1"/>
  <c r="U203" i="11"/>
  <c r="AE203" i="11" s="1"/>
  <c r="V203" i="11"/>
  <c r="AF203" i="11" s="1"/>
  <c r="W203" i="11"/>
  <c r="AG203" i="11" s="1"/>
  <c r="X203" i="11"/>
  <c r="AH203" i="11" s="1"/>
  <c r="Y203" i="11"/>
  <c r="AI203" i="11" s="1"/>
  <c r="Z203" i="11"/>
  <c r="AJ203" i="11" s="1"/>
  <c r="AA203" i="11"/>
  <c r="AK203" i="11" s="1"/>
  <c r="AB203" i="11"/>
  <c r="AL203" i="11" s="1"/>
  <c r="S204" i="11"/>
  <c r="T204" i="11"/>
  <c r="AD204" i="11" s="1"/>
  <c r="U204" i="11"/>
  <c r="AE204" i="11" s="1"/>
  <c r="V204" i="11"/>
  <c r="AF204" i="11" s="1"/>
  <c r="W204" i="11"/>
  <c r="AG204" i="11" s="1"/>
  <c r="X204" i="11"/>
  <c r="AH204" i="11" s="1"/>
  <c r="Y204" i="11"/>
  <c r="AI204" i="11" s="1"/>
  <c r="Z204" i="11"/>
  <c r="AJ204" i="11" s="1"/>
  <c r="AA204" i="11"/>
  <c r="AK204" i="11" s="1"/>
  <c r="AB204" i="11"/>
  <c r="AL204" i="11" s="1"/>
  <c r="S205" i="11"/>
  <c r="T205" i="11"/>
  <c r="AD205" i="11" s="1"/>
  <c r="U205" i="11"/>
  <c r="AE205" i="11" s="1"/>
  <c r="V205" i="11"/>
  <c r="AF205" i="11" s="1"/>
  <c r="W205" i="11"/>
  <c r="AG205" i="11" s="1"/>
  <c r="X205" i="11"/>
  <c r="AH205" i="11" s="1"/>
  <c r="Y205" i="11"/>
  <c r="AI205" i="11" s="1"/>
  <c r="Z205" i="11"/>
  <c r="AJ205" i="11" s="1"/>
  <c r="AA205" i="11"/>
  <c r="AK205" i="11" s="1"/>
  <c r="AB205" i="11"/>
  <c r="AL205" i="11" s="1"/>
  <c r="S206" i="11"/>
  <c r="T206" i="11"/>
  <c r="AD206" i="11" s="1"/>
  <c r="U206" i="11"/>
  <c r="AE206" i="11" s="1"/>
  <c r="V206" i="11"/>
  <c r="AF206" i="11" s="1"/>
  <c r="W206" i="11"/>
  <c r="AG206" i="11" s="1"/>
  <c r="X206" i="11"/>
  <c r="AH206" i="11" s="1"/>
  <c r="Y206" i="11"/>
  <c r="AI206" i="11" s="1"/>
  <c r="Z206" i="11"/>
  <c r="AJ206" i="11" s="1"/>
  <c r="AA206" i="11"/>
  <c r="AK206" i="11" s="1"/>
  <c r="AB206" i="11"/>
  <c r="AL206" i="11" s="1"/>
  <c r="S207" i="11"/>
  <c r="T207" i="11"/>
  <c r="AD207" i="11" s="1"/>
  <c r="U207" i="11"/>
  <c r="AE207" i="11" s="1"/>
  <c r="V207" i="11"/>
  <c r="AF207" i="11" s="1"/>
  <c r="W207" i="11"/>
  <c r="AG207" i="11" s="1"/>
  <c r="X207" i="11"/>
  <c r="AH207" i="11" s="1"/>
  <c r="Y207" i="11"/>
  <c r="AI207" i="11" s="1"/>
  <c r="Z207" i="11"/>
  <c r="AJ207" i="11" s="1"/>
  <c r="AA207" i="11"/>
  <c r="AK207" i="11" s="1"/>
  <c r="AB207" i="11"/>
  <c r="AL207" i="11" s="1"/>
  <c r="S208" i="11"/>
  <c r="T208" i="11"/>
  <c r="AD208" i="11" s="1"/>
  <c r="U208" i="11"/>
  <c r="AE208" i="11" s="1"/>
  <c r="V208" i="11"/>
  <c r="AF208" i="11" s="1"/>
  <c r="W208" i="11"/>
  <c r="AG208" i="11" s="1"/>
  <c r="X208" i="11"/>
  <c r="AH208" i="11" s="1"/>
  <c r="Y208" i="11"/>
  <c r="AI208" i="11" s="1"/>
  <c r="Z208" i="11"/>
  <c r="AJ208" i="11" s="1"/>
  <c r="AA208" i="11"/>
  <c r="AK208" i="11" s="1"/>
  <c r="AB208" i="11"/>
  <c r="AL208" i="11" s="1"/>
  <c r="S209" i="11"/>
  <c r="T209" i="11"/>
  <c r="AD209" i="11" s="1"/>
  <c r="U209" i="11"/>
  <c r="AE209" i="11" s="1"/>
  <c r="V209" i="11"/>
  <c r="AF209" i="11" s="1"/>
  <c r="W209" i="11"/>
  <c r="AG209" i="11" s="1"/>
  <c r="X209" i="11"/>
  <c r="AH209" i="11" s="1"/>
  <c r="Y209" i="11"/>
  <c r="AI209" i="11" s="1"/>
  <c r="Z209" i="11"/>
  <c r="AJ209" i="11" s="1"/>
  <c r="AA209" i="11"/>
  <c r="AK209" i="11" s="1"/>
  <c r="AB209" i="11"/>
  <c r="AL209" i="11" s="1"/>
  <c r="S210" i="11"/>
  <c r="T210" i="11"/>
  <c r="AD210" i="11" s="1"/>
  <c r="U210" i="11"/>
  <c r="AE210" i="11" s="1"/>
  <c r="V210" i="11"/>
  <c r="AF210" i="11" s="1"/>
  <c r="W210" i="11"/>
  <c r="AG210" i="11" s="1"/>
  <c r="X210" i="11"/>
  <c r="AH210" i="11" s="1"/>
  <c r="Y210" i="11"/>
  <c r="AI210" i="11" s="1"/>
  <c r="Z210" i="11"/>
  <c r="AJ210" i="11" s="1"/>
  <c r="AA210" i="11"/>
  <c r="AK210" i="11" s="1"/>
  <c r="AB210" i="11"/>
  <c r="AL210" i="11" s="1"/>
  <c r="S211" i="11"/>
  <c r="T211" i="11"/>
  <c r="AD211" i="11" s="1"/>
  <c r="U211" i="11"/>
  <c r="AE211" i="11" s="1"/>
  <c r="V211" i="11"/>
  <c r="AF211" i="11" s="1"/>
  <c r="W211" i="11"/>
  <c r="AG211" i="11" s="1"/>
  <c r="X211" i="11"/>
  <c r="AH211" i="11" s="1"/>
  <c r="Y211" i="11"/>
  <c r="AI211" i="11" s="1"/>
  <c r="Z211" i="11"/>
  <c r="AJ211" i="11" s="1"/>
  <c r="AA211" i="11"/>
  <c r="AK211" i="11" s="1"/>
  <c r="AB211" i="11"/>
  <c r="AL211" i="11" s="1"/>
  <c r="S212" i="11"/>
  <c r="T212" i="11"/>
  <c r="AD212" i="11" s="1"/>
  <c r="U212" i="11"/>
  <c r="AE212" i="11" s="1"/>
  <c r="V212" i="11"/>
  <c r="AF212" i="11" s="1"/>
  <c r="W212" i="11"/>
  <c r="AG212" i="11" s="1"/>
  <c r="X212" i="11"/>
  <c r="AH212" i="11" s="1"/>
  <c r="Y212" i="11"/>
  <c r="AI212" i="11" s="1"/>
  <c r="Z212" i="11"/>
  <c r="AJ212" i="11" s="1"/>
  <c r="AA212" i="11"/>
  <c r="AK212" i="11" s="1"/>
  <c r="AB212" i="11"/>
  <c r="AL212" i="11" s="1"/>
  <c r="S213" i="11"/>
  <c r="T213" i="11"/>
  <c r="AD213" i="11" s="1"/>
  <c r="U213" i="11"/>
  <c r="AE213" i="11" s="1"/>
  <c r="V213" i="11"/>
  <c r="AF213" i="11" s="1"/>
  <c r="W213" i="11"/>
  <c r="AG213" i="11" s="1"/>
  <c r="X213" i="11"/>
  <c r="AH213" i="11" s="1"/>
  <c r="Y213" i="11"/>
  <c r="AI213" i="11" s="1"/>
  <c r="Z213" i="11"/>
  <c r="AJ213" i="11" s="1"/>
  <c r="AA213" i="11"/>
  <c r="AK213" i="11" s="1"/>
  <c r="AB213" i="11"/>
  <c r="AL213" i="11" s="1"/>
  <c r="S214" i="11"/>
  <c r="T214" i="11"/>
  <c r="AD214" i="11" s="1"/>
  <c r="U214" i="11"/>
  <c r="AE214" i="11" s="1"/>
  <c r="V214" i="11"/>
  <c r="AF214" i="11" s="1"/>
  <c r="W214" i="11"/>
  <c r="AG214" i="11" s="1"/>
  <c r="X214" i="11"/>
  <c r="AH214" i="11" s="1"/>
  <c r="Y214" i="11"/>
  <c r="AI214" i="11" s="1"/>
  <c r="Z214" i="11"/>
  <c r="AJ214" i="11" s="1"/>
  <c r="AA214" i="11"/>
  <c r="AK214" i="11" s="1"/>
  <c r="AB214" i="11"/>
  <c r="AL214" i="11" s="1"/>
  <c r="S215" i="11"/>
  <c r="T215" i="11"/>
  <c r="AD215" i="11" s="1"/>
  <c r="U215" i="11"/>
  <c r="AE215" i="11" s="1"/>
  <c r="V215" i="11"/>
  <c r="AF215" i="11" s="1"/>
  <c r="W215" i="11"/>
  <c r="AG215" i="11" s="1"/>
  <c r="X215" i="11"/>
  <c r="AH215" i="11" s="1"/>
  <c r="Y215" i="11"/>
  <c r="AI215" i="11" s="1"/>
  <c r="Z215" i="11"/>
  <c r="AJ215" i="11" s="1"/>
  <c r="AA215" i="11"/>
  <c r="AK215" i="11" s="1"/>
  <c r="AB215" i="11"/>
  <c r="AL215" i="11" s="1"/>
  <c r="S216" i="11"/>
  <c r="T216" i="11"/>
  <c r="AD216" i="11" s="1"/>
  <c r="U216" i="11"/>
  <c r="AE216" i="11" s="1"/>
  <c r="V216" i="11"/>
  <c r="AF216" i="11" s="1"/>
  <c r="W216" i="11"/>
  <c r="AG216" i="11" s="1"/>
  <c r="X216" i="11"/>
  <c r="AH216" i="11" s="1"/>
  <c r="Y216" i="11"/>
  <c r="AI216" i="11" s="1"/>
  <c r="Z216" i="11"/>
  <c r="AJ216" i="11" s="1"/>
  <c r="AA216" i="11"/>
  <c r="AK216" i="11" s="1"/>
  <c r="AB216" i="11"/>
  <c r="AL216" i="11" s="1"/>
  <c r="S217" i="11"/>
  <c r="T217" i="11"/>
  <c r="AD217" i="11" s="1"/>
  <c r="U217" i="11"/>
  <c r="AE217" i="11" s="1"/>
  <c r="V217" i="11"/>
  <c r="AF217" i="11" s="1"/>
  <c r="W217" i="11"/>
  <c r="AG217" i="11" s="1"/>
  <c r="X217" i="11"/>
  <c r="AH217" i="11" s="1"/>
  <c r="Y217" i="11"/>
  <c r="AI217" i="11" s="1"/>
  <c r="Z217" i="11"/>
  <c r="AJ217" i="11" s="1"/>
  <c r="AA217" i="11"/>
  <c r="AK217" i="11" s="1"/>
  <c r="AB217" i="11"/>
  <c r="AL217" i="11" s="1"/>
  <c r="S218" i="11"/>
  <c r="T218" i="11"/>
  <c r="AD218" i="11" s="1"/>
  <c r="U218" i="11"/>
  <c r="AE218" i="11" s="1"/>
  <c r="V218" i="11"/>
  <c r="AF218" i="11" s="1"/>
  <c r="W218" i="11"/>
  <c r="AG218" i="11" s="1"/>
  <c r="X218" i="11"/>
  <c r="AH218" i="11" s="1"/>
  <c r="Y218" i="11"/>
  <c r="AI218" i="11" s="1"/>
  <c r="Z218" i="11"/>
  <c r="AJ218" i="11" s="1"/>
  <c r="AA218" i="11"/>
  <c r="AK218" i="11" s="1"/>
  <c r="AB218" i="11"/>
  <c r="AL218" i="11" s="1"/>
  <c r="S219" i="11"/>
  <c r="T219" i="11"/>
  <c r="AD219" i="11" s="1"/>
  <c r="U219" i="11"/>
  <c r="AE219" i="11" s="1"/>
  <c r="V219" i="11"/>
  <c r="AF219" i="11" s="1"/>
  <c r="W219" i="11"/>
  <c r="AG219" i="11" s="1"/>
  <c r="X219" i="11"/>
  <c r="AH219" i="11" s="1"/>
  <c r="Y219" i="11"/>
  <c r="AI219" i="11" s="1"/>
  <c r="Z219" i="11"/>
  <c r="AJ219" i="11" s="1"/>
  <c r="AA219" i="11"/>
  <c r="AK219" i="11" s="1"/>
  <c r="AB219" i="11"/>
  <c r="AL219" i="11" s="1"/>
  <c r="S220" i="11"/>
  <c r="T220" i="11"/>
  <c r="AD220" i="11" s="1"/>
  <c r="U220" i="11"/>
  <c r="AE220" i="11" s="1"/>
  <c r="V220" i="11"/>
  <c r="AF220" i="11" s="1"/>
  <c r="W220" i="11"/>
  <c r="AG220" i="11" s="1"/>
  <c r="X220" i="11"/>
  <c r="AH220" i="11" s="1"/>
  <c r="Y220" i="11"/>
  <c r="AI220" i="11" s="1"/>
  <c r="Z220" i="11"/>
  <c r="AJ220" i="11" s="1"/>
  <c r="AA220" i="11"/>
  <c r="AK220" i="11" s="1"/>
  <c r="AB220" i="11"/>
  <c r="AL220" i="11" s="1"/>
  <c r="S221" i="11"/>
  <c r="T221" i="11"/>
  <c r="AD221" i="11" s="1"/>
  <c r="U221" i="11"/>
  <c r="AE221" i="11" s="1"/>
  <c r="V221" i="11"/>
  <c r="AF221" i="11" s="1"/>
  <c r="W221" i="11"/>
  <c r="AG221" i="11" s="1"/>
  <c r="X221" i="11"/>
  <c r="AH221" i="11" s="1"/>
  <c r="Y221" i="11"/>
  <c r="AI221" i="11" s="1"/>
  <c r="Z221" i="11"/>
  <c r="AJ221" i="11" s="1"/>
  <c r="AA221" i="11"/>
  <c r="AK221" i="11" s="1"/>
  <c r="AB221" i="11"/>
  <c r="AL221" i="11" s="1"/>
  <c r="S222" i="11"/>
  <c r="T222" i="11"/>
  <c r="AD222" i="11" s="1"/>
  <c r="U222" i="11"/>
  <c r="AE222" i="11" s="1"/>
  <c r="V222" i="11"/>
  <c r="AF222" i="11" s="1"/>
  <c r="W222" i="11"/>
  <c r="AG222" i="11" s="1"/>
  <c r="X222" i="11"/>
  <c r="AH222" i="11" s="1"/>
  <c r="Y222" i="11"/>
  <c r="AI222" i="11" s="1"/>
  <c r="Z222" i="11"/>
  <c r="AJ222" i="11" s="1"/>
  <c r="AA222" i="11"/>
  <c r="AK222" i="11" s="1"/>
  <c r="AB222" i="11"/>
  <c r="AL222" i="11" s="1"/>
  <c r="S223" i="11"/>
  <c r="T223" i="11"/>
  <c r="AD223" i="11" s="1"/>
  <c r="U223" i="11"/>
  <c r="AE223" i="11" s="1"/>
  <c r="V223" i="11"/>
  <c r="AF223" i="11" s="1"/>
  <c r="W223" i="11"/>
  <c r="AG223" i="11" s="1"/>
  <c r="X223" i="11"/>
  <c r="AH223" i="11" s="1"/>
  <c r="Y223" i="11"/>
  <c r="AI223" i="11" s="1"/>
  <c r="Z223" i="11"/>
  <c r="AJ223" i="11" s="1"/>
  <c r="AA223" i="11"/>
  <c r="AK223" i="11" s="1"/>
  <c r="AB223" i="11"/>
  <c r="AL223" i="11" s="1"/>
  <c r="S224" i="11"/>
  <c r="T224" i="11"/>
  <c r="AD224" i="11" s="1"/>
  <c r="U224" i="11"/>
  <c r="AE224" i="11" s="1"/>
  <c r="V224" i="11"/>
  <c r="AF224" i="11" s="1"/>
  <c r="W224" i="11"/>
  <c r="AG224" i="11" s="1"/>
  <c r="X224" i="11"/>
  <c r="AH224" i="11" s="1"/>
  <c r="Y224" i="11"/>
  <c r="AI224" i="11" s="1"/>
  <c r="Z224" i="11"/>
  <c r="AJ224" i="11" s="1"/>
  <c r="AA224" i="11"/>
  <c r="AK224" i="11" s="1"/>
  <c r="AB224" i="11"/>
  <c r="AL224" i="11" s="1"/>
  <c r="S225" i="11"/>
  <c r="T225" i="11"/>
  <c r="AD225" i="11" s="1"/>
  <c r="U225" i="11"/>
  <c r="AE225" i="11" s="1"/>
  <c r="V225" i="11"/>
  <c r="AF225" i="11" s="1"/>
  <c r="W225" i="11"/>
  <c r="AG225" i="11" s="1"/>
  <c r="X225" i="11"/>
  <c r="AH225" i="11" s="1"/>
  <c r="Y225" i="11"/>
  <c r="AI225" i="11" s="1"/>
  <c r="Z225" i="11"/>
  <c r="AJ225" i="11" s="1"/>
  <c r="AA225" i="11"/>
  <c r="AK225" i="11" s="1"/>
  <c r="AB225" i="11"/>
  <c r="AL225" i="11" s="1"/>
  <c r="S226" i="11"/>
  <c r="T226" i="11"/>
  <c r="AD226" i="11" s="1"/>
  <c r="U226" i="11"/>
  <c r="AE226" i="11" s="1"/>
  <c r="V226" i="11"/>
  <c r="AF226" i="11" s="1"/>
  <c r="W226" i="11"/>
  <c r="AG226" i="11" s="1"/>
  <c r="X226" i="11"/>
  <c r="AH226" i="11" s="1"/>
  <c r="Y226" i="11"/>
  <c r="AI226" i="11" s="1"/>
  <c r="Z226" i="11"/>
  <c r="AJ226" i="11" s="1"/>
  <c r="AA226" i="11"/>
  <c r="AK226" i="11" s="1"/>
  <c r="AB226" i="11"/>
  <c r="AL226" i="11" s="1"/>
  <c r="S227" i="11"/>
  <c r="T227" i="11"/>
  <c r="AD227" i="11" s="1"/>
  <c r="U227" i="11"/>
  <c r="AE227" i="11" s="1"/>
  <c r="V227" i="11"/>
  <c r="AF227" i="11" s="1"/>
  <c r="W227" i="11"/>
  <c r="AG227" i="11" s="1"/>
  <c r="X227" i="11"/>
  <c r="AH227" i="11" s="1"/>
  <c r="Y227" i="11"/>
  <c r="AI227" i="11" s="1"/>
  <c r="Z227" i="11"/>
  <c r="AJ227" i="11" s="1"/>
  <c r="AA227" i="11"/>
  <c r="AK227" i="11" s="1"/>
  <c r="AB227" i="11"/>
  <c r="AL227" i="11" s="1"/>
  <c r="S228" i="11"/>
  <c r="T228" i="11"/>
  <c r="AD228" i="11" s="1"/>
  <c r="U228" i="11"/>
  <c r="AE228" i="11" s="1"/>
  <c r="V228" i="11"/>
  <c r="AF228" i="11" s="1"/>
  <c r="W228" i="11"/>
  <c r="AG228" i="11" s="1"/>
  <c r="X228" i="11"/>
  <c r="AH228" i="11" s="1"/>
  <c r="Y228" i="11"/>
  <c r="AI228" i="11" s="1"/>
  <c r="Z228" i="11"/>
  <c r="AJ228" i="11" s="1"/>
  <c r="AA228" i="11"/>
  <c r="AK228" i="11" s="1"/>
  <c r="AB228" i="11"/>
  <c r="AL228" i="11" s="1"/>
  <c r="S229" i="11"/>
  <c r="T229" i="11"/>
  <c r="AD229" i="11" s="1"/>
  <c r="U229" i="11"/>
  <c r="AE229" i="11" s="1"/>
  <c r="V229" i="11"/>
  <c r="AF229" i="11" s="1"/>
  <c r="W229" i="11"/>
  <c r="AG229" i="11" s="1"/>
  <c r="X229" i="11"/>
  <c r="AH229" i="11" s="1"/>
  <c r="Y229" i="11"/>
  <c r="AI229" i="11" s="1"/>
  <c r="Z229" i="11"/>
  <c r="AJ229" i="11" s="1"/>
  <c r="AA229" i="11"/>
  <c r="AK229" i="11" s="1"/>
  <c r="AB229" i="11"/>
  <c r="AL229" i="11" s="1"/>
  <c r="S230" i="11"/>
  <c r="T230" i="11"/>
  <c r="AD230" i="11" s="1"/>
  <c r="U230" i="11"/>
  <c r="AE230" i="11" s="1"/>
  <c r="V230" i="11"/>
  <c r="AF230" i="11" s="1"/>
  <c r="W230" i="11"/>
  <c r="AG230" i="11" s="1"/>
  <c r="X230" i="11"/>
  <c r="AH230" i="11" s="1"/>
  <c r="Y230" i="11"/>
  <c r="AI230" i="11" s="1"/>
  <c r="Z230" i="11"/>
  <c r="AJ230" i="11" s="1"/>
  <c r="AA230" i="11"/>
  <c r="AK230" i="11" s="1"/>
  <c r="AB230" i="11"/>
  <c r="AL230" i="11" s="1"/>
  <c r="S231" i="11"/>
  <c r="T231" i="11"/>
  <c r="AD231" i="11" s="1"/>
  <c r="U231" i="11"/>
  <c r="AE231" i="11" s="1"/>
  <c r="V231" i="11"/>
  <c r="AF231" i="11" s="1"/>
  <c r="W231" i="11"/>
  <c r="AG231" i="11" s="1"/>
  <c r="X231" i="11"/>
  <c r="AH231" i="11" s="1"/>
  <c r="Y231" i="11"/>
  <c r="AI231" i="11" s="1"/>
  <c r="Z231" i="11"/>
  <c r="AJ231" i="11" s="1"/>
  <c r="AA231" i="11"/>
  <c r="AK231" i="11" s="1"/>
  <c r="AB231" i="11"/>
  <c r="AL231" i="11" s="1"/>
  <c r="S232" i="11"/>
  <c r="T232" i="11"/>
  <c r="AD232" i="11" s="1"/>
  <c r="U232" i="11"/>
  <c r="AE232" i="11" s="1"/>
  <c r="V232" i="11"/>
  <c r="AF232" i="11" s="1"/>
  <c r="W232" i="11"/>
  <c r="AG232" i="11" s="1"/>
  <c r="X232" i="11"/>
  <c r="AH232" i="11" s="1"/>
  <c r="Y232" i="11"/>
  <c r="AI232" i="11" s="1"/>
  <c r="Z232" i="11"/>
  <c r="AJ232" i="11" s="1"/>
  <c r="AA232" i="11"/>
  <c r="AK232" i="11" s="1"/>
  <c r="AB232" i="11"/>
  <c r="AL232" i="11" s="1"/>
  <c r="S233" i="11"/>
  <c r="T233" i="11"/>
  <c r="AD233" i="11" s="1"/>
  <c r="U233" i="11"/>
  <c r="AE233" i="11" s="1"/>
  <c r="V233" i="11"/>
  <c r="AF233" i="11" s="1"/>
  <c r="W233" i="11"/>
  <c r="AG233" i="11" s="1"/>
  <c r="X233" i="11"/>
  <c r="AH233" i="11" s="1"/>
  <c r="Y233" i="11"/>
  <c r="AI233" i="11" s="1"/>
  <c r="Z233" i="11"/>
  <c r="AJ233" i="11" s="1"/>
  <c r="AA233" i="11"/>
  <c r="AK233" i="11" s="1"/>
  <c r="AB233" i="11"/>
  <c r="AL233" i="11" s="1"/>
  <c r="S234" i="11"/>
  <c r="T234" i="11"/>
  <c r="AD234" i="11" s="1"/>
  <c r="U234" i="11"/>
  <c r="AE234" i="11" s="1"/>
  <c r="V234" i="11"/>
  <c r="AF234" i="11" s="1"/>
  <c r="W234" i="11"/>
  <c r="AG234" i="11" s="1"/>
  <c r="X234" i="11"/>
  <c r="AH234" i="11" s="1"/>
  <c r="Y234" i="11"/>
  <c r="AI234" i="11" s="1"/>
  <c r="Z234" i="11"/>
  <c r="AJ234" i="11" s="1"/>
  <c r="AA234" i="11"/>
  <c r="AK234" i="11" s="1"/>
  <c r="AB234" i="11"/>
  <c r="AL234" i="11" s="1"/>
  <c r="S235" i="11"/>
  <c r="T235" i="11"/>
  <c r="AD235" i="11" s="1"/>
  <c r="U235" i="11"/>
  <c r="AE235" i="11" s="1"/>
  <c r="V235" i="11"/>
  <c r="AF235" i="11" s="1"/>
  <c r="W235" i="11"/>
  <c r="AG235" i="11" s="1"/>
  <c r="X235" i="11"/>
  <c r="AH235" i="11" s="1"/>
  <c r="Y235" i="11"/>
  <c r="AI235" i="11" s="1"/>
  <c r="Z235" i="11"/>
  <c r="AJ235" i="11" s="1"/>
  <c r="AA235" i="11"/>
  <c r="AK235" i="11" s="1"/>
  <c r="AB235" i="11"/>
  <c r="AL235" i="11" s="1"/>
  <c r="S236" i="11"/>
  <c r="T236" i="11"/>
  <c r="AD236" i="11" s="1"/>
  <c r="U236" i="11"/>
  <c r="AE236" i="11" s="1"/>
  <c r="V236" i="11"/>
  <c r="AF236" i="11" s="1"/>
  <c r="W236" i="11"/>
  <c r="AG236" i="11" s="1"/>
  <c r="X236" i="11"/>
  <c r="AH236" i="11" s="1"/>
  <c r="Y236" i="11"/>
  <c r="AI236" i="11" s="1"/>
  <c r="Z236" i="11"/>
  <c r="AJ236" i="11" s="1"/>
  <c r="AA236" i="11"/>
  <c r="AK236" i="11" s="1"/>
  <c r="AB236" i="11"/>
  <c r="AL236" i="11" s="1"/>
  <c r="S237" i="11"/>
  <c r="T237" i="11"/>
  <c r="AD237" i="11" s="1"/>
  <c r="U237" i="11"/>
  <c r="AE237" i="11" s="1"/>
  <c r="V237" i="11"/>
  <c r="AF237" i="11" s="1"/>
  <c r="W237" i="11"/>
  <c r="AG237" i="11" s="1"/>
  <c r="X237" i="11"/>
  <c r="AH237" i="11" s="1"/>
  <c r="Y237" i="11"/>
  <c r="AI237" i="11" s="1"/>
  <c r="Z237" i="11"/>
  <c r="AJ237" i="11" s="1"/>
  <c r="AA237" i="11"/>
  <c r="AK237" i="11" s="1"/>
  <c r="AB237" i="11"/>
  <c r="AL237" i="11" s="1"/>
  <c r="S238" i="11"/>
  <c r="T238" i="11"/>
  <c r="AD238" i="11" s="1"/>
  <c r="U238" i="11"/>
  <c r="AE238" i="11" s="1"/>
  <c r="V238" i="11"/>
  <c r="AF238" i="11" s="1"/>
  <c r="W238" i="11"/>
  <c r="AG238" i="11" s="1"/>
  <c r="X238" i="11"/>
  <c r="AH238" i="11" s="1"/>
  <c r="Y238" i="11"/>
  <c r="AI238" i="11" s="1"/>
  <c r="Z238" i="11"/>
  <c r="AJ238" i="11" s="1"/>
  <c r="AA238" i="11"/>
  <c r="AK238" i="11" s="1"/>
  <c r="AB238" i="11"/>
  <c r="AL238" i="11" s="1"/>
  <c r="S239" i="11"/>
  <c r="T239" i="11"/>
  <c r="AD239" i="11" s="1"/>
  <c r="U239" i="11"/>
  <c r="AE239" i="11" s="1"/>
  <c r="V239" i="11"/>
  <c r="AF239" i="11" s="1"/>
  <c r="W239" i="11"/>
  <c r="AG239" i="11" s="1"/>
  <c r="X239" i="11"/>
  <c r="AH239" i="11" s="1"/>
  <c r="Y239" i="11"/>
  <c r="AI239" i="11" s="1"/>
  <c r="Z239" i="11"/>
  <c r="AJ239" i="11" s="1"/>
  <c r="AA239" i="11"/>
  <c r="AK239" i="11" s="1"/>
  <c r="AB239" i="11"/>
  <c r="AL239" i="11" s="1"/>
  <c r="S240" i="11"/>
  <c r="T240" i="11"/>
  <c r="AD240" i="11" s="1"/>
  <c r="U240" i="11"/>
  <c r="AE240" i="11" s="1"/>
  <c r="V240" i="11"/>
  <c r="AF240" i="11" s="1"/>
  <c r="W240" i="11"/>
  <c r="AG240" i="11" s="1"/>
  <c r="X240" i="11"/>
  <c r="AH240" i="11" s="1"/>
  <c r="Y240" i="11"/>
  <c r="AI240" i="11" s="1"/>
  <c r="Z240" i="11"/>
  <c r="AJ240" i="11" s="1"/>
  <c r="AA240" i="11"/>
  <c r="AK240" i="11" s="1"/>
  <c r="AB240" i="11"/>
  <c r="AL240" i="11" s="1"/>
  <c r="S241" i="11"/>
  <c r="T241" i="11"/>
  <c r="AD241" i="11" s="1"/>
  <c r="U241" i="11"/>
  <c r="AE241" i="11" s="1"/>
  <c r="V241" i="11"/>
  <c r="AF241" i="11" s="1"/>
  <c r="W241" i="11"/>
  <c r="AG241" i="11" s="1"/>
  <c r="X241" i="11"/>
  <c r="AH241" i="11" s="1"/>
  <c r="Y241" i="11"/>
  <c r="AI241" i="11" s="1"/>
  <c r="Z241" i="11"/>
  <c r="AJ241" i="11" s="1"/>
  <c r="AA241" i="11"/>
  <c r="AK241" i="11" s="1"/>
  <c r="AB241" i="11"/>
  <c r="AL241" i="11" s="1"/>
  <c r="S242" i="11"/>
  <c r="T242" i="11"/>
  <c r="AD242" i="11" s="1"/>
  <c r="U242" i="11"/>
  <c r="AE242" i="11" s="1"/>
  <c r="V242" i="11"/>
  <c r="AF242" i="11" s="1"/>
  <c r="W242" i="11"/>
  <c r="AG242" i="11" s="1"/>
  <c r="X242" i="11"/>
  <c r="AH242" i="11" s="1"/>
  <c r="Y242" i="11"/>
  <c r="AI242" i="11" s="1"/>
  <c r="Z242" i="11"/>
  <c r="AJ242" i="11" s="1"/>
  <c r="AA242" i="11"/>
  <c r="AK242" i="11" s="1"/>
  <c r="AB242" i="11"/>
  <c r="AL242" i="11" s="1"/>
  <c r="S243" i="11"/>
  <c r="T243" i="11"/>
  <c r="AD243" i="11" s="1"/>
  <c r="U243" i="11"/>
  <c r="AE243" i="11" s="1"/>
  <c r="V243" i="11"/>
  <c r="AF243" i="11" s="1"/>
  <c r="W243" i="11"/>
  <c r="AG243" i="11" s="1"/>
  <c r="X243" i="11"/>
  <c r="AH243" i="11" s="1"/>
  <c r="Y243" i="11"/>
  <c r="AI243" i="11" s="1"/>
  <c r="Z243" i="11"/>
  <c r="AJ243" i="11" s="1"/>
  <c r="AA243" i="11"/>
  <c r="AK243" i="11" s="1"/>
  <c r="AB243" i="11"/>
  <c r="AL243" i="11" s="1"/>
  <c r="S244" i="11"/>
  <c r="T244" i="11"/>
  <c r="AD244" i="11" s="1"/>
  <c r="U244" i="11"/>
  <c r="AE244" i="11" s="1"/>
  <c r="V244" i="11"/>
  <c r="AF244" i="11" s="1"/>
  <c r="W244" i="11"/>
  <c r="AG244" i="11" s="1"/>
  <c r="X244" i="11"/>
  <c r="AH244" i="11" s="1"/>
  <c r="Y244" i="11"/>
  <c r="AI244" i="11" s="1"/>
  <c r="Z244" i="11"/>
  <c r="AJ244" i="11" s="1"/>
  <c r="AA244" i="11"/>
  <c r="AK244" i="11" s="1"/>
  <c r="AB244" i="11"/>
  <c r="AL244" i="11" s="1"/>
  <c r="S245" i="11"/>
  <c r="T245" i="11"/>
  <c r="AD245" i="11" s="1"/>
  <c r="U245" i="11"/>
  <c r="AE245" i="11" s="1"/>
  <c r="V245" i="11"/>
  <c r="AF245" i="11" s="1"/>
  <c r="W245" i="11"/>
  <c r="AG245" i="11" s="1"/>
  <c r="X245" i="11"/>
  <c r="AH245" i="11" s="1"/>
  <c r="Y245" i="11"/>
  <c r="AI245" i="11" s="1"/>
  <c r="Z245" i="11"/>
  <c r="AJ245" i="11" s="1"/>
  <c r="AA245" i="11"/>
  <c r="AK245" i="11" s="1"/>
  <c r="AB245" i="11"/>
  <c r="AL245" i="11" s="1"/>
  <c r="S246" i="11"/>
  <c r="T246" i="11"/>
  <c r="AD246" i="11" s="1"/>
  <c r="U246" i="11"/>
  <c r="AE246" i="11" s="1"/>
  <c r="V246" i="11"/>
  <c r="AF246" i="11" s="1"/>
  <c r="W246" i="11"/>
  <c r="AG246" i="11" s="1"/>
  <c r="X246" i="11"/>
  <c r="AH246" i="11" s="1"/>
  <c r="Y246" i="11"/>
  <c r="AI246" i="11" s="1"/>
  <c r="Z246" i="11"/>
  <c r="AJ246" i="11" s="1"/>
  <c r="AA246" i="11"/>
  <c r="AK246" i="11" s="1"/>
  <c r="AB246" i="11"/>
  <c r="AL246" i="11" s="1"/>
  <c r="S247" i="11"/>
  <c r="T247" i="11"/>
  <c r="AD247" i="11" s="1"/>
  <c r="U247" i="11"/>
  <c r="AE247" i="11" s="1"/>
  <c r="V247" i="11"/>
  <c r="AF247" i="11" s="1"/>
  <c r="W247" i="11"/>
  <c r="AG247" i="11" s="1"/>
  <c r="X247" i="11"/>
  <c r="AH247" i="11" s="1"/>
  <c r="Y247" i="11"/>
  <c r="AI247" i="11" s="1"/>
  <c r="Z247" i="11"/>
  <c r="AJ247" i="11" s="1"/>
  <c r="AA247" i="11"/>
  <c r="AK247" i="11" s="1"/>
  <c r="AB247" i="11"/>
  <c r="AL247" i="11" s="1"/>
  <c r="S248" i="11"/>
  <c r="T248" i="11"/>
  <c r="AD248" i="11" s="1"/>
  <c r="U248" i="11"/>
  <c r="AE248" i="11" s="1"/>
  <c r="V248" i="11"/>
  <c r="AF248" i="11" s="1"/>
  <c r="W248" i="11"/>
  <c r="AG248" i="11" s="1"/>
  <c r="X248" i="11"/>
  <c r="AH248" i="11" s="1"/>
  <c r="Y248" i="11"/>
  <c r="AI248" i="11" s="1"/>
  <c r="Z248" i="11"/>
  <c r="AJ248" i="11" s="1"/>
  <c r="AA248" i="11"/>
  <c r="AK248" i="11" s="1"/>
  <c r="AB248" i="11"/>
  <c r="AL248" i="11" s="1"/>
  <c r="S249" i="11"/>
  <c r="T249" i="11"/>
  <c r="AD249" i="11" s="1"/>
  <c r="U249" i="11"/>
  <c r="AE249" i="11" s="1"/>
  <c r="V249" i="11"/>
  <c r="AF249" i="11" s="1"/>
  <c r="W249" i="11"/>
  <c r="AG249" i="11" s="1"/>
  <c r="X249" i="11"/>
  <c r="AH249" i="11" s="1"/>
  <c r="Y249" i="11"/>
  <c r="AI249" i="11" s="1"/>
  <c r="Z249" i="11"/>
  <c r="AJ249" i="11" s="1"/>
  <c r="AA249" i="11"/>
  <c r="AK249" i="11" s="1"/>
  <c r="AB249" i="11"/>
  <c r="AL249" i="11" s="1"/>
  <c r="S250" i="11"/>
  <c r="T250" i="11"/>
  <c r="AD250" i="11" s="1"/>
  <c r="U250" i="11"/>
  <c r="AE250" i="11" s="1"/>
  <c r="V250" i="11"/>
  <c r="AF250" i="11" s="1"/>
  <c r="W250" i="11"/>
  <c r="AG250" i="11" s="1"/>
  <c r="X250" i="11"/>
  <c r="AH250" i="11" s="1"/>
  <c r="Y250" i="11"/>
  <c r="AI250" i="11" s="1"/>
  <c r="Z250" i="11"/>
  <c r="AJ250" i="11" s="1"/>
  <c r="AA250" i="11"/>
  <c r="AK250" i="11" s="1"/>
  <c r="AB250" i="11"/>
  <c r="AL250" i="11" s="1"/>
  <c r="S251" i="11"/>
  <c r="T251" i="11"/>
  <c r="AD251" i="11" s="1"/>
  <c r="U251" i="11"/>
  <c r="AE251" i="11" s="1"/>
  <c r="V251" i="11"/>
  <c r="AF251" i="11" s="1"/>
  <c r="W251" i="11"/>
  <c r="AG251" i="11" s="1"/>
  <c r="X251" i="11"/>
  <c r="AH251" i="11" s="1"/>
  <c r="Y251" i="11"/>
  <c r="AI251" i="11" s="1"/>
  <c r="Z251" i="11"/>
  <c r="AJ251" i="11" s="1"/>
  <c r="AA251" i="11"/>
  <c r="AK251" i="11" s="1"/>
  <c r="AB251" i="11"/>
  <c r="AL251" i="11" s="1"/>
  <c r="S252" i="11"/>
  <c r="T252" i="11"/>
  <c r="AD252" i="11" s="1"/>
  <c r="U252" i="11"/>
  <c r="AE252" i="11" s="1"/>
  <c r="V252" i="11"/>
  <c r="AF252" i="11" s="1"/>
  <c r="W252" i="11"/>
  <c r="AG252" i="11" s="1"/>
  <c r="X252" i="11"/>
  <c r="AH252" i="11" s="1"/>
  <c r="Y252" i="11"/>
  <c r="AI252" i="11" s="1"/>
  <c r="Z252" i="11"/>
  <c r="AJ252" i="11" s="1"/>
  <c r="AA252" i="11"/>
  <c r="AK252" i="11" s="1"/>
  <c r="AB252" i="11"/>
  <c r="AL252" i="11" s="1"/>
  <c r="S253" i="11"/>
  <c r="T253" i="11"/>
  <c r="AD253" i="11" s="1"/>
  <c r="U253" i="11"/>
  <c r="AE253" i="11" s="1"/>
  <c r="V253" i="11"/>
  <c r="AF253" i="11" s="1"/>
  <c r="W253" i="11"/>
  <c r="AG253" i="11" s="1"/>
  <c r="X253" i="11"/>
  <c r="AH253" i="11" s="1"/>
  <c r="Y253" i="11"/>
  <c r="AI253" i="11" s="1"/>
  <c r="Z253" i="11"/>
  <c r="AJ253" i="11" s="1"/>
  <c r="AA253" i="11"/>
  <c r="AK253" i="11" s="1"/>
  <c r="AB253" i="11"/>
  <c r="AL253" i="11" s="1"/>
  <c r="S254" i="11"/>
  <c r="T254" i="11"/>
  <c r="AD254" i="11" s="1"/>
  <c r="U254" i="11"/>
  <c r="AE254" i="11" s="1"/>
  <c r="V254" i="11"/>
  <c r="AF254" i="11" s="1"/>
  <c r="W254" i="11"/>
  <c r="AG254" i="11" s="1"/>
  <c r="X254" i="11"/>
  <c r="AH254" i="11" s="1"/>
  <c r="Y254" i="11"/>
  <c r="AI254" i="11" s="1"/>
  <c r="Z254" i="11"/>
  <c r="AJ254" i="11" s="1"/>
  <c r="AA254" i="11"/>
  <c r="AK254" i="11" s="1"/>
  <c r="AB254" i="11"/>
  <c r="AL254" i="11" s="1"/>
  <c r="S255" i="11"/>
  <c r="T255" i="11"/>
  <c r="AD255" i="11" s="1"/>
  <c r="U255" i="11"/>
  <c r="AE255" i="11" s="1"/>
  <c r="V255" i="11"/>
  <c r="AF255" i="11" s="1"/>
  <c r="W255" i="11"/>
  <c r="AG255" i="11" s="1"/>
  <c r="X255" i="11"/>
  <c r="AH255" i="11" s="1"/>
  <c r="Y255" i="11"/>
  <c r="AI255" i="11" s="1"/>
  <c r="Z255" i="11"/>
  <c r="AJ255" i="11" s="1"/>
  <c r="AA255" i="11"/>
  <c r="AK255" i="11" s="1"/>
  <c r="AB255" i="11"/>
  <c r="AL255" i="11" s="1"/>
  <c r="S256" i="11"/>
  <c r="T256" i="11"/>
  <c r="AD256" i="11" s="1"/>
  <c r="U256" i="11"/>
  <c r="AE256" i="11" s="1"/>
  <c r="V256" i="11"/>
  <c r="AF256" i="11" s="1"/>
  <c r="W256" i="11"/>
  <c r="AG256" i="11" s="1"/>
  <c r="X256" i="11"/>
  <c r="AH256" i="11" s="1"/>
  <c r="Y256" i="11"/>
  <c r="AI256" i="11" s="1"/>
  <c r="Z256" i="11"/>
  <c r="AJ256" i="11" s="1"/>
  <c r="AA256" i="11"/>
  <c r="AK256" i="11" s="1"/>
  <c r="AB256" i="11"/>
  <c r="AL256" i="11" s="1"/>
  <c r="S257" i="11"/>
  <c r="T257" i="11"/>
  <c r="AD257" i="11" s="1"/>
  <c r="U257" i="11"/>
  <c r="AE257" i="11" s="1"/>
  <c r="V257" i="11"/>
  <c r="AF257" i="11" s="1"/>
  <c r="W257" i="11"/>
  <c r="AG257" i="11" s="1"/>
  <c r="X257" i="11"/>
  <c r="AH257" i="11" s="1"/>
  <c r="Y257" i="11"/>
  <c r="AI257" i="11" s="1"/>
  <c r="Z257" i="11"/>
  <c r="AJ257" i="11" s="1"/>
  <c r="AA257" i="11"/>
  <c r="AK257" i="11" s="1"/>
  <c r="AB257" i="11"/>
  <c r="AL257" i="11" s="1"/>
  <c r="S258" i="11"/>
  <c r="T258" i="11"/>
  <c r="AD258" i="11" s="1"/>
  <c r="U258" i="11"/>
  <c r="AE258" i="11" s="1"/>
  <c r="V258" i="11"/>
  <c r="AF258" i="11" s="1"/>
  <c r="W258" i="11"/>
  <c r="AG258" i="11" s="1"/>
  <c r="X258" i="11"/>
  <c r="AH258" i="11" s="1"/>
  <c r="Y258" i="11"/>
  <c r="AI258" i="11" s="1"/>
  <c r="Z258" i="11"/>
  <c r="AJ258" i="11" s="1"/>
  <c r="AA258" i="11"/>
  <c r="AK258" i="11" s="1"/>
  <c r="AB258" i="11"/>
  <c r="AL258" i="11" s="1"/>
  <c r="S259" i="11"/>
  <c r="T259" i="11"/>
  <c r="AD259" i="11" s="1"/>
  <c r="U259" i="11"/>
  <c r="AE259" i="11" s="1"/>
  <c r="V259" i="11"/>
  <c r="AF259" i="11" s="1"/>
  <c r="W259" i="11"/>
  <c r="AG259" i="11" s="1"/>
  <c r="X259" i="11"/>
  <c r="AH259" i="11" s="1"/>
  <c r="Y259" i="11"/>
  <c r="AI259" i="11" s="1"/>
  <c r="Z259" i="11"/>
  <c r="AJ259" i="11" s="1"/>
  <c r="AA259" i="11"/>
  <c r="AK259" i="11" s="1"/>
  <c r="AB259" i="11"/>
  <c r="AL259" i="11" s="1"/>
  <c r="S260" i="11"/>
  <c r="T260" i="11"/>
  <c r="AD260" i="11" s="1"/>
  <c r="U260" i="11"/>
  <c r="AE260" i="11" s="1"/>
  <c r="V260" i="11"/>
  <c r="AF260" i="11" s="1"/>
  <c r="W260" i="11"/>
  <c r="AG260" i="11" s="1"/>
  <c r="X260" i="11"/>
  <c r="AH260" i="11" s="1"/>
  <c r="Y260" i="11"/>
  <c r="AI260" i="11" s="1"/>
  <c r="Z260" i="11"/>
  <c r="AJ260" i="11" s="1"/>
  <c r="AA260" i="11"/>
  <c r="AK260" i="11" s="1"/>
  <c r="AB260" i="11"/>
  <c r="AL260" i="11" s="1"/>
  <c r="S261" i="11"/>
  <c r="T261" i="11"/>
  <c r="AD261" i="11" s="1"/>
  <c r="U261" i="11"/>
  <c r="AE261" i="11" s="1"/>
  <c r="V261" i="11"/>
  <c r="AF261" i="11" s="1"/>
  <c r="W261" i="11"/>
  <c r="AG261" i="11" s="1"/>
  <c r="X261" i="11"/>
  <c r="AH261" i="11" s="1"/>
  <c r="Y261" i="11"/>
  <c r="AI261" i="11" s="1"/>
  <c r="Z261" i="11"/>
  <c r="AJ261" i="11" s="1"/>
  <c r="AA261" i="11"/>
  <c r="AK261" i="11" s="1"/>
  <c r="AB261" i="11"/>
  <c r="AL261" i="11" s="1"/>
  <c r="S262" i="11"/>
  <c r="T262" i="11"/>
  <c r="AD262" i="11" s="1"/>
  <c r="U262" i="11"/>
  <c r="AE262" i="11" s="1"/>
  <c r="V262" i="11"/>
  <c r="AF262" i="11" s="1"/>
  <c r="W262" i="11"/>
  <c r="AG262" i="11" s="1"/>
  <c r="X262" i="11"/>
  <c r="AH262" i="11" s="1"/>
  <c r="Y262" i="11"/>
  <c r="AI262" i="11" s="1"/>
  <c r="Z262" i="11"/>
  <c r="AJ262" i="11" s="1"/>
  <c r="AA262" i="11"/>
  <c r="AK262" i="11" s="1"/>
  <c r="AB262" i="11"/>
  <c r="AL262" i="11" s="1"/>
  <c r="S263" i="11"/>
  <c r="T263" i="11"/>
  <c r="AD263" i="11" s="1"/>
  <c r="U263" i="11"/>
  <c r="AE263" i="11" s="1"/>
  <c r="V263" i="11"/>
  <c r="AF263" i="11" s="1"/>
  <c r="W263" i="11"/>
  <c r="AG263" i="11" s="1"/>
  <c r="X263" i="11"/>
  <c r="AH263" i="11" s="1"/>
  <c r="Y263" i="11"/>
  <c r="AI263" i="11" s="1"/>
  <c r="Z263" i="11"/>
  <c r="AJ263" i="11" s="1"/>
  <c r="AA263" i="11"/>
  <c r="AK263" i="11" s="1"/>
  <c r="AB263" i="11"/>
  <c r="AL263" i="11" s="1"/>
  <c r="S264" i="11"/>
  <c r="T264" i="11"/>
  <c r="AD264" i="11" s="1"/>
  <c r="U264" i="11"/>
  <c r="AE264" i="11" s="1"/>
  <c r="V264" i="11"/>
  <c r="AF264" i="11" s="1"/>
  <c r="W264" i="11"/>
  <c r="AG264" i="11" s="1"/>
  <c r="X264" i="11"/>
  <c r="AH264" i="11" s="1"/>
  <c r="Y264" i="11"/>
  <c r="AI264" i="11" s="1"/>
  <c r="Z264" i="11"/>
  <c r="AJ264" i="11" s="1"/>
  <c r="AA264" i="11"/>
  <c r="AK264" i="11" s="1"/>
  <c r="AB264" i="11"/>
  <c r="AL264" i="11" s="1"/>
  <c r="S265" i="11"/>
  <c r="T265" i="11"/>
  <c r="AD265" i="11" s="1"/>
  <c r="U265" i="11"/>
  <c r="AE265" i="11" s="1"/>
  <c r="V265" i="11"/>
  <c r="AF265" i="11" s="1"/>
  <c r="W265" i="11"/>
  <c r="AG265" i="11" s="1"/>
  <c r="X265" i="11"/>
  <c r="AH265" i="11" s="1"/>
  <c r="Y265" i="11"/>
  <c r="AI265" i="11" s="1"/>
  <c r="Z265" i="11"/>
  <c r="AJ265" i="11" s="1"/>
  <c r="AA265" i="11"/>
  <c r="AK265" i="11" s="1"/>
  <c r="AB265" i="11"/>
  <c r="AL265" i="11" s="1"/>
  <c r="S266" i="11"/>
  <c r="T266" i="11"/>
  <c r="AD266" i="11" s="1"/>
  <c r="U266" i="11"/>
  <c r="AE266" i="11" s="1"/>
  <c r="V266" i="11"/>
  <c r="AF266" i="11" s="1"/>
  <c r="W266" i="11"/>
  <c r="AG266" i="11" s="1"/>
  <c r="X266" i="11"/>
  <c r="AH266" i="11" s="1"/>
  <c r="Y266" i="11"/>
  <c r="AI266" i="11" s="1"/>
  <c r="Z266" i="11"/>
  <c r="AJ266" i="11" s="1"/>
  <c r="AA266" i="11"/>
  <c r="AK266" i="11" s="1"/>
  <c r="AB266" i="11"/>
  <c r="AL266" i="11" s="1"/>
  <c r="S267" i="11"/>
  <c r="T267" i="11"/>
  <c r="AD267" i="11" s="1"/>
  <c r="U267" i="11"/>
  <c r="AE267" i="11" s="1"/>
  <c r="V267" i="11"/>
  <c r="AF267" i="11" s="1"/>
  <c r="W267" i="11"/>
  <c r="AG267" i="11" s="1"/>
  <c r="X267" i="11"/>
  <c r="AH267" i="11" s="1"/>
  <c r="Y267" i="11"/>
  <c r="AI267" i="11" s="1"/>
  <c r="Z267" i="11"/>
  <c r="AJ267" i="11" s="1"/>
  <c r="AA267" i="11"/>
  <c r="AK267" i="11" s="1"/>
  <c r="AB267" i="11"/>
  <c r="AL267" i="11" s="1"/>
  <c r="S268" i="11"/>
  <c r="T268" i="11"/>
  <c r="AD268" i="11" s="1"/>
  <c r="U268" i="11"/>
  <c r="AE268" i="11" s="1"/>
  <c r="V268" i="11"/>
  <c r="AF268" i="11" s="1"/>
  <c r="W268" i="11"/>
  <c r="AG268" i="11" s="1"/>
  <c r="X268" i="11"/>
  <c r="AH268" i="11" s="1"/>
  <c r="Y268" i="11"/>
  <c r="AI268" i="11" s="1"/>
  <c r="Z268" i="11"/>
  <c r="AJ268" i="11" s="1"/>
  <c r="AA268" i="11"/>
  <c r="AK268" i="11" s="1"/>
  <c r="AB268" i="11"/>
  <c r="AL268" i="11" s="1"/>
  <c r="S269" i="11"/>
  <c r="T269" i="11"/>
  <c r="AD269" i="11" s="1"/>
  <c r="U269" i="11"/>
  <c r="AE269" i="11" s="1"/>
  <c r="V269" i="11"/>
  <c r="AF269" i="11" s="1"/>
  <c r="W269" i="11"/>
  <c r="AG269" i="11" s="1"/>
  <c r="X269" i="11"/>
  <c r="AH269" i="11" s="1"/>
  <c r="Y269" i="11"/>
  <c r="AI269" i="11" s="1"/>
  <c r="Z269" i="11"/>
  <c r="AJ269" i="11" s="1"/>
  <c r="AA269" i="11"/>
  <c r="AK269" i="11" s="1"/>
  <c r="AB269" i="11"/>
  <c r="AL269" i="11" s="1"/>
  <c r="S270" i="11"/>
  <c r="T270" i="11"/>
  <c r="AD270" i="11" s="1"/>
  <c r="U270" i="11"/>
  <c r="AE270" i="11" s="1"/>
  <c r="V270" i="11"/>
  <c r="AF270" i="11" s="1"/>
  <c r="W270" i="11"/>
  <c r="AG270" i="11" s="1"/>
  <c r="X270" i="11"/>
  <c r="AH270" i="11" s="1"/>
  <c r="Y270" i="11"/>
  <c r="AI270" i="11" s="1"/>
  <c r="Z270" i="11"/>
  <c r="AJ270" i="11" s="1"/>
  <c r="AA270" i="11"/>
  <c r="AK270" i="11" s="1"/>
  <c r="AB270" i="11"/>
  <c r="AL270" i="11" s="1"/>
  <c r="S271" i="11"/>
  <c r="T271" i="11"/>
  <c r="AD271" i="11" s="1"/>
  <c r="U271" i="11"/>
  <c r="AE271" i="11" s="1"/>
  <c r="V271" i="11"/>
  <c r="AF271" i="11" s="1"/>
  <c r="W271" i="11"/>
  <c r="AG271" i="11" s="1"/>
  <c r="X271" i="11"/>
  <c r="AH271" i="11" s="1"/>
  <c r="Y271" i="11"/>
  <c r="AI271" i="11" s="1"/>
  <c r="Z271" i="11"/>
  <c r="AJ271" i="11" s="1"/>
  <c r="AA271" i="11"/>
  <c r="AK271" i="11" s="1"/>
  <c r="AB271" i="11"/>
  <c r="AL271" i="11" s="1"/>
  <c r="S272" i="11"/>
  <c r="T272" i="11"/>
  <c r="AD272" i="11" s="1"/>
  <c r="U272" i="11"/>
  <c r="AE272" i="11" s="1"/>
  <c r="V272" i="11"/>
  <c r="AF272" i="11" s="1"/>
  <c r="W272" i="11"/>
  <c r="AG272" i="11" s="1"/>
  <c r="X272" i="11"/>
  <c r="AH272" i="11" s="1"/>
  <c r="Y272" i="11"/>
  <c r="AI272" i="11" s="1"/>
  <c r="Z272" i="11"/>
  <c r="AJ272" i="11" s="1"/>
  <c r="AA272" i="11"/>
  <c r="AK272" i="11" s="1"/>
  <c r="AB272" i="11"/>
  <c r="AL272" i="11" s="1"/>
  <c r="S273" i="11"/>
  <c r="T273" i="11"/>
  <c r="AD273" i="11" s="1"/>
  <c r="U273" i="11"/>
  <c r="AE273" i="11" s="1"/>
  <c r="V273" i="11"/>
  <c r="AF273" i="11" s="1"/>
  <c r="W273" i="11"/>
  <c r="AG273" i="11" s="1"/>
  <c r="X273" i="11"/>
  <c r="AH273" i="11" s="1"/>
  <c r="Y273" i="11"/>
  <c r="AI273" i="11" s="1"/>
  <c r="Z273" i="11"/>
  <c r="AJ273" i="11" s="1"/>
  <c r="AA273" i="11"/>
  <c r="AK273" i="11" s="1"/>
  <c r="AB273" i="11"/>
  <c r="AL273" i="11" s="1"/>
  <c r="S274" i="11"/>
  <c r="T274" i="11"/>
  <c r="AD274" i="11" s="1"/>
  <c r="U274" i="11"/>
  <c r="AE274" i="11" s="1"/>
  <c r="V274" i="11"/>
  <c r="AF274" i="11" s="1"/>
  <c r="W274" i="11"/>
  <c r="AG274" i="11" s="1"/>
  <c r="X274" i="11"/>
  <c r="AH274" i="11" s="1"/>
  <c r="Y274" i="11"/>
  <c r="AI274" i="11" s="1"/>
  <c r="Z274" i="11"/>
  <c r="AJ274" i="11" s="1"/>
  <c r="AA274" i="11"/>
  <c r="AK274" i="11" s="1"/>
  <c r="AB274" i="11"/>
  <c r="AL274" i="11" s="1"/>
  <c r="S275" i="11"/>
  <c r="T275" i="11"/>
  <c r="AD275" i="11" s="1"/>
  <c r="U275" i="11"/>
  <c r="AE275" i="11" s="1"/>
  <c r="V275" i="11"/>
  <c r="AF275" i="11" s="1"/>
  <c r="W275" i="11"/>
  <c r="AG275" i="11" s="1"/>
  <c r="X275" i="11"/>
  <c r="AH275" i="11" s="1"/>
  <c r="Y275" i="11"/>
  <c r="AI275" i="11" s="1"/>
  <c r="Z275" i="11"/>
  <c r="AJ275" i="11" s="1"/>
  <c r="AA275" i="11"/>
  <c r="AK275" i="11" s="1"/>
  <c r="AB275" i="11"/>
  <c r="AL275" i="11" s="1"/>
  <c r="S276" i="11"/>
  <c r="T276" i="11"/>
  <c r="AD276" i="11" s="1"/>
  <c r="U276" i="11"/>
  <c r="AE276" i="11" s="1"/>
  <c r="V276" i="11"/>
  <c r="AF276" i="11" s="1"/>
  <c r="W276" i="11"/>
  <c r="AG276" i="11" s="1"/>
  <c r="X276" i="11"/>
  <c r="AH276" i="11" s="1"/>
  <c r="Y276" i="11"/>
  <c r="AI276" i="11" s="1"/>
  <c r="Z276" i="11"/>
  <c r="AJ276" i="11" s="1"/>
  <c r="AA276" i="11"/>
  <c r="AK276" i="11" s="1"/>
  <c r="AB276" i="11"/>
  <c r="AL276" i="11" s="1"/>
  <c r="S277" i="11"/>
  <c r="T277" i="11"/>
  <c r="AD277" i="11" s="1"/>
  <c r="U277" i="11"/>
  <c r="AE277" i="11" s="1"/>
  <c r="V277" i="11"/>
  <c r="AF277" i="11" s="1"/>
  <c r="W277" i="11"/>
  <c r="AG277" i="11" s="1"/>
  <c r="X277" i="11"/>
  <c r="AH277" i="11" s="1"/>
  <c r="Y277" i="11"/>
  <c r="AI277" i="11" s="1"/>
  <c r="Z277" i="11"/>
  <c r="AJ277" i="11" s="1"/>
  <c r="AA277" i="11"/>
  <c r="AK277" i="11" s="1"/>
  <c r="AB277" i="11"/>
  <c r="AL277" i="11" s="1"/>
  <c r="S278" i="11"/>
  <c r="T278" i="11"/>
  <c r="AD278" i="11" s="1"/>
  <c r="U278" i="11"/>
  <c r="AE278" i="11" s="1"/>
  <c r="V278" i="11"/>
  <c r="AF278" i="11" s="1"/>
  <c r="W278" i="11"/>
  <c r="AG278" i="11" s="1"/>
  <c r="X278" i="11"/>
  <c r="AH278" i="11" s="1"/>
  <c r="Y278" i="11"/>
  <c r="AI278" i="11" s="1"/>
  <c r="Z278" i="11"/>
  <c r="AJ278" i="11" s="1"/>
  <c r="AA278" i="11"/>
  <c r="AK278" i="11" s="1"/>
  <c r="AB278" i="11"/>
  <c r="AL278" i="11" s="1"/>
  <c r="S279" i="11"/>
  <c r="T279" i="11"/>
  <c r="AD279" i="11" s="1"/>
  <c r="U279" i="11"/>
  <c r="AE279" i="11" s="1"/>
  <c r="V279" i="11"/>
  <c r="AF279" i="11" s="1"/>
  <c r="W279" i="11"/>
  <c r="AG279" i="11" s="1"/>
  <c r="X279" i="11"/>
  <c r="AH279" i="11" s="1"/>
  <c r="Y279" i="11"/>
  <c r="AI279" i="11" s="1"/>
  <c r="Z279" i="11"/>
  <c r="AJ279" i="11" s="1"/>
  <c r="AA279" i="11"/>
  <c r="AK279" i="11" s="1"/>
  <c r="AB279" i="11"/>
  <c r="AL279" i="11" s="1"/>
  <c r="S280" i="11"/>
  <c r="T280" i="11"/>
  <c r="AD280" i="11" s="1"/>
  <c r="U280" i="11"/>
  <c r="AE280" i="11" s="1"/>
  <c r="V280" i="11"/>
  <c r="AF280" i="11" s="1"/>
  <c r="W280" i="11"/>
  <c r="AG280" i="11" s="1"/>
  <c r="X280" i="11"/>
  <c r="AH280" i="11" s="1"/>
  <c r="Y280" i="11"/>
  <c r="AI280" i="11" s="1"/>
  <c r="Z280" i="11"/>
  <c r="AJ280" i="11" s="1"/>
  <c r="AA280" i="11"/>
  <c r="AK280" i="11" s="1"/>
  <c r="AB280" i="11"/>
  <c r="AL280" i="11" s="1"/>
  <c r="S281" i="11"/>
  <c r="T281" i="11"/>
  <c r="AD281" i="11" s="1"/>
  <c r="U281" i="11"/>
  <c r="AE281" i="11" s="1"/>
  <c r="V281" i="11"/>
  <c r="AF281" i="11" s="1"/>
  <c r="W281" i="11"/>
  <c r="AG281" i="11" s="1"/>
  <c r="X281" i="11"/>
  <c r="AH281" i="11" s="1"/>
  <c r="Y281" i="11"/>
  <c r="AI281" i="11" s="1"/>
  <c r="Z281" i="11"/>
  <c r="AJ281" i="11" s="1"/>
  <c r="AA281" i="11"/>
  <c r="AK281" i="11" s="1"/>
  <c r="AB281" i="11"/>
  <c r="AL281" i="11" s="1"/>
  <c r="S282" i="11"/>
  <c r="T282" i="11"/>
  <c r="AD282" i="11" s="1"/>
  <c r="U282" i="11"/>
  <c r="AE282" i="11" s="1"/>
  <c r="V282" i="11"/>
  <c r="AF282" i="11" s="1"/>
  <c r="W282" i="11"/>
  <c r="AG282" i="11" s="1"/>
  <c r="X282" i="11"/>
  <c r="AH282" i="11" s="1"/>
  <c r="Y282" i="11"/>
  <c r="AI282" i="11" s="1"/>
  <c r="Z282" i="11"/>
  <c r="AJ282" i="11" s="1"/>
  <c r="AA282" i="11"/>
  <c r="AK282" i="11" s="1"/>
  <c r="AB282" i="11"/>
  <c r="AL282" i="11" s="1"/>
  <c r="S283" i="11"/>
  <c r="T283" i="11"/>
  <c r="AD283" i="11" s="1"/>
  <c r="U283" i="11"/>
  <c r="AE283" i="11" s="1"/>
  <c r="V283" i="11"/>
  <c r="AF283" i="11" s="1"/>
  <c r="W283" i="11"/>
  <c r="AG283" i="11" s="1"/>
  <c r="X283" i="11"/>
  <c r="AH283" i="11" s="1"/>
  <c r="Y283" i="11"/>
  <c r="AI283" i="11" s="1"/>
  <c r="Z283" i="11"/>
  <c r="AJ283" i="11" s="1"/>
  <c r="AA283" i="11"/>
  <c r="AK283" i="11" s="1"/>
  <c r="AB283" i="11"/>
  <c r="AL283" i="11" s="1"/>
  <c r="S284" i="11"/>
  <c r="T284" i="11"/>
  <c r="AD284" i="11" s="1"/>
  <c r="U284" i="11"/>
  <c r="AE284" i="11" s="1"/>
  <c r="V284" i="11"/>
  <c r="AF284" i="11" s="1"/>
  <c r="W284" i="11"/>
  <c r="AG284" i="11" s="1"/>
  <c r="X284" i="11"/>
  <c r="AH284" i="11" s="1"/>
  <c r="Y284" i="11"/>
  <c r="AI284" i="11" s="1"/>
  <c r="Z284" i="11"/>
  <c r="AJ284" i="11" s="1"/>
  <c r="AA284" i="11"/>
  <c r="AK284" i="11" s="1"/>
  <c r="AB284" i="11"/>
  <c r="AL284" i="11" s="1"/>
  <c r="S285" i="11"/>
  <c r="T285" i="11"/>
  <c r="AD285" i="11" s="1"/>
  <c r="U285" i="11"/>
  <c r="AE285" i="11" s="1"/>
  <c r="V285" i="11"/>
  <c r="AF285" i="11" s="1"/>
  <c r="W285" i="11"/>
  <c r="AG285" i="11" s="1"/>
  <c r="X285" i="11"/>
  <c r="AH285" i="11" s="1"/>
  <c r="Y285" i="11"/>
  <c r="AI285" i="11" s="1"/>
  <c r="Z285" i="11"/>
  <c r="AJ285" i="11" s="1"/>
  <c r="AA285" i="11"/>
  <c r="AK285" i="11" s="1"/>
  <c r="AB285" i="11"/>
  <c r="AL285" i="11" s="1"/>
  <c r="S286" i="11"/>
  <c r="T286" i="11"/>
  <c r="AD286" i="11" s="1"/>
  <c r="U286" i="11"/>
  <c r="AE286" i="11" s="1"/>
  <c r="V286" i="11"/>
  <c r="AF286" i="11" s="1"/>
  <c r="W286" i="11"/>
  <c r="AG286" i="11" s="1"/>
  <c r="X286" i="11"/>
  <c r="AH286" i="11" s="1"/>
  <c r="Y286" i="11"/>
  <c r="AI286" i="11" s="1"/>
  <c r="Z286" i="11"/>
  <c r="AJ286" i="11" s="1"/>
  <c r="AA286" i="11"/>
  <c r="AK286" i="11" s="1"/>
  <c r="AB286" i="11"/>
  <c r="AL286" i="11" s="1"/>
  <c r="S287" i="11"/>
  <c r="T287" i="11"/>
  <c r="AD287" i="11" s="1"/>
  <c r="U287" i="11"/>
  <c r="AE287" i="11" s="1"/>
  <c r="V287" i="11"/>
  <c r="AF287" i="11" s="1"/>
  <c r="W287" i="11"/>
  <c r="AG287" i="11" s="1"/>
  <c r="X287" i="11"/>
  <c r="AH287" i="11" s="1"/>
  <c r="Y287" i="11"/>
  <c r="AI287" i="11" s="1"/>
  <c r="Z287" i="11"/>
  <c r="AJ287" i="11" s="1"/>
  <c r="AA287" i="11"/>
  <c r="AK287" i="11" s="1"/>
  <c r="AB287" i="11"/>
  <c r="AL287" i="11" s="1"/>
  <c r="S288" i="11"/>
  <c r="T288" i="11"/>
  <c r="AD288" i="11" s="1"/>
  <c r="U288" i="11"/>
  <c r="AE288" i="11" s="1"/>
  <c r="V288" i="11"/>
  <c r="AF288" i="11" s="1"/>
  <c r="W288" i="11"/>
  <c r="AG288" i="11" s="1"/>
  <c r="X288" i="11"/>
  <c r="AH288" i="11" s="1"/>
  <c r="Y288" i="11"/>
  <c r="AI288" i="11" s="1"/>
  <c r="Z288" i="11"/>
  <c r="AJ288" i="11" s="1"/>
  <c r="AA288" i="11"/>
  <c r="AK288" i="11" s="1"/>
  <c r="AB288" i="11"/>
  <c r="AL288" i="11" s="1"/>
  <c r="S289" i="11"/>
  <c r="T289" i="11"/>
  <c r="AD289" i="11" s="1"/>
  <c r="U289" i="11"/>
  <c r="AE289" i="11" s="1"/>
  <c r="V289" i="11"/>
  <c r="AF289" i="11" s="1"/>
  <c r="W289" i="11"/>
  <c r="AG289" i="11" s="1"/>
  <c r="X289" i="11"/>
  <c r="AH289" i="11" s="1"/>
  <c r="Y289" i="11"/>
  <c r="AI289" i="11" s="1"/>
  <c r="Z289" i="11"/>
  <c r="AJ289" i="11" s="1"/>
  <c r="AA289" i="11"/>
  <c r="AK289" i="11" s="1"/>
  <c r="AB289" i="11"/>
  <c r="AL289" i="11" s="1"/>
  <c r="S290" i="11"/>
  <c r="T290" i="11"/>
  <c r="AD290" i="11" s="1"/>
  <c r="U290" i="11"/>
  <c r="AE290" i="11" s="1"/>
  <c r="V290" i="11"/>
  <c r="AF290" i="11" s="1"/>
  <c r="W290" i="11"/>
  <c r="AG290" i="11" s="1"/>
  <c r="X290" i="11"/>
  <c r="AH290" i="11" s="1"/>
  <c r="Y290" i="11"/>
  <c r="AI290" i="11" s="1"/>
  <c r="Z290" i="11"/>
  <c r="AJ290" i="11" s="1"/>
  <c r="AA290" i="11"/>
  <c r="AK290" i="11" s="1"/>
  <c r="AB290" i="11"/>
  <c r="AL290" i="11" s="1"/>
  <c r="S291" i="11"/>
  <c r="T291" i="11"/>
  <c r="AD291" i="11" s="1"/>
  <c r="U291" i="11"/>
  <c r="AE291" i="11" s="1"/>
  <c r="V291" i="11"/>
  <c r="AF291" i="11" s="1"/>
  <c r="W291" i="11"/>
  <c r="AG291" i="11" s="1"/>
  <c r="X291" i="11"/>
  <c r="AH291" i="11" s="1"/>
  <c r="Y291" i="11"/>
  <c r="AI291" i="11" s="1"/>
  <c r="Z291" i="11"/>
  <c r="AJ291" i="11" s="1"/>
  <c r="AA291" i="11"/>
  <c r="AK291" i="11" s="1"/>
  <c r="AB291" i="11"/>
  <c r="AL291" i="11" s="1"/>
  <c r="S292" i="11"/>
  <c r="T292" i="11"/>
  <c r="AD292" i="11" s="1"/>
  <c r="U292" i="11"/>
  <c r="AE292" i="11" s="1"/>
  <c r="V292" i="11"/>
  <c r="AF292" i="11" s="1"/>
  <c r="W292" i="11"/>
  <c r="AG292" i="11" s="1"/>
  <c r="X292" i="11"/>
  <c r="AH292" i="11" s="1"/>
  <c r="Y292" i="11"/>
  <c r="AI292" i="11" s="1"/>
  <c r="Z292" i="11"/>
  <c r="AJ292" i="11" s="1"/>
  <c r="AA292" i="11"/>
  <c r="AK292" i="11" s="1"/>
  <c r="AB292" i="11"/>
  <c r="AL292" i="11" s="1"/>
  <c r="S293" i="11"/>
  <c r="T293" i="11"/>
  <c r="AD293" i="11" s="1"/>
  <c r="U293" i="11"/>
  <c r="AE293" i="11" s="1"/>
  <c r="V293" i="11"/>
  <c r="AF293" i="11" s="1"/>
  <c r="W293" i="11"/>
  <c r="AG293" i="11" s="1"/>
  <c r="X293" i="11"/>
  <c r="AH293" i="11" s="1"/>
  <c r="Y293" i="11"/>
  <c r="AI293" i="11" s="1"/>
  <c r="Z293" i="11"/>
  <c r="AJ293" i="11" s="1"/>
  <c r="AA293" i="11"/>
  <c r="AK293" i="11" s="1"/>
  <c r="AB293" i="11"/>
  <c r="AL293" i="11" s="1"/>
  <c r="S294" i="11"/>
  <c r="T294" i="11"/>
  <c r="AD294" i="11" s="1"/>
  <c r="U294" i="11"/>
  <c r="AE294" i="11" s="1"/>
  <c r="V294" i="11"/>
  <c r="AF294" i="11" s="1"/>
  <c r="W294" i="11"/>
  <c r="AG294" i="11" s="1"/>
  <c r="X294" i="11"/>
  <c r="AH294" i="11" s="1"/>
  <c r="Y294" i="11"/>
  <c r="AI294" i="11" s="1"/>
  <c r="Z294" i="11"/>
  <c r="AJ294" i="11" s="1"/>
  <c r="AA294" i="11"/>
  <c r="AK294" i="11" s="1"/>
  <c r="AB294" i="11"/>
  <c r="AL294" i="11" s="1"/>
  <c r="S295" i="11"/>
  <c r="T295" i="11"/>
  <c r="AD295" i="11" s="1"/>
  <c r="U295" i="11"/>
  <c r="AE295" i="11" s="1"/>
  <c r="V295" i="11"/>
  <c r="AF295" i="11" s="1"/>
  <c r="W295" i="11"/>
  <c r="AG295" i="11" s="1"/>
  <c r="X295" i="11"/>
  <c r="AH295" i="11" s="1"/>
  <c r="Y295" i="11"/>
  <c r="AI295" i="11" s="1"/>
  <c r="Z295" i="11"/>
  <c r="AJ295" i="11" s="1"/>
  <c r="AA295" i="11"/>
  <c r="AK295" i="11" s="1"/>
  <c r="AB295" i="11"/>
  <c r="AL295" i="11" s="1"/>
  <c r="S296" i="11"/>
  <c r="T296" i="11"/>
  <c r="AD296" i="11" s="1"/>
  <c r="U296" i="11"/>
  <c r="AE296" i="11" s="1"/>
  <c r="V296" i="11"/>
  <c r="AF296" i="11" s="1"/>
  <c r="W296" i="11"/>
  <c r="AG296" i="11" s="1"/>
  <c r="X296" i="11"/>
  <c r="AH296" i="11" s="1"/>
  <c r="Y296" i="11"/>
  <c r="AI296" i="11" s="1"/>
  <c r="Z296" i="11"/>
  <c r="AJ296" i="11" s="1"/>
  <c r="AA296" i="11"/>
  <c r="AK296" i="11" s="1"/>
  <c r="AB296" i="11"/>
  <c r="AL296" i="11" s="1"/>
  <c r="S297" i="11"/>
  <c r="T297" i="11"/>
  <c r="AD297" i="11" s="1"/>
  <c r="U297" i="11"/>
  <c r="AE297" i="11" s="1"/>
  <c r="V297" i="11"/>
  <c r="AF297" i="11" s="1"/>
  <c r="W297" i="11"/>
  <c r="AG297" i="11" s="1"/>
  <c r="X297" i="11"/>
  <c r="AH297" i="11" s="1"/>
  <c r="Y297" i="11"/>
  <c r="AI297" i="11" s="1"/>
  <c r="Z297" i="11"/>
  <c r="AJ297" i="11" s="1"/>
  <c r="AA297" i="11"/>
  <c r="AK297" i="11" s="1"/>
  <c r="AB297" i="11"/>
  <c r="AL297" i="11" s="1"/>
  <c r="S298" i="11"/>
  <c r="T298" i="11"/>
  <c r="AD298" i="11" s="1"/>
  <c r="U298" i="11"/>
  <c r="AE298" i="11" s="1"/>
  <c r="V298" i="11"/>
  <c r="AF298" i="11" s="1"/>
  <c r="W298" i="11"/>
  <c r="AG298" i="11" s="1"/>
  <c r="X298" i="11"/>
  <c r="AH298" i="11" s="1"/>
  <c r="Y298" i="11"/>
  <c r="AI298" i="11" s="1"/>
  <c r="Z298" i="11"/>
  <c r="AJ298" i="11" s="1"/>
  <c r="AA298" i="11"/>
  <c r="AK298" i="11" s="1"/>
  <c r="AB298" i="11"/>
  <c r="AL298" i="11" s="1"/>
  <c r="S299" i="11"/>
  <c r="T299" i="11"/>
  <c r="AD299" i="11" s="1"/>
  <c r="U299" i="11"/>
  <c r="AE299" i="11" s="1"/>
  <c r="V299" i="11"/>
  <c r="AF299" i="11" s="1"/>
  <c r="W299" i="11"/>
  <c r="AG299" i="11" s="1"/>
  <c r="X299" i="11"/>
  <c r="AH299" i="11" s="1"/>
  <c r="Y299" i="11"/>
  <c r="AI299" i="11" s="1"/>
  <c r="Z299" i="11"/>
  <c r="AJ299" i="11" s="1"/>
  <c r="AA299" i="11"/>
  <c r="AK299" i="11" s="1"/>
  <c r="AB299" i="11"/>
  <c r="AL299" i="11" s="1"/>
  <c r="S300" i="11"/>
  <c r="T300" i="11"/>
  <c r="AD300" i="11" s="1"/>
  <c r="U300" i="11"/>
  <c r="AE300" i="11" s="1"/>
  <c r="V300" i="11"/>
  <c r="AF300" i="11" s="1"/>
  <c r="W300" i="11"/>
  <c r="AG300" i="11" s="1"/>
  <c r="X300" i="11"/>
  <c r="AH300" i="11" s="1"/>
  <c r="Y300" i="11"/>
  <c r="AI300" i="11" s="1"/>
  <c r="Z300" i="11"/>
  <c r="AJ300" i="11" s="1"/>
  <c r="AA300" i="11"/>
  <c r="AK300" i="11" s="1"/>
  <c r="AB300" i="11"/>
  <c r="AL300" i="11" s="1"/>
  <c r="S301" i="11"/>
  <c r="T301" i="11"/>
  <c r="AD301" i="11" s="1"/>
  <c r="U301" i="11"/>
  <c r="AE301" i="11" s="1"/>
  <c r="V301" i="11"/>
  <c r="AF301" i="11" s="1"/>
  <c r="W301" i="11"/>
  <c r="AG301" i="11" s="1"/>
  <c r="X301" i="11"/>
  <c r="AH301" i="11" s="1"/>
  <c r="Y301" i="11"/>
  <c r="AI301" i="11" s="1"/>
  <c r="Z301" i="11"/>
  <c r="AJ301" i="11" s="1"/>
  <c r="AA301" i="11"/>
  <c r="AK301" i="11" s="1"/>
  <c r="AB301" i="11"/>
  <c r="AL301" i="11" s="1"/>
  <c r="S302" i="11"/>
  <c r="T302" i="11"/>
  <c r="AD302" i="11" s="1"/>
  <c r="U302" i="11"/>
  <c r="AE302" i="11" s="1"/>
  <c r="V302" i="11"/>
  <c r="AF302" i="11" s="1"/>
  <c r="W302" i="11"/>
  <c r="AG302" i="11" s="1"/>
  <c r="X302" i="11"/>
  <c r="AH302" i="11" s="1"/>
  <c r="Y302" i="11"/>
  <c r="AI302" i="11" s="1"/>
  <c r="Z302" i="11"/>
  <c r="AJ302" i="11" s="1"/>
  <c r="AA302" i="11"/>
  <c r="AK302" i="11" s="1"/>
  <c r="AB302" i="11"/>
  <c r="AL302" i="11" s="1"/>
  <c r="S303" i="11"/>
  <c r="T303" i="11"/>
  <c r="AD303" i="11" s="1"/>
  <c r="U303" i="11"/>
  <c r="AE303" i="11" s="1"/>
  <c r="V303" i="11"/>
  <c r="AF303" i="11" s="1"/>
  <c r="W303" i="11"/>
  <c r="AG303" i="11" s="1"/>
  <c r="X303" i="11"/>
  <c r="AH303" i="11" s="1"/>
  <c r="Y303" i="11"/>
  <c r="AI303" i="11" s="1"/>
  <c r="Z303" i="11"/>
  <c r="AJ303" i="11" s="1"/>
  <c r="AA303" i="11"/>
  <c r="AK303" i="11" s="1"/>
  <c r="AB303" i="11"/>
  <c r="AL303" i="11" s="1"/>
  <c r="S304" i="11"/>
  <c r="T304" i="11"/>
  <c r="AD304" i="11" s="1"/>
  <c r="U304" i="11"/>
  <c r="AE304" i="11" s="1"/>
  <c r="V304" i="11"/>
  <c r="AF304" i="11" s="1"/>
  <c r="W304" i="11"/>
  <c r="AG304" i="11" s="1"/>
  <c r="X304" i="11"/>
  <c r="AH304" i="11" s="1"/>
  <c r="Y304" i="11"/>
  <c r="AI304" i="11" s="1"/>
  <c r="Z304" i="11"/>
  <c r="AJ304" i="11" s="1"/>
  <c r="AA304" i="11"/>
  <c r="AK304" i="11" s="1"/>
  <c r="AB304" i="11"/>
  <c r="AL304" i="11" s="1"/>
  <c r="S305" i="11"/>
  <c r="T305" i="11"/>
  <c r="AD305" i="11" s="1"/>
  <c r="U305" i="11"/>
  <c r="AE305" i="11" s="1"/>
  <c r="V305" i="11"/>
  <c r="AF305" i="11" s="1"/>
  <c r="W305" i="11"/>
  <c r="AG305" i="11" s="1"/>
  <c r="X305" i="11"/>
  <c r="AH305" i="11" s="1"/>
  <c r="Y305" i="11"/>
  <c r="AI305" i="11" s="1"/>
  <c r="Z305" i="11"/>
  <c r="AJ305" i="11" s="1"/>
  <c r="AA305" i="11"/>
  <c r="AK305" i="11" s="1"/>
  <c r="AB305" i="11"/>
  <c r="AL305" i="11" s="1"/>
  <c r="S306" i="11"/>
  <c r="T306" i="11"/>
  <c r="AD306" i="11" s="1"/>
  <c r="U306" i="11"/>
  <c r="AE306" i="11" s="1"/>
  <c r="V306" i="11"/>
  <c r="AF306" i="11" s="1"/>
  <c r="W306" i="11"/>
  <c r="AG306" i="11" s="1"/>
  <c r="X306" i="11"/>
  <c r="AH306" i="11" s="1"/>
  <c r="Y306" i="11"/>
  <c r="AI306" i="11" s="1"/>
  <c r="Z306" i="11"/>
  <c r="AJ306" i="11" s="1"/>
  <c r="AA306" i="11"/>
  <c r="AK306" i="11" s="1"/>
  <c r="AB306" i="11"/>
  <c r="AL306" i="11" s="1"/>
  <c r="S307" i="11"/>
  <c r="T307" i="11"/>
  <c r="AD307" i="11" s="1"/>
  <c r="U307" i="11"/>
  <c r="AE307" i="11" s="1"/>
  <c r="V307" i="11"/>
  <c r="AF307" i="11" s="1"/>
  <c r="W307" i="11"/>
  <c r="AG307" i="11" s="1"/>
  <c r="X307" i="11"/>
  <c r="AH307" i="11" s="1"/>
  <c r="Y307" i="11"/>
  <c r="AI307" i="11" s="1"/>
  <c r="Z307" i="11"/>
  <c r="AJ307" i="11" s="1"/>
  <c r="AA307" i="11"/>
  <c r="AK307" i="11" s="1"/>
  <c r="AB307" i="11"/>
  <c r="AL307" i="11" s="1"/>
  <c r="S308" i="11"/>
  <c r="T308" i="11"/>
  <c r="AD308" i="11" s="1"/>
  <c r="U308" i="11"/>
  <c r="AE308" i="11" s="1"/>
  <c r="V308" i="11"/>
  <c r="AF308" i="11" s="1"/>
  <c r="W308" i="11"/>
  <c r="AG308" i="11" s="1"/>
  <c r="X308" i="11"/>
  <c r="AH308" i="11" s="1"/>
  <c r="Y308" i="11"/>
  <c r="AI308" i="11" s="1"/>
  <c r="Z308" i="11"/>
  <c r="AJ308" i="11" s="1"/>
  <c r="AA308" i="11"/>
  <c r="AK308" i="11" s="1"/>
  <c r="AB308" i="11"/>
  <c r="AL308" i="11" s="1"/>
  <c r="S309" i="11"/>
  <c r="T309" i="11"/>
  <c r="AD309" i="11" s="1"/>
  <c r="U309" i="11"/>
  <c r="AE309" i="11" s="1"/>
  <c r="V309" i="11"/>
  <c r="AF309" i="11" s="1"/>
  <c r="W309" i="11"/>
  <c r="AG309" i="11" s="1"/>
  <c r="X309" i="11"/>
  <c r="AH309" i="11" s="1"/>
  <c r="Y309" i="11"/>
  <c r="AI309" i="11" s="1"/>
  <c r="Z309" i="11"/>
  <c r="AJ309" i="11" s="1"/>
  <c r="AA309" i="11"/>
  <c r="AK309" i="11" s="1"/>
  <c r="AB309" i="11"/>
  <c r="AL309" i="11" s="1"/>
  <c r="S310" i="11"/>
  <c r="T310" i="11"/>
  <c r="AD310" i="11" s="1"/>
  <c r="U310" i="11"/>
  <c r="AE310" i="11" s="1"/>
  <c r="V310" i="11"/>
  <c r="AF310" i="11" s="1"/>
  <c r="W310" i="11"/>
  <c r="AG310" i="11" s="1"/>
  <c r="X310" i="11"/>
  <c r="AH310" i="11" s="1"/>
  <c r="Y310" i="11"/>
  <c r="AI310" i="11" s="1"/>
  <c r="Z310" i="11"/>
  <c r="AJ310" i="11" s="1"/>
  <c r="AA310" i="11"/>
  <c r="AK310" i="11" s="1"/>
  <c r="AB310" i="11"/>
  <c r="AL310" i="11" s="1"/>
  <c r="S311" i="11"/>
  <c r="T311" i="11"/>
  <c r="AD311" i="11" s="1"/>
  <c r="U311" i="11"/>
  <c r="AE311" i="11" s="1"/>
  <c r="V311" i="11"/>
  <c r="AF311" i="11" s="1"/>
  <c r="W311" i="11"/>
  <c r="AG311" i="11" s="1"/>
  <c r="X311" i="11"/>
  <c r="AH311" i="11" s="1"/>
  <c r="Y311" i="11"/>
  <c r="AI311" i="11" s="1"/>
  <c r="Z311" i="11"/>
  <c r="AJ311" i="11" s="1"/>
  <c r="AA311" i="11"/>
  <c r="AK311" i="11" s="1"/>
  <c r="AB311" i="11"/>
  <c r="AL311" i="11" s="1"/>
  <c r="S312" i="11"/>
  <c r="T312" i="11"/>
  <c r="AD312" i="11" s="1"/>
  <c r="U312" i="11"/>
  <c r="AE312" i="11" s="1"/>
  <c r="V312" i="11"/>
  <c r="AF312" i="11" s="1"/>
  <c r="W312" i="11"/>
  <c r="AG312" i="11" s="1"/>
  <c r="X312" i="11"/>
  <c r="AH312" i="11" s="1"/>
  <c r="Y312" i="11"/>
  <c r="AI312" i="11" s="1"/>
  <c r="Z312" i="11"/>
  <c r="AJ312" i="11" s="1"/>
  <c r="AA312" i="11"/>
  <c r="AK312" i="11" s="1"/>
  <c r="AB312" i="11"/>
  <c r="AL312" i="11" s="1"/>
  <c r="S313" i="11"/>
  <c r="T313" i="11"/>
  <c r="AD313" i="11" s="1"/>
  <c r="U313" i="11"/>
  <c r="AE313" i="11" s="1"/>
  <c r="V313" i="11"/>
  <c r="AF313" i="11" s="1"/>
  <c r="W313" i="11"/>
  <c r="AG313" i="11" s="1"/>
  <c r="X313" i="11"/>
  <c r="AH313" i="11" s="1"/>
  <c r="Y313" i="11"/>
  <c r="AI313" i="11" s="1"/>
  <c r="Z313" i="11"/>
  <c r="AJ313" i="11" s="1"/>
  <c r="AA313" i="11"/>
  <c r="AK313" i="11" s="1"/>
  <c r="AB313" i="11"/>
  <c r="AL313" i="11" s="1"/>
  <c r="S314" i="11"/>
  <c r="T314" i="11"/>
  <c r="AD314" i="11" s="1"/>
  <c r="U314" i="11"/>
  <c r="AE314" i="11" s="1"/>
  <c r="V314" i="11"/>
  <c r="AF314" i="11" s="1"/>
  <c r="W314" i="11"/>
  <c r="AG314" i="11" s="1"/>
  <c r="X314" i="11"/>
  <c r="AH314" i="11" s="1"/>
  <c r="Y314" i="11"/>
  <c r="AI314" i="11" s="1"/>
  <c r="Z314" i="11"/>
  <c r="AJ314" i="11" s="1"/>
  <c r="AA314" i="11"/>
  <c r="AK314" i="11" s="1"/>
  <c r="AB314" i="11"/>
  <c r="AL314" i="11" s="1"/>
  <c r="S315" i="11"/>
  <c r="T315" i="11"/>
  <c r="AD315" i="11" s="1"/>
  <c r="U315" i="11"/>
  <c r="AE315" i="11" s="1"/>
  <c r="V315" i="11"/>
  <c r="AF315" i="11" s="1"/>
  <c r="W315" i="11"/>
  <c r="AG315" i="11" s="1"/>
  <c r="X315" i="11"/>
  <c r="AH315" i="11" s="1"/>
  <c r="Y315" i="11"/>
  <c r="AI315" i="11" s="1"/>
  <c r="Z315" i="11"/>
  <c r="AJ315" i="11" s="1"/>
  <c r="AA315" i="11"/>
  <c r="AK315" i="11" s="1"/>
  <c r="AB315" i="11"/>
  <c r="AL315" i="11" s="1"/>
  <c r="S316" i="11"/>
  <c r="T316" i="11"/>
  <c r="AD316" i="11" s="1"/>
  <c r="U316" i="11"/>
  <c r="AE316" i="11" s="1"/>
  <c r="V316" i="11"/>
  <c r="AF316" i="11" s="1"/>
  <c r="W316" i="11"/>
  <c r="AG316" i="11" s="1"/>
  <c r="X316" i="11"/>
  <c r="AH316" i="11" s="1"/>
  <c r="Y316" i="11"/>
  <c r="AI316" i="11" s="1"/>
  <c r="Z316" i="11"/>
  <c r="AJ316" i="11" s="1"/>
  <c r="AA316" i="11"/>
  <c r="AK316" i="11" s="1"/>
  <c r="AB316" i="11"/>
  <c r="AL316" i="11" s="1"/>
  <c r="S317" i="11"/>
  <c r="T317" i="11"/>
  <c r="AD317" i="11" s="1"/>
  <c r="U317" i="11"/>
  <c r="AE317" i="11" s="1"/>
  <c r="V317" i="11"/>
  <c r="AF317" i="11" s="1"/>
  <c r="W317" i="11"/>
  <c r="AG317" i="11" s="1"/>
  <c r="X317" i="11"/>
  <c r="AH317" i="11" s="1"/>
  <c r="Y317" i="11"/>
  <c r="AI317" i="11" s="1"/>
  <c r="Z317" i="11"/>
  <c r="AJ317" i="11" s="1"/>
  <c r="AA317" i="11"/>
  <c r="AK317" i="11" s="1"/>
  <c r="AB317" i="11"/>
  <c r="AL317" i="11" s="1"/>
  <c r="S318" i="11"/>
  <c r="T318" i="11"/>
  <c r="AD318" i="11" s="1"/>
  <c r="U318" i="11"/>
  <c r="AE318" i="11" s="1"/>
  <c r="V318" i="11"/>
  <c r="AF318" i="11" s="1"/>
  <c r="W318" i="11"/>
  <c r="AG318" i="11" s="1"/>
  <c r="X318" i="11"/>
  <c r="AH318" i="11" s="1"/>
  <c r="Y318" i="11"/>
  <c r="AI318" i="11" s="1"/>
  <c r="Z318" i="11"/>
  <c r="AJ318" i="11" s="1"/>
  <c r="AA318" i="11"/>
  <c r="AK318" i="11" s="1"/>
  <c r="AB318" i="11"/>
  <c r="AL318" i="11" s="1"/>
  <c r="S319" i="11"/>
  <c r="T319" i="11"/>
  <c r="AD319" i="11" s="1"/>
  <c r="U319" i="11"/>
  <c r="AE319" i="11" s="1"/>
  <c r="V319" i="11"/>
  <c r="AF319" i="11" s="1"/>
  <c r="W319" i="11"/>
  <c r="AG319" i="11" s="1"/>
  <c r="X319" i="11"/>
  <c r="AH319" i="11" s="1"/>
  <c r="Y319" i="11"/>
  <c r="AI319" i="11" s="1"/>
  <c r="Z319" i="11"/>
  <c r="AJ319" i="11" s="1"/>
  <c r="AA319" i="11"/>
  <c r="AK319" i="11" s="1"/>
  <c r="AB319" i="11"/>
  <c r="AL319" i="11" s="1"/>
  <c r="S320" i="11"/>
  <c r="T320" i="11"/>
  <c r="AD320" i="11" s="1"/>
  <c r="U320" i="11"/>
  <c r="AE320" i="11" s="1"/>
  <c r="V320" i="11"/>
  <c r="AF320" i="11" s="1"/>
  <c r="W320" i="11"/>
  <c r="AG320" i="11" s="1"/>
  <c r="X320" i="11"/>
  <c r="AH320" i="11" s="1"/>
  <c r="Y320" i="11"/>
  <c r="AI320" i="11" s="1"/>
  <c r="Z320" i="11"/>
  <c r="AJ320" i="11" s="1"/>
  <c r="AA320" i="11"/>
  <c r="AK320" i="11" s="1"/>
  <c r="AB320" i="11"/>
  <c r="AL320" i="11" s="1"/>
  <c r="S321" i="11"/>
  <c r="T321" i="11"/>
  <c r="AD321" i="11" s="1"/>
  <c r="U321" i="11"/>
  <c r="AE321" i="11" s="1"/>
  <c r="V321" i="11"/>
  <c r="AF321" i="11" s="1"/>
  <c r="W321" i="11"/>
  <c r="AG321" i="11" s="1"/>
  <c r="X321" i="11"/>
  <c r="AH321" i="11" s="1"/>
  <c r="Y321" i="11"/>
  <c r="AI321" i="11" s="1"/>
  <c r="Z321" i="11"/>
  <c r="AJ321" i="11" s="1"/>
  <c r="AA321" i="11"/>
  <c r="AK321" i="11" s="1"/>
  <c r="AB321" i="11"/>
  <c r="AL321" i="11" s="1"/>
  <c r="S322" i="11"/>
  <c r="T322" i="11"/>
  <c r="AD322" i="11" s="1"/>
  <c r="U322" i="11"/>
  <c r="AE322" i="11" s="1"/>
  <c r="V322" i="11"/>
  <c r="AF322" i="11" s="1"/>
  <c r="W322" i="11"/>
  <c r="AG322" i="11" s="1"/>
  <c r="X322" i="11"/>
  <c r="AH322" i="11" s="1"/>
  <c r="Y322" i="11"/>
  <c r="AI322" i="11" s="1"/>
  <c r="Z322" i="11"/>
  <c r="AJ322" i="11" s="1"/>
  <c r="AA322" i="11"/>
  <c r="AK322" i="11" s="1"/>
  <c r="AB322" i="11"/>
  <c r="AL322" i="11" s="1"/>
  <c r="S323" i="11"/>
  <c r="T323" i="11"/>
  <c r="AD323" i="11" s="1"/>
  <c r="U323" i="11"/>
  <c r="AE323" i="11" s="1"/>
  <c r="V323" i="11"/>
  <c r="AF323" i="11" s="1"/>
  <c r="W323" i="11"/>
  <c r="AG323" i="11" s="1"/>
  <c r="X323" i="11"/>
  <c r="AH323" i="11" s="1"/>
  <c r="Y323" i="11"/>
  <c r="AI323" i="11" s="1"/>
  <c r="Z323" i="11"/>
  <c r="AJ323" i="11" s="1"/>
  <c r="AA323" i="11"/>
  <c r="AK323" i="11" s="1"/>
  <c r="AB323" i="11"/>
  <c r="AL323" i="11" s="1"/>
  <c r="S324" i="11"/>
  <c r="T324" i="11"/>
  <c r="AD324" i="11" s="1"/>
  <c r="U324" i="11"/>
  <c r="AE324" i="11" s="1"/>
  <c r="V324" i="11"/>
  <c r="AF324" i="11" s="1"/>
  <c r="W324" i="11"/>
  <c r="AG324" i="11" s="1"/>
  <c r="X324" i="11"/>
  <c r="AH324" i="11" s="1"/>
  <c r="Y324" i="11"/>
  <c r="AI324" i="11" s="1"/>
  <c r="Z324" i="11"/>
  <c r="AJ324" i="11" s="1"/>
  <c r="AA324" i="11"/>
  <c r="AK324" i="11" s="1"/>
  <c r="AB324" i="11"/>
  <c r="AL324" i="11" s="1"/>
  <c r="S325" i="11"/>
  <c r="T325" i="11"/>
  <c r="AD325" i="11" s="1"/>
  <c r="U325" i="11"/>
  <c r="AE325" i="11" s="1"/>
  <c r="V325" i="11"/>
  <c r="AF325" i="11" s="1"/>
  <c r="W325" i="11"/>
  <c r="AG325" i="11" s="1"/>
  <c r="X325" i="11"/>
  <c r="AH325" i="11" s="1"/>
  <c r="Y325" i="11"/>
  <c r="AI325" i="11" s="1"/>
  <c r="Z325" i="11"/>
  <c r="AJ325" i="11" s="1"/>
  <c r="AA325" i="11"/>
  <c r="AK325" i="11" s="1"/>
  <c r="AB325" i="11"/>
  <c r="AL325" i="11" s="1"/>
  <c r="S326" i="11"/>
  <c r="T326" i="11"/>
  <c r="AD326" i="11" s="1"/>
  <c r="U326" i="11"/>
  <c r="AE326" i="11" s="1"/>
  <c r="V326" i="11"/>
  <c r="AF326" i="11" s="1"/>
  <c r="W326" i="11"/>
  <c r="AG326" i="11" s="1"/>
  <c r="X326" i="11"/>
  <c r="AH326" i="11" s="1"/>
  <c r="Y326" i="11"/>
  <c r="AI326" i="11" s="1"/>
  <c r="Z326" i="11"/>
  <c r="AJ326" i="11" s="1"/>
  <c r="AA326" i="11"/>
  <c r="AK326" i="11" s="1"/>
  <c r="AB326" i="11"/>
  <c r="AL326" i="11" s="1"/>
  <c r="S327" i="11"/>
  <c r="T327" i="11"/>
  <c r="AD327" i="11" s="1"/>
  <c r="U327" i="11"/>
  <c r="AE327" i="11" s="1"/>
  <c r="V327" i="11"/>
  <c r="AF327" i="11" s="1"/>
  <c r="W327" i="11"/>
  <c r="AG327" i="11" s="1"/>
  <c r="X327" i="11"/>
  <c r="AH327" i="11" s="1"/>
  <c r="Y327" i="11"/>
  <c r="AI327" i="11" s="1"/>
  <c r="Z327" i="11"/>
  <c r="AJ327" i="11" s="1"/>
  <c r="AA327" i="11"/>
  <c r="AK327" i="11" s="1"/>
  <c r="AB327" i="11"/>
  <c r="AL327" i="11" s="1"/>
  <c r="S328" i="11"/>
  <c r="T328" i="11"/>
  <c r="AD328" i="11" s="1"/>
  <c r="U328" i="11"/>
  <c r="AE328" i="11" s="1"/>
  <c r="V328" i="11"/>
  <c r="AF328" i="11" s="1"/>
  <c r="W328" i="11"/>
  <c r="AG328" i="11" s="1"/>
  <c r="X328" i="11"/>
  <c r="AH328" i="11" s="1"/>
  <c r="Y328" i="11"/>
  <c r="AI328" i="11" s="1"/>
  <c r="Z328" i="11"/>
  <c r="AJ328" i="11" s="1"/>
  <c r="AA328" i="11"/>
  <c r="AK328" i="11" s="1"/>
  <c r="AB328" i="11"/>
  <c r="AL328" i="11" s="1"/>
  <c r="S329" i="11"/>
  <c r="T329" i="11"/>
  <c r="AD329" i="11" s="1"/>
  <c r="U329" i="11"/>
  <c r="AE329" i="11" s="1"/>
  <c r="V329" i="11"/>
  <c r="AF329" i="11" s="1"/>
  <c r="W329" i="11"/>
  <c r="AG329" i="11" s="1"/>
  <c r="X329" i="11"/>
  <c r="AH329" i="11" s="1"/>
  <c r="Y329" i="11"/>
  <c r="AI329" i="11" s="1"/>
  <c r="Z329" i="11"/>
  <c r="AJ329" i="11" s="1"/>
  <c r="AA329" i="11"/>
  <c r="AK329" i="11" s="1"/>
  <c r="AB329" i="11"/>
  <c r="AL329" i="11" s="1"/>
  <c r="S330" i="11"/>
  <c r="T330" i="11"/>
  <c r="AD330" i="11" s="1"/>
  <c r="U330" i="11"/>
  <c r="AE330" i="11" s="1"/>
  <c r="V330" i="11"/>
  <c r="AF330" i="11" s="1"/>
  <c r="W330" i="11"/>
  <c r="AG330" i="11" s="1"/>
  <c r="X330" i="11"/>
  <c r="AH330" i="11" s="1"/>
  <c r="Y330" i="11"/>
  <c r="AI330" i="11" s="1"/>
  <c r="Z330" i="11"/>
  <c r="AJ330" i="11" s="1"/>
  <c r="AA330" i="11"/>
  <c r="AK330" i="11" s="1"/>
  <c r="AB330" i="11"/>
  <c r="AL330" i="11" s="1"/>
  <c r="S331" i="11"/>
  <c r="T331" i="11"/>
  <c r="AD331" i="11" s="1"/>
  <c r="U331" i="11"/>
  <c r="AE331" i="11" s="1"/>
  <c r="V331" i="11"/>
  <c r="AF331" i="11" s="1"/>
  <c r="W331" i="11"/>
  <c r="AG331" i="11" s="1"/>
  <c r="X331" i="11"/>
  <c r="AH331" i="11" s="1"/>
  <c r="Y331" i="11"/>
  <c r="AI331" i="11" s="1"/>
  <c r="Z331" i="11"/>
  <c r="AJ331" i="11" s="1"/>
  <c r="AA331" i="11"/>
  <c r="AK331" i="11" s="1"/>
  <c r="AB331" i="11"/>
  <c r="AL331" i="11" s="1"/>
  <c r="S332" i="11"/>
  <c r="T332" i="11"/>
  <c r="AD332" i="11" s="1"/>
  <c r="U332" i="11"/>
  <c r="AE332" i="11" s="1"/>
  <c r="V332" i="11"/>
  <c r="AF332" i="11" s="1"/>
  <c r="W332" i="11"/>
  <c r="AG332" i="11" s="1"/>
  <c r="X332" i="11"/>
  <c r="AH332" i="11" s="1"/>
  <c r="Y332" i="11"/>
  <c r="AI332" i="11" s="1"/>
  <c r="Z332" i="11"/>
  <c r="AJ332" i="11" s="1"/>
  <c r="AA332" i="11"/>
  <c r="AK332" i="11" s="1"/>
  <c r="AB332" i="11"/>
  <c r="AL332" i="11" s="1"/>
  <c r="S333" i="11"/>
  <c r="T333" i="11"/>
  <c r="AD333" i="11" s="1"/>
  <c r="U333" i="11"/>
  <c r="AE333" i="11" s="1"/>
  <c r="V333" i="11"/>
  <c r="AF333" i="11" s="1"/>
  <c r="W333" i="11"/>
  <c r="AG333" i="11" s="1"/>
  <c r="X333" i="11"/>
  <c r="AH333" i="11" s="1"/>
  <c r="Y333" i="11"/>
  <c r="AI333" i="11" s="1"/>
  <c r="Z333" i="11"/>
  <c r="AJ333" i="11" s="1"/>
  <c r="AA333" i="11"/>
  <c r="AK333" i="11" s="1"/>
  <c r="AB333" i="11"/>
  <c r="AL333" i="11" s="1"/>
  <c r="S334" i="11"/>
  <c r="T334" i="11"/>
  <c r="AD334" i="11" s="1"/>
  <c r="U334" i="11"/>
  <c r="AE334" i="11" s="1"/>
  <c r="V334" i="11"/>
  <c r="AF334" i="11" s="1"/>
  <c r="W334" i="11"/>
  <c r="AG334" i="11" s="1"/>
  <c r="X334" i="11"/>
  <c r="AH334" i="11" s="1"/>
  <c r="Y334" i="11"/>
  <c r="AI334" i="11" s="1"/>
  <c r="Z334" i="11"/>
  <c r="AJ334" i="11" s="1"/>
  <c r="AA334" i="11"/>
  <c r="AK334" i="11" s="1"/>
  <c r="AB334" i="11"/>
  <c r="AL334" i="11" s="1"/>
  <c r="S335" i="11"/>
  <c r="T335" i="11"/>
  <c r="AD335" i="11" s="1"/>
  <c r="U335" i="11"/>
  <c r="AE335" i="11" s="1"/>
  <c r="V335" i="11"/>
  <c r="AF335" i="11" s="1"/>
  <c r="W335" i="11"/>
  <c r="AG335" i="11" s="1"/>
  <c r="X335" i="11"/>
  <c r="AH335" i="11" s="1"/>
  <c r="Y335" i="11"/>
  <c r="AI335" i="11" s="1"/>
  <c r="Z335" i="11"/>
  <c r="AJ335" i="11" s="1"/>
  <c r="AA335" i="11"/>
  <c r="AK335" i="11" s="1"/>
  <c r="AB335" i="11"/>
  <c r="AL335" i="11" s="1"/>
  <c r="S336" i="11"/>
  <c r="T336" i="11"/>
  <c r="AD336" i="11" s="1"/>
  <c r="U336" i="11"/>
  <c r="AE336" i="11" s="1"/>
  <c r="V336" i="11"/>
  <c r="AF336" i="11" s="1"/>
  <c r="W336" i="11"/>
  <c r="AG336" i="11" s="1"/>
  <c r="X336" i="11"/>
  <c r="AH336" i="11" s="1"/>
  <c r="Y336" i="11"/>
  <c r="AI336" i="11" s="1"/>
  <c r="Z336" i="11"/>
  <c r="AJ336" i="11" s="1"/>
  <c r="AA336" i="11"/>
  <c r="AK336" i="11" s="1"/>
  <c r="AB336" i="11"/>
  <c r="AL336" i="11" s="1"/>
  <c r="S337" i="11"/>
  <c r="T337" i="11"/>
  <c r="AD337" i="11" s="1"/>
  <c r="U337" i="11"/>
  <c r="AE337" i="11" s="1"/>
  <c r="V337" i="11"/>
  <c r="AF337" i="11" s="1"/>
  <c r="W337" i="11"/>
  <c r="AG337" i="11" s="1"/>
  <c r="X337" i="11"/>
  <c r="AH337" i="11" s="1"/>
  <c r="Y337" i="11"/>
  <c r="AI337" i="11" s="1"/>
  <c r="Z337" i="11"/>
  <c r="AJ337" i="11" s="1"/>
  <c r="AA337" i="11"/>
  <c r="AK337" i="11" s="1"/>
  <c r="AB337" i="11"/>
  <c r="AL337" i="11" s="1"/>
  <c r="S338" i="11"/>
  <c r="T338" i="11"/>
  <c r="AD338" i="11" s="1"/>
  <c r="U338" i="11"/>
  <c r="AE338" i="11" s="1"/>
  <c r="V338" i="11"/>
  <c r="AF338" i="11" s="1"/>
  <c r="W338" i="11"/>
  <c r="AG338" i="11" s="1"/>
  <c r="X338" i="11"/>
  <c r="AH338" i="11" s="1"/>
  <c r="Y338" i="11"/>
  <c r="AI338" i="11" s="1"/>
  <c r="Z338" i="11"/>
  <c r="AJ338" i="11" s="1"/>
  <c r="AA338" i="11"/>
  <c r="AK338" i="11" s="1"/>
  <c r="AB338" i="11"/>
  <c r="AL338" i="11" s="1"/>
  <c r="S339" i="11"/>
  <c r="T339" i="11"/>
  <c r="AD339" i="11" s="1"/>
  <c r="U339" i="11"/>
  <c r="AE339" i="11" s="1"/>
  <c r="V339" i="11"/>
  <c r="AF339" i="11" s="1"/>
  <c r="W339" i="11"/>
  <c r="AG339" i="11" s="1"/>
  <c r="X339" i="11"/>
  <c r="AH339" i="11" s="1"/>
  <c r="Y339" i="11"/>
  <c r="AI339" i="11" s="1"/>
  <c r="Z339" i="11"/>
  <c r="AJ339" i="11" s="1"/>
  <c r="AA339" i="11"/>
  <c r="AK339" i="11" s="1"/>
  <c r="AB339" i="11"/>
  <c r="AL339" i="11" s="1"/>
  <c r="S340" i="11"/>
  <c r="T340" i="11"/>
  <c r="AD340" i="11" s="1"/>
  <c r="U340" i="11"/>
  <c r="AE340" i="11" s="1"/>
  <c r="V340" i="11"/>
  <c r="AF340" i="11" s="1"/>
  <c r="W340" i="11"/>
  <c r="AG340" i="11" s="1"/>
  <c r="X340" i="11"/>
  <c r="AH340" i="11" s="1"/>
  <c r="Y340" i="11"/>
  <c r="AI340" i="11" s="1"/>
  <c r="Z340" i="11"/>
  <c r="AJ340" i="11" s="1"/>
  <c r="AA340" i="11"/>
  <c r="AK340" i="11" s="1"/>
  <c r="AB340" i="11"/>
  <c r="AL340" i="11" s="1"/>
  <c r="S341" i="11"/>
  <c r="T341" i="11"/>
  <c r="AD341" i="11" s="1"/>
  <c r="U341" i="11"/>
  <c r="AE341" i="11" s="1"/>
  <c r="V341" i="11"/>
  <c r="AF341" i="11" s="1"/>
  <c r="W341" i="11"/>
  <c r="AG341" i="11" s="1"/>
  <c r="X341" i="11"/>
  <c r="AH341" i="11" s="1"/>
  <c r="Y341" i="11"/>
  <c r="AI341" i="11" s="1"/>
  <c r="Z341" i="11"/>
  <c r="AJ341" i="11" s="1"/>
  <c r="AA341" i="11"/>
  <c r="AK341" i="11" s="1"/>
  <c r="AB341" i="11"/>
  <c r="AL341" i="11" s="1"/>
  <c r="S342" i="11"/>
  <c r="T342" i="11"/>
  <c r="AD342" i="11" s="1"/>
  <c r="U342" i="11"/>
  <c r="AE342" i="11" s="1"/>
  <c r="V342" i="11"/>
  <c r="AF342" i="11" s="1"/>
  <c r="W342" i="11"/>
  <c r="AG342" i="11" s="1"/>
  <c r="X342" i="11"/>
  <c r="AH342" i="11" s="1"/>
  <c r="Y342" i="11"/>
  <c r="AI342" i="11" s="1"/>
  <c r="Z342" i="11"/>
  <c r="AJ342" i="11" s="1"/>
  <c r="AA342" i="11"/>
  <c r="AK342" i="11" s="1"/>
  <c r="AB342" i="11"/>
  <c r="AL342" i="11" s="1"/>
  <c r="S343" i="11"/>
  <c r="T343" i="11"/>
  <c r="AD343" i="11" s="1"/>
  <c r="U343" i="11"/>
  <c r="AE343" i="11" s="1"/>
  <c r="V343" i="11"/>
  <c r="AF343" i="11" s="1"/>
  <c r="W343" i="11"/>
  <c r="AG343" i="11" s="1"/>
  <c r="X343" i="11"/>
  <c r="AH343" i="11" s="1"/>
  <c r="Y343" i="11"/>
  <c r="AI343" i="11" s="1"/>
  <c r="Z343" i="11"/>
  <c r="AJ343" i="11" s="1"/>
  <c r="AA343" i="11"/>
  <c r="AK343" i="11" s="1"/>
  <c r="AB343" i="11"/>
  <c r="AL343" i="11" s="1"/>
  <c r="V8" i="12"/>
  <c r="V9" i="12"/>
  <c r="V10" i="12"/>
  <c r="V11" i="12"/>
  <c r="V12" i="12"/>
  <c r="V13" i="12"/>
  <c r="V14" i="12"/>
  <c r="V15" i="12"/>
  <c r="V16" i="12"/>
  <c r="V17" i="12"/>
  <c r="V18" i="12"/>
  <c r="AM365" i="12"/>
  <c r="AM364" i="12"/>
  <c r="AM363" i="12"/>
  <c r="AM362" i="12"/>
  <c r="AM361" i="12"/>
  <c r="AM360" i="12"/>
  <c r="AM359" i="12"/>
  <c r="AM358" i="12"/>
  <c r="AM357" i="12"/>
  <c r="AM356" i="12"/>
  <c r="AM355" i="12"/>
  <c r="AM354" i="12"/>
  <c r="AM353" i="12"/>
  <c r="AM352" i="12"/>
  <c r="AM351" i="12"/>
  <c r="AM350" i="12"/>
  <c r="AM349" i="12"/>
  <c r="AM348" i="12"/>
  <c r="AM347" i="12"/>
  <c r="AM346" i="12"/>
  <c r="AM345" i="12"/>
  <c r="AM344" i="12"/>
  <c r="AM343" i="12"/>
  <c r="AM342" i="12"/>
  <c r="AM341" i="12"/>
  <c r="AM340" i="12"/>
  <c r="AM339" i="12"/>
  <c r="AM338" i="12"/>
  <c r="AM337" i="12"/>
  <c r="AM336" i="12"/>
  <c r="AM335" i="12"/>
  <c r="AM334" i="12"/>
  <c r="AM333" i="12"/>
  <c r="AM332" i="12"/>
  <c r="AM331" i="12"/>
  <c r="AM330" i="12"/>
  <c r="AM329" i="12"/>
  <c r="AM328" i="12"/>
  <c r="AM327" i="12"/>
  <c r="AM326" i="12"/>
  <c r="AM325" i="12"/>
  <c r="AM324" i="12"/>
  <c r="AM323" i="12"/>
  <c r="AM322" i="12"/>
  <c r="AM321" i="12"/>
  <c r="AM320" i="12"/>
  <c r="AM319" i="12"/>
  <c r="AM318" i="12"/>
  <c r="AM317" i="12"/>
  <c r="AM316" i="12"/>
  <c r="AM315" i="12"/>
  <c r="AM314" i="12"/>
  <c r="AM313" i="12"/>
  <c r="AM312" i="12"/>
  <c r="AM311" i="12"/>
  <c r="AM310" i="12"/>
  <c r="AM309" i="12"/>
  <c r="AM308" i="12"/>
  <c r="AM307" i="12"/>
  <c r="AM306" i="12"/>
  <c r="AM305" i="12"/>
  <c r="AM304" i="12"/>
  <c r="AM303" i="12"/>
  <c r="AM302" i="12"/>
  <c r="AM301" i="12"/>
  <c r="AM300" i="12"/>
  <c r="AM299" i="12"/>
  <c r="AM298" i="12"/>
  <c r="AM297" i="12"/>
  <c r="AM296" i="12"/>
  <c r="AM295" i="12"/>
  <c r="AM294" i="12"/>
  <c r="AM293" i="12"/>
  <c r="AM292" i="12"/>
  <c r="AM291" i="12"/>
  <c r="AM290" i="12"/>
  <c r="AM289" i="12"/>
  <c r="AM288" i="12"/>
  <c r="AM287" i="12"/>
  <c r="AM286" i="12"/>
  <c r="AM285" i="12"/>
  <c r="AM284" i="12"/>
  <c r="AM283" i="12"/>
  <c r="AM282" i="12"/>
  <c r="AM281" i="12"/>
  <c r="AM280" i="12"/>
  <c r="AM279" i="12"/>
  <c r="AM278" i="12"/>
  <c r="AM277" i="12"/>
  <c r="AM276" i="12"/>
  <c r="AM275" i="12"/>
  <c r="AM274" i="12"/>
  <c r="AM273" i="12"/>
  <c r="AM272" i="12"/>
  <c r="AM271" i="12"/>
  <c r="AM270" i="12"/>
  <c r="AM269" i="12"/>
  <c r="AM268" i="12"/>
  <c r="AM267" i="12"/>
  <c r="AM266" i="12"/>
  <c r="AM265" i="12"/>
  <c r="AM264" i="12"/>
  <c r="AM263" i="12"/>
  <c r="AM262" i="12"/>
  <c r="AM261" i="12"/>
  <c r="AM260" i="12"/>
  <c r="AM259" i="12"/>
  <c r="AM258" i="12"/>
  <c r="AM257" i="12"/>
  <c r="AM256" i="12"/>
  <c r="AM255" i="12"/>
  <c r="AM254" i="12"/>
  <c r="AM253" i="12"/>
  <c r="AM252" i="12"/>
  <c r="AM251" i="12"/>
  <c r="AM250" i="12"/>
  <c r="AM249" i="12"/>
  <c r="AM248" i="12"/>
  <c r="AM247" i="12"/>
  <c r="AM246" i="12"/>
  <c r="AM245" i="12"/>
  <c r="AM244" i="12"/>
  <c r="AM243" i="12"/>
  <c r="AM242" i="12"/>
  <c r="AM241" i="12"/>
  <c r="AM240" i="12"/>
  <c r="AM239" i="12"/>
  <c r="AM238" i="12"/>
  <c r="AM237" i="12"/>
  <c r="AM236" i="12"/>
  <c r="AM235" i="12"/>
  <c r="AM234" i="12"/>
  <c r="AM233" i="12"/>
  <c r="AM232" i="12"/>
  <c r="AM231" i="12"/>
  <c r="AM230" i="12"/>
  <c r="AM229" i="12"/>
  <c r="AM228" i="12"/>
  <c r="AM227" i="12"/>
  <c r="AM226" i="12"/>
  <c r="AM225" i="12"/>
  <c r="AM224" i="12"/>
  <c r="AM223" i="12"/>
  <c r="AM222" i="12"/>
  <c r="AM221" i="12"/>
  <c r="AM220" i="12"/>
  <c r="AM219" i="12"/>
  <c r="AM218" i="12"/>
  <c r="AM217" i="12"/>
  <c r="AM216" i="12"/>
  <c r="AM215" i="12"/>
  <c r="AM214" i="12"/>
  <c r="AM213" i="12"/>
  <c r="AM212" i="12"/>
  <c r="AM211" i="12"/>
  <c r="AM210" i="12"/>
  <c r="AM209" i="12"/>
  <c r="AM208" i="12"/>
  <c r="AM207" i="12"/>
  <c r="AM206" i="12"/>
  <c r="AM205" i="12"/>
  <c r="AM204" i="12"/>
  <c r="AM203" i="12"/>
  <c r="AM202" i="12"/>
  <c r="AM201" i="12"/>
  <c r="AM200" i="12"/>
  <c r="AM199" i="12"/>
  <c r="AM198" i="12"/>
  <c r="AM197" i="12"/>
  <c r="AM196" i="12"/>
  <c r="AM195" i="12"/>
  <c r="AM194" i="12"/>
  <c r="AM193" i="12"/>
  <c r="AM192" i="12"/>
  <c r="AM191" i="12"/>
  <c r="AM190" i="12"/>
  <c r="AM189" i="12"/>
  <c r="AM188" i="12"/>
  <c r="AM187" i="12"/>
  <c r="AM186" i="12"/>
  <c r="AM185" i="12"/>
  <c r="AM184" i="12"/>
  <c r="AM183" i="12"/>
  <c r="AM182" i="12"/>
  <c r="AM181" i="12"/>
  <c r="AM180" i="12"/>
  <c r="AM179" i="12"/>
  <c r="AM178" i="12"/>
  <c r="AM177" i="12"/>
  <c r="AM176" i="12"/>
  <c r="AM175" i="12"/>
  <c r="AM174" i="12"/>
  <c r="AM173" i="12"/>
  <c r="AM172" i="12"/>
  <c r="AM171" i="12"/>
  <c r="AM170" i="12"/>
  <c r="AM169" i="12"/>
  <c r="AM168" i="12"/>
  <c r="AM167" i="12"/>
  <c r="AM166" i="12"/>
  <c r="AM165" i="12"/>
  <c r="AM164" i="12"/>
  <c r="AM163" i="12"/>
  <c r="AM162" i="12"/>
  <c r="AM161" i="12"/>
  <c r="AM160" i="12"/>
  <c r="AM159" i="12"/>
  <c r="AM158" i="12"/>
  <c r="AM157" i="12"/>
  <c r="AM156" i="12"/>
  <c r="AM155" i="12"/>
  <c r="AM154" i="12"/>
  <c r="AM153" i="12"/>
  <c r="AM152" i="12"/>
  <c r="AM151" i="12"/>
  <c r="AM150" i="12"/>
  <c r="AM149" i="12"/>
  <c r="AM148" i="12"/>
  <c r="AM147" i="12"/>
  <c r="AM146" i="12"/>
  <c r="AM145" i="12"/>
  <c r="AM144" i="12"/>
  <c r="AM143" i="12"/>
  <c r="AM142" i="12"/>
  <c r="AM141" i="12"/>
  <c r="AM140" i="12"/>
  <c r="AM139" i="12"/>
  <c r="AM138" i="12"/>
  <c r="AM137" i="12"/>
  <c r="AM136" i="12"/>
  <c r="AM135" i="12"/>
  <c r="AM134" i="12"/>
  <c r="AM133" i="12"/>
  <c r="AM132" i="12"/>
  <c r="AM131" i="12"/>
  <c r="AM130" i="12"/>
  <c r="AM129" i="12"/>
  <c r="AM128" i="12"/>
  <c r="AM127" i="12"/>
  <c r="AM126" i="12"/>
  <c r="AM125" i="12"/>
  <c r="AM124" i="12"/>
  <c r="AM123" i="12"/>
  <c r="AM122" i="12"/>
  <c r="AM121" i="12"/>
  <c r="AM120" i="12"/>
  <c r="AM119" i="12"/>
  <c r="AM118" i="12"/>
  <c r="AM117" i="12"/>
  <c r="AM116" i="12"/>
  <c r="AM115" i="12"/>
  <c r="AM114" i="12"/>
  <c r="AM113" i="12"/>
  <c r="AM112" i="12"/>
  <c r="AM111" i="12"/>
  <c r="AM110" i="12"/>
  <c r="AM109" i="12"/>
  <c r="AM108" i="12"/>
  <c r="AM107" i="12"/>
  <c r="AM106" i="12"/>
  <c r="AM105" i="12"/>
  <c r="AM104" i="12"/>
  <c r="AM103" i="12"/>
  <c r="AM102" i="12"/>
  <c r="AM101" i="12"/>
  <c r="AM100" i="12"/>
  <c r="AM99" i="12"/>
  <c r="AM98" i="12"/>
  <c r="AM97" i="12"/>
  <c r="AM96" i="12"/>
  <c r="AM95" i="12"/>
  <c r="AM94" i="12"/>
  <c r="AM93" i="12"/>
  <c r="AM92" i="12"/>
  <c r="AM91" i="12"/>
  <c r="AM90" i="12"/>
  <c r="AM89" i="12"/>
  <c r="AM88" i="12"/>
  <c r="AM87" i="12"/>
  <c r="AM86" i="12"/>
  <c r="AM85" i="12"/>
  <c r="AM84" i="12"/>
  <c r="AM83" i="12"/>
  <c r="AM82" i="12"/>
  <c r="AM81" i="12"/>
  <c r="AM80" i="12"/>
  <c r="AM79" i="12"/>
  <c r="AM78" i="12"/>
  <c r="AM77" i="12"/>
  <c r="AM76" i="12"/>
  <c r="AM75" i="12"/>
  <c r="AM74" i="12"/>
  <c r="AM73" i="12"/>
  <c r="AM72" i="12"/>
  <c r="AM71" i="12"/>
  <c r="AM70" i="12"/>
  <c r="AM69" i="12"/>
  <c r="AM68" i="12"/>
  <c r="AM67" i="12"/>
  <c r="AM66" i="12"/>
  <c r="AM65" i="12"/>
  <c r="AM64" i="12"/>
  <c r="AM63" i="12"/>
  <c r="AM62" i="12"/>
  <c r="AM61" i="12"/>
  <c r="AM60" i="12"/>
  <c r="AM59" i="12"/>
  <c r="AM58" i="12"/>
  <c r="AM57" i="12"/>
  <c r="AM56" i="12"/>
  <c r="AM55" i="12"/>
  <c r="AM54" i="12"/>
  <c r="AM53" i="12"/>
  <c r="AM52" i="12"/>
  <c r="AM51" i="12"/>
  <c r="AM50" i="12"/>
  <c r="AM49" i="12"/>
  <c r="AM48" i="12"/>
  <c r="AM47" i="12"/>
  <c r="AM46" i="12"/>
  <c r="AM45" i="12"/>
  <c r="AM44" i="12"/>
  <c r="AM43" i="12"/>
  <c r="AM42" i="12"/>
  <c r="AM41" i="12"/>
  <c r="AM40" i="12"/>
  <c r="AM39" i="12"/>
  <c r="AM38" i="12"/>
  <c r="AM37" i="12"/>
  <c r="AM36" i="12"/>
  <c r="AM35" i="12"/>
  <c r="AM34" i="12"/>
  <c r="AM33" i="12"/>
  <c r="AM32" i="12"/>
  <c r="AM31" i="12"/>
  <c r="AM30" i="12"/>
  <c r="AM29" i="12"/>
  <c r="AM28" i="12"/>
  <c r="AM27" i="12"/>
  <c r="AM26" i="12"/>
  <c r="AM25" i="12"/>
  <c r="AM24" i="12"/>
  <c r="AM23" i="12"/>
  <c r="AM22" i="12"/>
  <c r="AM21" i="12"/>
  <c r="AM20" i="12"/>
  <c r="AM19" i="12"/>
  <c r="AM18" i="12"/>
  <c r="AM17" i="12"/>
  <c r="AM16" i="12"/>
  <c r="AM15" i="12"/>
  <c r="AM14" i="12"/>
  <c r="AM13" i="12"/>
  <c r="AM12" i="12"/>
  <c r="AM11" i="12"/>
  <c r="AM10" i="12"/>
  <c r="AM9" i="12"/>
  <c r="AM8" i="12"/>
  <c r="AM7" i="12"/>
  <c r="U7" i="12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AM6" i="12"/>
  <c r="T6" i="12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AM5" i="12"/>
  <c r="AB5" i="12"/>
  <c r="AB6" i="12" s="1"/>
  <c r="AA5" i="12"/>
  <c r="AA6" i="12" s="1"/>
  <c r="Z5" i="12"/>
  <c r="Z6" i="12" s="1"/>
  <c r="Y5" i="12"/>
  <c r="Y6" i="12" s="1"/>
  <c r="X5" i="12"/>
  <c r="X6" i="12" s="1"/>
  <c r="W5" i="12"/>
  <c r="W6" i="12" s="1"/>
  <c r="V5" i="12"/>
  <c r="V6" i="12" s="1"/>
  <c r="U5" i="12"/>
  <c r="U6" i="12" s="1"/>
  <c r="AE6" i="12" s="1"/>
  <c r="T5" i="12"/>
  <c r="AD5" i="12" s="1"/>
  <c r="S5" i="12"/>
  <c r="S6" i="12" s="1"/>
  <c r="S7" i="12" s="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U7" i="11"/>
  <c r="U8" i="11"/>
  <c r="AE8" i="11" s="1"/>
  <c r="V8" i="11"/>
  <c r="U9" i="11"/>
  <c r="AE9" i="11" s="1"/>
  <c r="V9" i="11"/>
  <c r="AF9" i="11" s="1"/>
  <c r="W9" i="11"/>
  <c r="U10" i="11"/>
  <c r="AE10" i="11" s="1"/>
  <c r="V10" i="11"/>
  <c r="AF10" i="11" s="1"/>
  <c r="W10" i="11"/>
  <c r="AG10" i="11" s="1"/>
  <c r="U11" i="11"/>
  <c r="AE11" i="11" s="1"/>
  <c r="V11" i="11"/>
  <c r="AF11" i="11" s="1"/>
  <c r="W11" i="11"/>
  <c r="AG11" i="11" s="1"/>
  <c r="U12" i="11"/>
  <c r="AE12" i="11" s="1"/>
  <c r="V12" i="11"/>
  <c r="AF12" i="11" s="1"/>
  <c r="W12" i="11"/>
  <c r="AG12" i="11" s="1"/>
  <c r="U13" i="11"/>
  <c r="AE13" i="11" s="1"/>
  <c r="V13" i="11"/>
  <c r="AF13" i="11" s="1"/>
  <c r="W13" i="11"/>
  <c r="AG13" i="11" s="1"/>
  <c r="U14" i="11"/>
  <c r="AE14" i="11" s="1"/>
  <c r="V14" i="11"/>
  <c r="AF14" i="11" s="1"/>
  <c r="W14" i="11"/>
  <c r="AG14" i="11" s="1"/>
  <c r="U15" i="11"/>
  <c r="AE15" i="11" s="1"/>
  <c r="V15" i="11"/>
  <c r="AF15" i="11" s="1"/>
  <c r="W15" i="11"/>
  <c r="AG15" i="11" s="1"/>
  <c r="U16" i="11"/>
  <c r="AE16" i="11" s="1"/>
  <c r="V16" i="11"/>
  <c r="AF16" i="11" s="1"/>
  <c r="W16" i="11"/>
  <c r="AG16" i="11" s="1"/>
  <c r="U17" i="11"/>
  <c r="AE17" i="11" s="1"/>
  <c r="V17" i="11"/>
  <c r="AF17" i="11" s="1"/>
  <c r="W17" i="11"/>
  <c r="AG17" i="11" s="1"/>
  <c r="U18" i="11"/>
  <c r="AE18" i="11" s="1"/>
  <c r="V18" i="11"/>
  <c r="AF18" i="11" s="1"/>
  <c r="W18" i="11"/>
  <c r="AG18" i="11" s="1"/>
  <c r="U19" i="11"/>
  <c r="AE19" i="11" s="1"/>
  <c r="V19" i="11"/>
  <c r="AF19" i="11" s="1"/>
  <c r="W19" i="11"/>
  <c r="AG19" i="11" s="1"/>
  <c r="U20" i="11"/>
  <c r="AE20" i="11" s="1"/>
  <c r="V20" i="11"/>
  <c r="AF20" i="11" s="1"/>
  <c r="W20" i="11"/>
  <c r="AG20" i="11" s="1"/>
  <c r="U21" i="11"/>
  <c r="AE21" i="11" s="1"/>
  <c r="V21" i="11"/>
  <c r="AF21" i="11" s="1"/>
  <c r="W21" i="11"/>
  <c r="AG21" i="11" s="1"/>
  <c r="U22" i="11"/>
  <c r="AE22" i="11" s="1"/>
  <c r="V22" i="11"/>
  <c r="AF22" i="11" s="1"/>
  <c r="W22" i="11"/>
  <c r="AG22" i="11" s="1"/>
  <c r="U23" i="11"/>
  <c r="AE23" i="11" s="1"/>
  <c r="V23" i="11"/>
  <c r="AF23" i="11" s="1"/>
  <c r="W23" i="11"/>
  <c r="AG23" i="11" s="1"/>
  <c r="U24" i="11"/>
  <c r="AE24" i="11" s="1"/>
  <c r="V24" i="11"/>
  <c r="AF24" i="11" s="1"/>
  <c r="W24" i="11"/>
  <c r="AG24" i="11" s="1"/>
  <c r="U25" i="11"/>
  <c r="AE25" i="11" s="1"/>
  <c r="V25" i="11"/>
  <c r="AF25" i="11" s="1"/>
  <c r="W25" i="11"/>
  <c r="AG25" i="11" s="1"/>
  <c r="U26" i="11"/>
  <c r="AE26" i="11" s="1"/>
  <c r="V26" i="11"/>
  <c r="AF26" i="11" s="1"/>
  <c r="W26" i="11"/>
  <c r="AG26" i="11" s="1"/>
  <c r="U27" i="11"/>
  <c r="AE27" i="11" s="1"/>
  <c r="V27" i="11"/>
  <c r="AF27" i="11" s="1"/>
  <c r="W27" i="11"/>
  <c r="AG27" i="11" s="1"/>
  <c r="U28" i="11"/>
  <c r="AE28" i="11" s="1"/>
  <c r="V28" i="11"/>
  <c r="AF28" i="11" s="1"/>
  <c r="W28" i="11"/>
  <c r="AG28" i="11" s="1"/>
  <c r="U29" i="11"/>
  <c r="AE29" i="11" s="1"/>
  <c r="V29" i="11"/>
  <c r="AF29" i="11" s="1"/>
  <c r="W29" i="11"/>
  <c r="AG29" i="11" s="1"/>
  <c r="U30" i="11"/>
  <c r="AE30" i="11" s="1"/>
  <c r="V30" i="11"/>
  <c r="AF30" i="11" s="1"/>
  <c r="W30" i="11"/>
  <c r="AG30" i="11" s="1"/>
  <c r="U31" i="11"/>
  <c r="AE31" i="11" s="1"/>
  <c r="V31" i="11"/>
  <c r="AF31" i="11" s="1"/>
  <c r="W31" i="11"/>
  <c r="AG31" i="11" s="1"/>
  <c r="U32" i="11"/>
  <c r="AE32" i="11" s="1"/>
  <c r="V32" i="11"/>
  <c r="AF32" i="11" s="1"/>
  <c r="W32" i="11"/>
  <c r="AG32" i="11" s="1"/>
  <c r="U33" i="11"/>
  <c r="AE33" i="11" s="1"/>
  <c r="V33" i="11"/>
  <c r="AF33" i="11" s="1"/>
  <c r="W33" i="11"/>
  <c r="AG33" i="11" s="1"/>
  <c r="U34" i="11"/>
  <c r="AE34" i="11" s="1"/>
  <c r="V34" i="11"/>
  <c r="AF34" i="11" s="1"/>
  <c r="W34" i="11"/>
  <c r="AG34" i="11" s="1"/>
  <c r="U35" i="11"/>
  <c r="AE35" i="11" s="1"/>
  <c r="V35" i="11"/>
  <c r="AF35" i="11" s="1"/>
  <c r="W35" i="11"/>
  <c r="AG35" i="11" s="1"/>
  <c r="U36" i="11"/>
  <c r="AE36" i="11" s="1"/>
  <c r="V36" i="11"/>
  <c r="AF36" i="11" s="1"/>
  <c r="W36" i="11"/>
  <c r="AG36" i="11" s="1"/>
  <c r="U37" i="11"/>
  <c r="AE37" i="11" s="1"/>
  <c r="V37" i="11"/>
  <c r="AF37" i="11" s="1"/>
  <c r="W37" i="11"/>
  <c r="AG37" i="11" s="1"/>
  <c r="U38" i="11"/>
  <c r="AE38" i="11" s="1"/>
  <c r="V38" i="11"/>
  <c r="AF38" i="11" s="1"/>
  <c r="W38" i="11"/>
  <c r="AG38" i="11" s="1"/>
  <c r="U39" i="11"/>
  <c r="AE39" i="11" s="1"/>
  <c r="V39" i="11"/>
  <c r="AF39" i="11" s="1"/>
  <c r="W39" i="11"/>
  <c r="AG39" i="11" s="1"/>
  <c r="Q343" i="11"/>
  <c r="Q342" i="11"/>
  <c r="Q341" i="11"/>
  <c r="Q340" i="11"/>
  <c r="Q339" i="11"/>
  <c r="Q338" i="11"/>
  <c r="Q337" i="11"/>
  <c r="Q336" i="11"/>
  <c r="Q335" i="11"/>
  <c r="Q334" i="11"/>
  <c r="Q333" i="11"/>
  <c r="Q332" i="11"/>
  <c r="Q331" i="11"/>
  <c r="Q330" i="11"/>
  <c r="Q329" i="11"/>
  <c r="Q328" i="11"/>
  <c r="Q327" i="11"/>
  <c r="Q326" i="11"/>
  <c r="Q325" i="11"/>
  <c r="Q324" i="11"/>
  <c r="Q323" i="11"/>
  <c r="Q322" i="11"/>
  <c r="Q321" i="11"/>
  <c r="Q320" i="11"/>
  <c r="Q319" i="11"/>
  <c r="Q318" i="11"/>
  <c r="Q317" i="11"/>
  <c r="Q316" i="11"/>
  <c r="Q315" i="11"/>
  <c r="Q314" i="11"/>
  <c r="Q313" i="11"/>
  <c r="Q312" i="11"/>
  <c r="Q311" i="11"/>
  <c r="Q310" i="11"/>
  <c r="Q309" i="11"/>
  <c r="Q308" i="11"/>
  <c r="Q307" i="11"/>
  <c r="Q306" i="11"/>
  <c r="Q305" i="11"/>
  <c r="Q304" i="11"/>
  <c r="Q303" i="11"/>
  <c r="Q302" i="11"/>
  <c r="Q301" i="11"/>
  <c r="Q300" i="11"/>
  <c r="Q299" i="11"/>
  <c r="Q298" i="11"/>
  <c r="Q297" i="11"/>
  <c r="Q296" i="11"/>
  <c r="Q295" i="11"/>
  <c r="Q294" i="11"/>
  <c r="Q293" i="11"/>
  <c r="Q292" i="11"/>
  <c r="Q291" i="11"/>
  <c r="Q290" i="11"/>
  <c r="Q289" i="11"/>
  <c r="Q288" i="11"/>
  <c r="Q287" i="11"/>
  <c r="Q286" i="11"/>
  <c r="Q285" i="11"/>
  <c r="Q284" i="11"/>
  <c r="Q283" i="11"/>
  <c r="Q282" i="11"/>
  <c r="Q281" i="11"/>
  <c r="Q280" i="11"/>
  <c r="Q279" i="11"/>
  <c r="Q278" i="11"/>
  <c r="Q277" i="11"/>
  <c r="Q276" i="11"/>
  <c r="Q275" i="11"/>
  <c r="Q274" i="11"/>
  <c r="Q273" i="11"/>
  <c r="Q272" i="11"/>
  <c r="Q271" i="11"/>
  <c r="Q270" i="11"/>
  <c r="Q269" i="11"/>
  <c r="Q268" i="11"/>
  <c r="Q267" i="11"/>
  <c r="Q266" i="11"/>
  <c r="Q265" i="11"/>
  <c r="Q264" i="11"/>
  <c r="Q263" i="11"/>
  <c r="Q262" i="11"/>
  <c r="Q261" i="11"/>
  <c r="Q260" i="11"/>
  <c r="Q259" i="11"/>
  <c r="Q258" i="11"/>
  <c r="Q257" i="11"/>
  <c r="Q256" i="11"/>
  <c r="Q255" i="11"/>
  <c r="Q254" i="11"/>
  <c r="Q253" i="11"/>
  <c r="Q252" i="11"/>
  <c r="Q251" i="11"/>
  <c r="Q250" i="11"/>
  <c r="Q249" i="11"/>
  <c r="Q248" i="11"/>
  <c r="Q247" i="11"/>
  <c r="Q246" i="11"/>
  <c r="Q245" i="11"/>
  <c r="Q244" i="11"/>
  <c r="Q243" i="11"/>
  <c r="Q242" i="11"/>
  <c r="Q241" i="11"/>
  <c r="Q240" i="11"/>
  <c r="Q239" i="11"/>
  <c r="Q238" i="11"/>
  <c r="Q237" i="11"/>
  <c r="Q236" i="11"/>
  <c r="Q235" i="11"/>
  <c r="Q234" i="11"/>
  <c r="Q233" i="11"/>
  <c r="Q232" i="11"/>
  <c r="Q231" i="11"/>
  <c r="Q230" i="11"/>
  <c r="Q229" i="11"/>
  <c r="Q228" i="11"/>
  <c r="Q227" i="11"/>
  <c r="Q226" i="11"/>
  <c r="Q225" i="11"/>
  <c r="Q224" i="11"/>
  <c r="Q223" i="11"/>
  <c r="Q222" i="11"/>
  <c r="Q221" i="11"/>
  <c r="Q220" i="11"/>
  <c r="Q219" i="11"/>
  <c r="Q218" i="11"/>
  <c r="Q217" i="11"/>
  <c r="Q216" i="11"/>
  <c r="Q215" i="11"/>
  <c r="Q214" i="11"/>
  <c r="Q213" i="11"/>
  <c r="Q212" i="11"/>
  <c r="Q211" i="11"/>
  <c r="Q210" i="11"/>
  <c r="Q209" i="11"/>
  <c r="Q208" i="11"/>
  <c r="Q207" i="11"/>
  <c r="Q206" i="11"/>
  <c r="Q205" i="11"/>
  <c r="Q204" i="11"/>
  <c r="Q203" i="11"/>
  <c r="Q202" i="11"/>
  <c r="Q201" i="11"/>
  <c r="Q200" i="11"/>
  <c r="Q199" i="11"/>
  <c r="Q198" i="11"/>
  <c r="Q197" i="11"/>
  <c r="Q196" i="11"/>
  <c r="Q195" i="11"/>
  <c r="Q194" i="11"/>
  <c r="Q193" i="11"/>
  <c r="Q192" i="11"/>
  <c r="Q191" i="11"/>
  <c r="Q190" i="11"/>
  <c r="Q189" i="11"/>
  <c r="Q188" i="11"/>
  <c r="Q187" i="11"/>
  <c r="Q186" i="11"/>
  <c r="Q185" i="11"/>
  <c r="Q184" i="11"/>
  <c r="Q183" i="11"/>
  <c r="Q182" i="11"/>
  <c r="Q181" i="11"/>
  <c r="Q180" i="11"/>
  <c r="Q179" i="11"/>
  <c r="Q178" i="11"/>
  <c r="Q177" i="11"/>
  <c r="Q176" i="11"/>
  <c r="Q175" i="11"/>
  <c r="Q174" i="11"/>
  <c r="Q173" i="11"/>
  <c r="Q172" i="11"/>
  <c r="Q171" i="11"/>
  <c r="Q170" i="11"/>
  <c r="Q169" i="11"/>
  <c r="Q168" i="11"/>
  <c r="Q167" i="11"/>
  <c r="Q166" i="11"/>
  <c r="Q165" i="11"/>
  <c r="Q164" i="11"/>
  <c r="Q163" i="11"/>
  <c r="Q162" i="11"/>
  <c r="Q161" i="11"/>
  <c r="Q160" i="11"/>
  <c r="Q155" i="11"/>
  <c r="Q154" i="11"/>
  <c r="Q153" i="11"/>
  <c r="Q152" i="11"/>
  <c r="Q151" i="11"/>
  <c r="Q150" i="11"/>
  <c r="Q149" i="11"/>
  <c r="Q148" i="11"/>
  <c r="Q147" i="11"/>
  <c r="Q146" i="11"/>
  <c r="Q145" i="11"/>
  <c r="Q144" i="11"/>
  <c r="Q143" i="11"/>
  <c r="Q142" i="11"/>
  <c r="Q141" i="11"/>
  <c r="Q140" i="11"/>
  <c r="Q139" i="11"/>
  <c r="Q138" i="11"/>
  <c r="Q137" i="11"/>
  <c r="Q136" i="11"/>
  <c r="Q135" i="11"/>
  <c r="Q134" i="11"/>
  <c r="Q133" i="1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8" i="11"/>
  <c r="Q117" i="11"/>
  <c r="Q116" i="11"/>
  <c r="Q115" i="11"/>
  <c r="Q114" i="11"/>
  <c r="Q113" i="11"/>
  <c r="Q112" i="11"/>
  <c r="Q111" i="11"/>
  <c r="Q110" i="11"/>
  <c r="Q109" i="11"/>
  <c r="Q108" i="11"/>
  <c r="Q107" i="11"/>
  <c r="Q106" i="11"/>
  <c r="Q105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AM6" i="11"/>
  <c r="T6" i="11"/>
  <c r="T7" i="11" s="1"/>
  <c r="Q6" i="11"/>
  <c r="AM5" i="11"/>
  <c r="AB5" i="11"/>
  <c r="AB6" i="11" s="1"/>
  <c r="AB7" i="11" s="1"/>
  <c r="AA5" i="11"/>
  <c r="AA6" i="11" s="1"/>
  <c r="AA7" i="11" s="1"/>
  <c r="Z5" i="11"/>
  <c r="Z6" i="11" s="1"/>
  <c r="Z7" i="11" s="1"/>
  <c r="Y5" i="11"/>
  <c r="Y6" i="11" s="1"/>
  <c r="Y7" i="11" s="1"/>
  <c r="X5" i="11"/>
  <c r="X6" i="11" s="1"/>
  <c r="X7" i="11" s="1"/>
  <c r="W5" i="11"/>
  <c r="W6" i="11" s="1"/>
  <c r="W7" i="11" s="1"/>
  <c r="V5" i="11"/>
  <c r="V6" i="11" s="1"/>
  <c r="V7" i="11" s="1"/>
  <c r="AF7" i="11" s="1"/>
  <c r="U5" i="11"/>
  <c r="U6" i="11" s="1"/>
  <c r="AE6" i="11" s="1"/>
  <c r="T5" i="11"/>
  <c r="AD5" i="11" s="1"/>
  <c r="S5" i="1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S84" i="11" s="1"/>
  <c r="S85" i="11" s="1"/>
  <c r="S86" i="11" s="1"/>
  <c r="S87" i="11" s="1"/>
  <c r="S88" i="11" s="1"/>
  <c r="S89" i="11" s="1"/>
  <c r="S90" i="11" s="1"/>
  <c r="S91" i="11" s="1"/>
  <c r="S92" i="11" s="1"/>
  <c r="S93" i="11" s="1"/>
  <c r="S94" i="11" s="1"/>
  <c r="S95" i="11" s="1"/>
  <c r="S96" i="11" s="1"/>
  <c r="S97" i="11" s="1"/>
  <c r="S98" i="11" s="1"/>
  <c r="S99" i="11" s="1"/>
  <c r="S100" i="11" s="1"/>
  <c r="S101" i="11" s="1"/>
  <c r="S102" i="11" s="1"/>
  <c r="S103" i="11" s="1"/>
  <c r="S104" i="11" s="1"/>
  <c r="S105" i="11" s="1"/>
  <c r="S106" i="11" s="1"/>
  <c r="S107" i="11" s="1"/>
  <c r="S108" i="11" s="1"/>
  <c r="S109" i="11" s="1"/>
  <c r="S110" i="11" s="1"/>
  <c r="S111" i="11" s="1"/>
  <c r="S112" i="11" s="1"/>
  <c r="S113" i="11" s="1"/>
  <c r="S114" i="11" s="1"/>
  <c r="S115" i="11" s="1"/>
  <c r="S116" i="11" s="1"/>
  <c r="S117" i="11" s="1"/>
  <c r="S118" i="11" s="1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07" i="8"/>
  <c r="W308" i="8"/>
  <c r="W309" i="8"/>
  <c r="W310" i="8"/>
  <c r="W311" i="8"/>
  <c r="W312" i="8"/>
  <c r="W313" i="8"/>
  <c r="W314" i="8"/>
  <c r="W315" i="8"/>
  <c r="W316" i="8"/>
  <c r="W317" i="8"/>
  <c r="W318" i="8"/>
  <c r="W319" i="8"/>
  <c r="W320" i="8"/>
  <c r="W321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W337" i="8"/>
  <c r="W338" i="8"/>
  <c r="W339" i="8"/>
  <c r="W340" i="8"/>
  <c r="W341" i="8"/>
  <c r="W342" i="8"/>
  <c r="W343" i="8"/>
  <c r="W344" i="8"/>
  <c r="W345" i="8"/>
  <c r="W346" i="8"/>
  <c r="W347" i="8"/>
  <c r="W348" i="8"/>
  <c r="W349" i="8"/>
  <c r="W350" i="8"/>
  <c r="W351" i="8"/>
  <c r="W352" i="8"/>
  <c r="W353" i="8"/>
  <c r="W354" i="8"/>
  <c r="W355" i="8"/>
  <c r="W356" i="8"/>
  <c r="W357" i="8"/>
  <c r="W358" i="8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7" i="9"/>
  <c r="AM58" i="9"/>
  <c r="AM59" i="9"/>
  <c r="AM60" i="9"/>
  <c r="AM61" i="9"/>
  <c r="AM62" i="9"/>
  <c r="AM63" i="9"/>
  <c r="AM64" i="9"/>
  <c r="AM65" i="9"/>
  <c r="AM66" i="9"/>
  <c r="AM67" i="9"/>
  <c r="AM68" i="9"/>
  <c r="AM69" i="9"/>
  <c r="AM70" i="9"/>
  <c r="AM71" i="9"/>
  <c r="AM72" i="9"/>
  <c r="AM73" i="9"/>
  <c r="AM74" i="9"/>
  <c r="AM75" i="9"/>
  <c r="AM76" i="9"/>
  <c r="AM77" i="9"/>
  <c r="AM78" i="9"/>
  <c r="AM79" i="9"/>
  <c r="AM80" i="9"/>
  <c r="AM81" i="9"/>
  <c r="AM82" i="9"/>
  <c r="AM83" i="9"/>
  <c r="AM84" i="9"/>
  <c r="AM85" i="9"/>
  <c r="AM86" i="9"/>
  <c r="AM87" i="9"/>
  <c r="AM88" i="9"/>
  <c r="AM89" i="9"/>
  <c r="AM90" i="9"/>
  <c r="AM91" i="9"/>
  <c r="AM92" i="9"/>
  <c r="AM93" i="9"/>
  <c r="AM94" i="9"/>
  <c r="AM95" i="9"/>
  <c r="AM96" i="9"/>
  <c r="AM97" i="9"/>
  <c r="AM98" i="9"/>
  <c r="AM99" i="9"/>
  <c r="AM100" i="9"/>
  <c r="AM101" i="9"/>
  <c r="AM102" i="9"/>
  <c r="AM103" i="9"/>
  <c r="AM104" i="9"/>
  <c r="AM105" i="9"/>
  <c r="AM106" i="9"/>
  <c r="AM107" i="9"/>
  <c r="AM108" i="9"/>
  <c r="AM109" i="9"/>
  <c r="AM110" i="9"/>
  <c r="AM111" i="9"/>
  <c r="AM112" i="9"/>
  <c r="AM113" i="9"/>
  <c r="AM114" i="9"/>
  <c r="AM115" i="9"/>
  <c r="AM116" i="9"/>
  <c r="AM117" i="9"/>
  <c r="AM118" i="9"/>
  <c r="AM119" i="9"/>
  <c r="AM120" i="9"/>
  <c r="AM121" i="9"/>
  <c r="AM122" i="9"/>
  <c r="AM123" i="9"/>
  <c r="AM124" i="9"/>
  <c r="AM125" i="9"/>
  <c r="AM126" i="9"/>
  <c r="AM127" i="9"/>
  <c r="AM128" i="9"/>
  <c r="AM129" i="9"/>
  <c r="AM130" i="9"/>
  <c r="AM131" i="9"/>
  <c r="AM132" i="9"/>
  <c r="AM133" i="9"/>
  <c r="AM134" i="9"/>
  <c r="AM135" i="9"/>
  <c r="AM136" i="9"/>
  <c r="AM137" i="9"/>
  <c r="AM138" i="9"/>
  <c r="AM139" i="9"/>
  <c r="AM140" i="9"/>
  <c r="AM141" i="9"/>
  <c r="AM142" i="9"/>
  <c r="AM143" i="9"/>
  <c r="AM144" i="9"/>
  <c r="AM145" i="9"/>
  <c r="AM146" i="9"/>
  <c r="AM147" i="9"/>
  <c r="AM148" i="9"/>
  <c r="AM149" i="9"/>
  <c r="AM150" i="9"/>
  <c r="AM151" i="9"/>
  <c r="AM152" i="9"/>
  <c r="AM153" i="9"/>
  <c r="AM154" i="9"/>
  <c r="AM155" i="9"/>
  <c r="AM156" i="9"/>
  <c r="AM157" i="9"/>
  <c r="AM158" i="9"/>
  <c r="AM159" i="9"/>
  <c r="AM160" i="9"/>
  <c r="AM161" i="9"/>
  <c r="AM162" i="9"/>
  <c r="AM163" i="9"/>
  <c r="AM164" i="9"/>
  <c r="AM165" i="9"/>
  <c r="AM166" i="9"/>
  <c r="AM167" i="9"/>
  <c r="AM168" i="9"/>
  <c r="AM169" i="9"/>
  <c r="AM170" i="9"/>
  <c r="AM171" i="9"/>
  <c r="AM172" i="9"/>
  <c r="AM173" i="9"/>
  <c r="AM174" i="9"/>
  <c r="AM175" i="9"/>
  <c r="AM176" i="9"/>
  <c r="AM177" i="9"/>
  <c r="AM178" i="9"/>
  <c r="AM179" i="9"/>
  <c r="AM180" i="9"/>
  <c r="AM181" i="9"/>
  <c r="AM182" i="9"/>
  <c r="AM183" i="9"/>
  <c r="AM184" i="9"/>
  <c r="AM185" i="9"/>
  <c r="AM186" i="9"/>
  <c r="AM187" i="9"/>
  <c r="AM188" i="9"/>
  <c r="AM189" i="9"/>
  <c r="AM190" i="9"/>
  <c r="AM191" i="9"/>
  <c r="AM192" i="9"/>
  <c r="AM193" i="9"/>
  <c r="AM194" i="9"/>
  <c r="AM195" i="9"/>
  <c r="AM196" i="9"/>
  <c r="AM197" i="9"/>
  <c r="AM198" i="9"/>
  <c r="AM199" i="9"/>
  <c r="AM200" i="9"/>
  <c r="AM201" i="9"/>
  <c r="AM202" i="9"/>
  <c r="AM203" i="9"/>
  <c r="AM204" i="9"/>
  <c r="AM205" i="9"/>
  <c r="AM206" i="9"/>
  <c r="AM207" i="9"/>
  <c r="AM208" i="9"/>
  <c r="AM209" i="9"/>
  <c r="AM210" i="9"/>
  <c r="AM211" i="9"/>
  <c r="AM212" i="9"/>
  <c r="AM213" i="9"/>
  <c r="AM214" i="9"/>
  <c r="AM215" i="9"/>
  <c r="AM216" i="9"/>
  <c r="AM217" i="9"/>
  <c r="AM218" i="9"/>
  <c r="AM219" i="9"/>
  <c r="AM220" i="9"/>
  <c r="AM221" i="9"/>
  <c r="AM222" i="9"/>
  <c r="AM223" i="9"/>
  <c r="AM224" i="9"/>
  <c r="AM225" i="9"/>
  <c r="AM226" i="9"/>
  <c r="AM227" i="9"/>
  <c r="AM228" i="9"/>
  <c r="AM229" i="9"/>
  <c r="AM230" i="9"/>
  <c r="AM231" i="9"/>
  <c r="AM232" i="9"/>
  <c r="AM233" i="9"/>
  <c r="AM234" i="9"/>
  <c r="AM235" i="9"/>
  <c r="AM236" i="9"/>
  <c r="AM237" i="9"/>
  <c r="AM238" i="9"/>
  <c r="AM239" i="9"/>
  <c r="AM240" i="9"/>
  <c r="AM241" i="9"/>
  <c r="AM242" i="9"/>
  <c r="AM243" i="9"/>
  <c r="AM244" i="9"/>
  <c r="AM245" i="9"/>
  <c r="AM246" i="9"/>
  <c r="AM247" i="9"/>
  <c r="AM248" i="9"/>
  <c r="AM249" i="9"/>
  <c r="AM250" i="9"/>
  <c r="AM251" i="9"/>
  <c r="AM252" i="9"/>
  <c r="AM253" i="9"/>
  <c r="AM254" i="9"/>
  <c r="AM255" i="9"/>
  <c r="AM256" i="9"/>
  <c r="AM257" i="9"/>
  <c r="AM258" i="9"/>
  <c r="AM259" i="9"/>
  <c r="AM260" i="9"/>
  <c r="AM261" i="9"/>
  <c r="AM262" i="9"/>
  <c r="AM263" i="9"/>
  <c r="AM264" i="9"/>
  <c r="AM265" i="9"/>
  <c r="AM266" i="9"/>
  <c r="AM267" i="9"/>
  <c r="AM268" i="9"/>
  <c r="AM269" i="9"/>
  <c r="AM270" i="9"/>
  <c r="AM271" i="9"/>
  <c r="AM272" i="9"/>
  <c r="AM273" i="9"/>
  <c r="AM274" i="9"/>
  <c r="AM275" i="9"/>
  <c r="AM276" i="9"/>
  <c r="AM277" i="9"/>
  <c r="AM278" i="9"/>
  <c r="AM279" i="9"/>
  <c r="AM280" i="9"/>
  <c r="AM281" i="9"/>
  <c r="AM282" i="9"/>
  <c r="AM283" i="9"/>
  <c r="AM284" i="9"/>
  <c r="AM285" i="9"/>
  <c r="AM286" i="9"/>
  <c r="AM287" i="9"/>
  <c r="AM288" i="9"/>
  <c r="AM289" i="9"/>
  <c r="AM290" i="9"/>
  <c r="AM291" i="9"/>
  <c r="AM292" i="9"/>
  <c r="AM293" i="9"/>
  <c r="AM294" i="9"/>
  <c r="AM295" i="9"/>
  <c r="AM296" i="9"/>
  <c r="AM297" i="9"/>
  <c r="AM298" i="9"/>
  <c r="AM299" i="9"/>
  <c r="AM300" i="9"/>
  <c r="AM301" i="9"/>
  <c r="AM302" i="9"/>
  <c r="AM303" i="9"/>
  <c r="AM304" i="9"/>
  <c r="AM305" i="9"/>
  <c r="AM306" i="9"/>
  <c r="AM307" i="9"/>
  <c r="AM308" i="9"/>
  <c r="AM309" i="9"/>
  <c r="AM310" i="9"/>
  <c r="AM311" i="9"/>
  <c r="AM312" i="9"/>
  <c r="AM313" i="9"/>
  <c r="AM314" i="9"/>
  <c r="AM315" i="9"/>
  <c r="AM316" i="9"/>
  <c r="AM317" i="9"/>
  <c r="AM318" i="9"/>
  <c r="AM319" i="9"/>
  <c r="AM320" i="9"/>
  <c r="AM321" i="9"/>
  <c r="AM322" i="9"/>
  <c r="AM323" i="9"/>
  <c r="AM324" i="9"/>
  <c r="AM325" i="9"/>
  <c r="AM326" i="9"/>
  <c r="AM327" i="9"/>
  <c r="AM328" i="9"/>
  <c r="AM329" i="9"/>
  <c r="AM330" i="9"/>
  <c r="AM331" i="9"/>
  <c r="AM332" i="9"/>
  <c r="AM333" i="9"/>
  <c r="AM334" i="9"/>
  <c r="AM335" i="9"/>
  <c r="AM336" i="9"/>
  <c r="AM337" i="9"/>
  <c r="AM338" i="9"/>
  <c r="AM339" i="9"/>
  <c r="AM340" i="9"/>
  <c r="AM341" i="9"/>
  <c r="AM342" i="9"/>
  <c r="AM343" i="9"/>
  <c r="AM344" i="9"/>
  <c r="AM345" i="9"/>
  <c r="AM346" i="9"/>
  <c r="AM347" i="9"/>
  <c r="AM348" i="9"/>
  <c r="AM349" i="9"/>
  <c r="AM350" i="9"/>
  <c r="AM351" i="9"/>
  <c r="AM352" i="9"/>
  <c r="AM353" i="9"/>
  <c r="AM354" i="9"/>
  <c r="AM355" i="9"/>
  <c r="AM356" i="9"/>
  <c r="AM357" i="9"/>
  <c r="AM358" i="9"/>
  <c r="AM359" i="9"/>
  <c r="AM360" i="9"/>
  <c r="AM361" i="9"/>
  <c r="AM362" i="9"/>
  <c r="AM363" i="9"/>
  <c r="AM364" i="9"/>
  <c r="AM365" i="9"/>
  <c r="AM5" i="9"/>
  <c r="Z182" i="9"/>
  <c r="Z183" i="9"/>
  <c r="AJ183" i="9" s="1"/>
  <c r="AA183" i="9"/>
  <c r="Z184" i="9"/>
  <c r="AJ184" i="9" s="1"/>
  <c r="AA184" i="9"/>
  <c r="AK184" i="9" s="1"/>
  <c r="Z185" i="9"/>
  <c r="AJ185" i="9" s="1"/>
  <c r="AA185" i="9"/>
  <c r="AK185" i="9" s="1"/>
  <c r="Z186" i="9"/>
  <c r="AJ186" i="9" s="1"/>
  <c r="AA186" i="9"/>
  <c r="AK186" i="9" s="1"/>
  <c r="Z187" i="9"/>
  <c r="AJ187" i="9" s="1"/>
  <c r="AA187" i="9"/>
  <c r="AK187" i="9" s="1"/>
  <c r="Z188" i="9"/>
  <c r="AJ188" i="9" s="1"/>
  <c r="AA188" i="9"/>
  <c r="AK188" i="9" s="1"/>
  <c r="Z189" i="9"/>
  <c r="AJ189" i="9" s="1"/>
  <c r="AA189" i="9"/>
  <c r="AK189" i="9" s="1"/>
  <c r="Z190" i="9"/>
  <c r="AJ190" i="9" s="1"/>
  <c r="AA190" i="9"/>
  <c r="AK190" i="9" s="1"/>
  <c r="Z191" i="9"/>
  <c r="AJ191" i="9" s="1"/>
  <c r="AA191" i="9"/>
  <c r="AK191" i="9" s="1"/>
  <c r="Z192" i="9"/>
  <c r="AJ192" i="9" s="1"/>
  <c r="AA192" i="9"/>
  <c r="AK192" i="9" s="1"/>
  <c r="Z193" i="9"/>
  <c r="AJ193" i="9" s="1"/>
  <c r="AA193" i="9"/>
  <c r="AK193" i="9" s="1"/>
  <c r="AB193" i="9"/>
  <c r="Z194" i="9"/>
  <c r="AJ194" i="9" s="1"/>
  <c r="AA194" i="9"/>
  <c r="AK194" i="9" s="1"/>
  <c r="AB194" i="9"/>
  <c r="AL194" i="9" s="1"/>
  <c r="Z195" i="9"/>
  <c r="AJ195" i="9" s="1"/>
  <c r="AA195" i="9"/>
  <c r="AK195" i="9" s="1"/>
  <c r="AB195" i="9"/>
  <c r="AL195" i="9" s="1"/>
  <c r="Z196" i="9"/>
  <c r="AJ196" i="9" s="1"/>
  <c r="AA196" i="9"/>
  <c r="AK196" i="9" s="1"/>
  <c r="AB196" i="9"/>
  <c r="AL196" i="9" s="1"/>
  <c r="Z197" i="9"/>
  <c r="AJ197" i="9" s="1"/>
  <c r="AA197" i="9"/>
  <c r="AK197" i="9" s="1"/>
  <c r="AB197" i="9"/>
  <c r="AL197" i="9" s="1"/>
  <c r="Z198" i="9"/>
  <c r="AJ198" i="9" s="1"/>
  <c r="AA198" i="9"/>
  <c r="AK198" i="9" s="1"/>
  <c r="AB198" i="9"/>
  <c r="AL198" i="9" s="1"/>
  <c r="Z199" i="9"/>
  <c r="AJ199" i="9" s="1"/>
  <c r="AA199" i="9"/>
  <c r="AK199" i="9" s="1"/>
  <c r="AB199" i="9"/>
  <c r="AL199" i="9" s="1"/>
  <c r="Z200" i="9"/>
  <c r="AJ200" i="9" s="1"/>
  <c r="AA200" i="9"/>
  <c r="AK200" i="9" s="1"/>
  <c r="AB200" i="9"/>
  <c r="AL200" i="9" s="1"/>
  <c r="Z201" i="9"/>
  <c r="AJ201" i="9" s="1"/>
  <c r="AA201" i="9"/>
  <c r="AK201" i="9" s="1"/>
  <c r="AB201" i="9"/>
  <c r="AL201" i="9" s="1"/>
  <c r="Z202" i="9"/>
  <c r="AJ202" i="9" s="1"/>
  <c r="AA202" i="9"/>
  <c r="AK202" i="9" s="1"/>
  <c r="AB202" i="9"/>
  <c r="AL202" i="9" s="1"/>
  <c r="Z203" i="9"/>
  <c r="AJ203" i="9" s="1"/>
  <c r="AA203" i="9"/>
  <c r="AK203" i="9" s="1"/>
  <c r="AB203" i="9"/>
  <c r="AL203" i="9" s="1"/>
  <c r="Z204" i="9"/>
  <c r="AJ204" i="9" s="1"/>
  <c r="AA204" i="9"/>
  <c r="AK204" i="9" s="1"/>
  <c r="AB204" i="9"/>
  <c r="AL204" i="9" s="1"/>
  <c r="Z205" i="9"/>
  <c r="AJ205" i="9" s="1"/>
  <c r="AA205" i="9"/>
  <c r="AK205" i="9" s="1"/>
  <c r="AB205" i="9"/>
  <c r="AL205" i="9" s="1"/>
  <c r="Z206" i="9"/>
  <c r="AJ206" i="9" s="1"/>
  <c r="AA206" i="9"/>
  <c r="AK206" i="9" s="1"/>
  <c r="AB206" i="9"/>
  <c r="AL206" i="9" s="1"/>
  <c r="Z207" i="9"/>
  <c r="AJ207" i="9" s="1"/>
  <c r="AA207" i="9"/>
  <c r="AK207" i="9" s="1"/>
  <c r="AB207" i="9"/>
  <c r="AL207" i="9" s="1"/>
  <c r="Z208" i="9"/>
  <c r="AJ208" i="9" s="1"/>
  <c r="AA208" i="9"/>
  <c r="AK208" i="9" s="1"/>
  <c r="AB208" i="9"/>
  <c r="AL208" i="9" s="1"/>
  <c r="Z209" i="9"/>
  <c r="AJ209" i="9" s="1"/>
  <c r="AA209" i="9"/>
  <c r="AK209" i="9" s="1"/>
  <c r="AB209" i="9"/>
  <c r="AL209" i="9" s="1"/>
  <c r="Z210" i="9"/>
  <c r="AJ210" i="9" s="1"/>
  <c r="AA210" i="9"/>
  <c r="AK210" i="9" s="1"/>
  <c r="AB210" i="9"/>
  <c r="AL210" i="9" s="1"/>
  <c r="Z211" i="9"/>
  <c r="AJ211" i="9" s="1"/>
  <c r="AA211" i="9"/>
  <c r="AK211" i="9" s="1"/>
  <c r="AB211" i="9"/>
  <c r="AL211" i="9" s="1"/>
  <c r="Z212" i="9"/>
  <c r="AJ212" i="9" s="1"/>
  <c r="AA212" i="9"/>
  <c r="AK212" i="9" s="1"/>
  <c r="AB212" i="9"/>
  <c r="AL212" i="9" s="1"/>
  <c r="Z213" i="9"/>
  <c r="AJ213" i="9" s="1"/>
  <c r="AA213" i="9"/>
  <c r="AK213" i="9" s="1"/>
  <c r="AB213" i="9"/>
  <c r="AL213" i="9" s="1"/>
  <c r="Z214" i="9"/>
  <c r="AJ214" i="9" s="1"/>
  <c r="AA214" i="9"/>
  <c r="AK214" i="9" s="1"/>
  <c r="AB214" i="9"/>
  <c r="AL214" i="9" s="1"/>
  <c r="Z215" i="9"/>
  <c r="AJ215" i="9" s="1"/>
  <c r="AA215" i="9"/>
  <c r="AK215" i="9" s="1"/>
  <c r="AB215" i="9"/>
  <c r="AL215" i="9" s="1"/>
  <c r="Z216" i="9"/>
  <c r="AJ216" i="9" s="1"/>
  <c r="AA216" i="9"/>
  <c r="AK216" i="9" s="1"/>
  <c r="AB216" i="9"/>
  <c r="AL216" i="9" s="1"/>
  <c r="Z217" i="9"/>
  <c r="AJ217" i="9" s="1"/>
  <c r="AA217" i="9"/>
  <c r="AK217" i="9" s="1"/>
  <c r="AB217" i="9"/>
  <c r="AL217" i="9" s="1"/>
  <c r="Z218" i="9"/>
  <c r="AJ218" i="9" s="1"/>
  <c r="AA218" i="9"/>
  <c r="AK218" i="9" s="1"/>
  <c r="AB218" i="9"/>
  <c r="AL218" i="9" s="1"/>
  <c r="Z219" i="9"/>
  <c r="AJ219" i="9" s="1"/>
  <c r="AA219" i="9"/>
  <c r="AK219" i="9" s="1"/>
  <c r="AB219" i="9"/>
  <c r="AL219" i="9" s="1"/>
  <c r="Z220" i="9"/>
  <c r="AJ220" i="9" s="1"/>
  <c r="AA220" i="9"/>
  <c r="AK220" i="9" s="1"/>
  <c r="AB220" i="9"/>
  <c r="AL220" i="9" s="1"/>
  <c r="Z221" i="9"/>
  <c r="AJ221" i="9" s="1"/>
  <c r="AA221" i="9"/>
  <c r="AK221" i="9" s="1"/>
  <c r="AB221" i="9"/>
  <c r="AL221" i="9" s="1"/>
  <c r="Z222" i="9"/>
  <c r="AJ222" i="9" s="1"/>
  <c r="AA222" i="9"/>
  <c r="AK222" i="9" s="1"/>
  <c r="AB222" i="9"/>
  <c r="AL222" i="9" s="1"/>
  <c r="Z223" i="9"/>
  <c r="AJ223" i="9" s="1"/>
  <c r="AA223" i="9"/>
  <c r="AK223" i="9" s="1"/>
  <c r="AB223" i="9"/>
  <c r="AL223" i="9" s="1"/>
  <c r="Z224" i="9"/>
  <c r="AJ224" i="9" s="1"/>
  <c r="AA224" i="9"/>
  <c r="AK224" i="9" s="1"/>
  <c r="AB224" i="9"/>
  <c r="AL224" i="9" s="1"/>
  <c r="Z225" i="9"/>
  <c r="AJ225" i="9" s="1"/>
  <c r="AA225" i="9"/>
  <c r="AK225" i="9" s="1"/>
  <c r="AB225" i="9"/>
  <c r="AL225" i="9" s="1"/>
  <c r="Z226" i="9"/>
  <c r="AJ226" i="9" s="1"/>
  <c r="AA226" i="9"/>
  <c r="AK226" i="9" s="1"/>
  <c r="AB226" i="9"/>
  <c r="AL226" i="9" s="1"/>
  <c r="Z227" i="9"/>
  <c r="AJ227" i="9" s="1"/>
  <c r="AA227" i="9"/>
  <c r="AK227" i="9" s="1"/>
  <c r="AB227" i="9"/>
  <c r="AL227" i="9" s="1"/>
  <c r="Z228" i="9"/>
  <c r="AJ228" i="9" s="1"/>
  <c r="AA228" i="9"/>
  <c r="AK228" i="9" s="1"/>
  <c r="AB228" i="9"/>
  <c r="AL228" i="9" s="1"/>
  <c r="Z229" i="9"/>
  <c r="AJ229" i="9" s="1"/>
  <c r="AA229" i="9"/>
  <c r="AK229" i="9" s="1"/>
  <c r="AB229" i="9"/>
  <c r="AL229" i="9" s="1"/>
  <c r="Z230" i="9"/>
  <c r="AJ230" i="9" s="1"/>
  <c r="AA230" i="9"/>
  <c r="AK230" i="9" s="1"/>
  <c r="AB230" i="9"/>
  <c r="AL230" i="9" s="1"/>
  <c r="Z231" i="9"/>
  <c r="AJ231" i="9" s="1"/>
  <c r="AA231" i="9"/>
  <c r="AK231" i="9" s="1"/>
  <c r="AB231" i="9"/>
  <c r="AL231" i="9" s="1"/>
  <c r="Z232" i="9"/>
  <c r="AJ232" i="9" s="1"/>
  <c r="AA232" i="9"/>
  <c r="AK232" i="9" s="1"/>
  <c r="AB232" i="9"/>
  <c r="AL232" i="9" s="1"/>
  <c r="Z233" i="9"/>
  <c r="AJ233" i="9" s="1"/>
  <c r="AA233" i="9"/>
  <c r="AK233" i="9" s="1"/>
  <c r="AB233" i="9"/>
  <c r="AL233" i="9" s="1"/>
  <c r="Z234" i="9"/>
  <c r="AJ234" i="9" s="1"/>
  <c r="AA234" i="9"/>
  <c r="AK234" i="9" s="1"/>
  <c r="AB234" i="9"/>
  <c r="AL234" i="9" s="1"/>
  <c r="Z235" i="9"/>
  <c r="AJ235" i="9" s="1"/>
  <c r="AA235" i="9"/>
  <c r="AK235" i="9" s="1"/>
  <c r="AB235" i="9"/>
  <c r="AL235" i="9" s="1"/>
  <c r="Z236" i="9"/>
  <c r="AJ236" i="9" s="1"/>
  <c r="AA236" i="9"/>
  <c r="AK236" i="9" s="1"/>
  <c r="AB236" i="9"/>
  <c r="AL236" i="9" s="1"/>
  <c r="Z237" i="9"/>
  <c r="AJ237" i="9" s="1"/>
  <c r="AA237" i="9"/>
  <c r="AK237" i="9" s="1"/>
  <c r="AB237" i="9"/>
  <c r="AL237" i="9" s="1"/>
  <c r="Z238" i="9"/>
  <c r="AJ238" i="9" s="1"/>
  <c r="AA238" i="9"/>
  <c r="AK238" i="9" s="1"/>
  <c r="AB238" i="9"/>
  <c r="AL238" i="9" s="1"/>
  <c r="Z239" i="9"/>
  <c r="AJ239" i="9" s="1"/>
  <c r="AA239" i="9"/>
  <c r="AK239" i="9" s="1"/>
  <c r="AB239" i="9"/>
  <c r="AL239" i="9" s="1"/>
  <c r="Z240" i="9"/>
  <c r="AJ240" i="9" s="1"/>
  <c r="AA240" i="9"/>
  <c r="AK240" i="9" s="1"/>
  <c r="AB240" i="9"/>
  <c r="AL240" i="9" s="1"/>
  <c r="Z241" i="9"/>
  <c r="AJ241" i="9" s="1"/>
  <c r="AA241" i="9"/>
  <c r="AK241" i="9" s="1"/>
  <c r="AB241" i="9"/>
  <c r="AL241" i="9" s="1"/>
  <c r="Z242" i="9"/>
  <c r="AJ242" i="9" s="1"/>
  <c r="AA242" i="9"/>
  <c r="AK242" i="9" s="1"/>
  <c r="AB242" i="9"/>
  <c r="AL242" i="9" s="1"/>
  <c r="Z243" i="9"/>
  <c r="AJ243" i="9" s="1"/>
  <c r="AA243" i="9"/>
  <c r="AK243" i="9" s="1"/>
  <c r="AB243" i="9"/>
  <c r="AL243" i="9" s="1"/>
  <c r="Z244" i="9"/>
  <c r="AJ244" i="9" s="1"/>
  <c r="AA244" i="9"/>
  <c r="AK244" i="9" s="1"/>
  <c r="AB244" i="9"/>
  <c r="AL244" i="9" s="1"/>
  <c r="Z245" i="9"/>
  <c r="AJ245" i="9" s="1"/>
  <c r="AA245" i="9"/>
  <c r="AK245" i="9" s="1"/>
  <c r="AB245" i="9"/>
  <c r="AL245" i="9" s="1"/>
  <c r="Z246" i="9"/>
  <c r="AJ246" i="9" s="1"/>
  <c r="AA246" i="9"/>
  <c r="AK246" i="9" s="1"/>
  <c r="AB246" i="9"/>
  <c r="AL246" i="9" s="1"/>
  <c r="Z247" i="9"/>
  <c r="AJ247" i="9" s="1"/>
  <c r="AA247" i="9"/>
  <c r="AK247" i="9" s="1"/>
  <c r="AB247" i="9"/>
  <c r="AL247" i="9" s="1"/>
  <c r="Z248" i="9"/>
  <c r="AJ248" i="9" s="1"/>
  <c r="AA248" i="9"/>
  <c r="AK248" i="9" s="1"/>
  <c r="AB248" i="9"/>
  <c r="AL248" i="9" s="1"/>
  <c r="Z249" i="9"/>
  <c r="AJ249" i="9" s="1"/>
  <c r="AA249" i="9"/>
  <c r="AK249" i="9" s="1"/>
  <c r="AB249" i="9"/>
  <c r="AL249" i="9" s="1"/>
  <c r="Z250" i="9"/>
  <c r="AJ250" i="9" s="1"/>
  <c r="AA250" i="9"/>
  <c r="AK250" i="9" s="1"/>
  <c r="AB250" i="9"/>
  <c r="AL250" i="9" s="1"/>
  <c r="Z251" i="9"/>
  <c r="AJ251" i="9" s="1"/>
  <c r="AA251" i="9"/>
  <c r="AK251" i="9" s="1"/>
  <c r="AB251" i="9"/>
  <c r="AL251" i="9" s="1"/>
  <c r="Z252" i="9"/>
  <c r="AJ252" i="9" s="1"/>
  <c r="AA252" i="9"/>
  <c r="AK252" i="9" s="1"/>
  <c r="AB252" i="9"/>
  <c r="AL252" i="9" s="1"/>
  <c r="Z253" i="9"/>
  <c r="AJ253" i="9" s="1"/>
  <c r="AA253" i="9"/>
  <c r="AK253" i="9" s="1"/>
  <c r="AB253" i="9"/>
  <c r="AL253" i="9" s="1"/>
  <c r="Z254" i="9"/>
  <c r="AJ254" i="9" s="1"/>
  <c r="AA254" i="9"/>
  <c r="AK254" i="9" s="1"/>
  <c r="AB254" i="9"/>
  <c r="AL254" i="9" s="1"/>
  <c r="Z255" i="9"/>
  <c r="AJ255" i="9" s="1"/>
  <c r="AA255" i="9"/>
  <c r="AK255" i="9" s="1"/>
  <c r="AB255" i="9"/>
  <c r="AL255" i="9" s="1"/>
  <c r="Z256" i="9"/>
  <c r="AJ256" i="9" s="1"/>
  <c r="AA256" i="9"/>
  <c r="AK256" i="9" s="1"/>
  <c r="AB256" i="9"/>
  <c r="AL256" i="9" s="1"/>
  <c r="Z257" i="9"/>
  <c r="AJ257" i="9" s="1"/>
  <c r="AA257" i="9"/>
  <c r="AK257" i="9" s="1"/>
  <c r="AB257" i="9"/>
  <c r="AL257" i="9" s="1"/>
  <c r="Z258" i="9"/>
  <c r="AJ258" i="9" s="1"/>
  <c r="AA258" i="9"/>
  <c r="AK258" i="9" s="1"/>
  <c r="AB258" i="9"/>
  <c r="AL258" i="9" s="1"/>
  <c r="Z259" i="9"/>
  <c r="AJ259" i="9" s="1"/>
  <c r="AA259" i="9"/>
  <c r="AK259" i="9" s="1"/>
  <c r="AB259" i="9"/>
  <c r="AL259" i="9" s="1"/>
  <c r="Z260" i="9"/>
  <c r="AJ260" i="9" s="1"/>
  <c r="AA260" i="9"/>
  <c r="AK260" i="9" s="1"/>
  <c r="AB260" i="9"/>
  <c r="AL260" i="9" s="1"/>
  <c r="Z261" i="9"/>
  <c r="AJ261" i="9" s="1"/>
  <c r="AA261" i="9"/>
  <c r="AK261" i="9" s="1"/>
  <c r="AB261" i="9"/>
  <c r="AL261" i="9" s="1"/>
  <c r="Z262" i="9"/>
  <c r="AJ262" i="9" s="1"/>
  <c r="AA262" i="9"/>
  <c r="AK262" i="9" s="1"/>
  <c r="AB262" i="9"/>
  <c r="AL262" i="9" s="1"/>
  <c r="Z263" i="9"/>
  <c r="AJ263" i="9" s="1"/>
  <c r="AA263" i="9"/>
  <c r="AK263" i="9" s="1"/>
  <c r="AB263" i="9"/>
  <c r="AL263" i="9" s="1"/>
  <c r="Z264" i="9"/>
  <c r="AJ264" i="9" s="1"/>
  <c r="AA264" i="9"/>
  <c r="AK264" i="9" s="1"/>
  <c r="AB264" i="9"/>
  <c r="AL264" i="9" s="1"/>
  <c r="Z265" i="9"/>
  <c r="AJ265" i="9" s="1"/>
  <c r="AA265" i="9"/>
  <c r="AK265" i="9" s="1"/>
  <c r="AB265" i="9"/>
  <c r="AL265" i="9" s="1"/>
  <c r="Z266" i="9"/>
  <c r="AJ266" i="9" s="1"/>
  <c r="AA266" i="9"/>
  <c r="AK266" i="9" s="1"/>
  <c r="AB266" i="9"/>
  <c r="AL266" i="9" s="1"/>
  <c r="Z267" i="9"/>
  <c r="AJ267" i="9" s="1"/>
  <c r="AA267" i="9"/>
  <c r="AK267" i="9" s="1"/>
  <c r="AB267" i="9"/>
  <c r="AL267" i="9" s="1"/>
  <c r="Z268" i="9"/>
  <c r="AJ268" i="9" s="1"/>
  <c r="AA268" i="9"/>
  <c r="AK268" i="9" s="1"/>
  <c r="AB268" i="9"/>
  <c r="AL268" i="9" s="1"/>
  <c r="Z269" i="9"/>
  <c r="AJ269" i="9" s="1"/>
  <c r="AA269" i="9"/>
  <c r="AK269" i="9" s="1"/>
  <c r="AB269" i="9"/>
  <c r="AL269" i="9" s="1"/>
  <c r="Z270" i="9"/>
  <c r="AJ270" i="9" s="1"/>
  <c r="AA270" i="9"/>
  <c r="AK270" i="9" s="1"/>
  <c r="AB270" i="9"/>
  <c r="AL270" i="9" s="1"/>
  <c r="Z271" i="9"/>
  <c r="AJ271" i="9" s="1"/>
  <c r="AA271" i="9"/>
  <c r="AK271" i="9" s="1"/>
  <c r="AB271" i="9"/>
  <c r="AL271" i="9" s="1"/>
  <c r="Z272" i="9"/>
  <c r="AJ272" i="9" s="1"/>
  <c r="AA272" i="9"/>
  <c r="AK272" i="9" s="1"/>
  <c r="AB272" i="9"/>
  <c r="AL272" i="9" s="1"/>
  <c r="Z273" i="9"/>
  <c r="AJ273" i="9" s="1"/>
  <c r="AA273" i="9"/>
  <c r="AK273" i="9" s="1"/>
  <c r="AB273" i="9"/>
  <c r="AL273" i="9" s="1"/>
  <c r="Z274" i="9"/>
  <c r="AJ274" i="9" s="1"/>
  <c r="AA274" i="9"/>
  <c r="AK274" i="9" s="1"/>
  <c r="AB274" i="9"/>
  <c r="AL274" i="9" s="1"/>
  <c r="Z275" i="9"/>
  <c r="AJ275" i="9" s="1"/>
  <c r="AA275" i="9"/>
  <c r="AK275" i="9" s="1"/>
  <c r="AB275" i="9"/>
  <c r="AL275" i="9" s="1"/>
  <c r="Z276" i="9"/>
  <c r="AJ276" i="9" s="1"/>
  <c r="AA276" i="9"/>
  <c r="AK276" i="9" s="1"/>
  <c r="AB276" i="9"/>
  <c r="AL276" i="9" s="1"/>
  <c r="Z277" i="9"/>
  <c r="AJ277" i="9" s="1"/>
  <c r="AA277" i="9"/>
  <c r="AK277" i="9" s="1"/>
  <c r="AB277" i="9"/>
  <c r="AL277" i="9" s="1"/>
  <c r="Z278" i="9"/>
  <c r="AJ278" i="9" s="1"/>
  <c r="AA278" i="9"/>
  <c r="AK278" i="9" s="1"/>
  <c r="AB278" i="9"/>
  <c r="AL278" i="9" s="1"/>
  <c r="Z279" i="9"/>
  <c r="AJ279" i="9" s="1"/>
  <c r="AA279" i="9"/>
  <c r="AK279" i="9" s="1"/>
  <c r="AB279" i="9"/>
  <c r="AL279" i="9" s="1"/>
  <c r="Z280" i="9"/>
  <c r="AJ280" i="9" s="1"/>
  <c r="AA280" i="9"/>
  <c r="AK280" i="9" s="1"/>
  <c r="AB280" i="9"/>
  <c r="AL280" i="9" s="1"/>
  <c r="Z281" i="9"/>
  <c r="AJ281" i="9" s="1"/>
  <c r="AA281" i="9"/>
  <c r="AK281" i="9" s="1"/>
  <c r="AB281" i="9"/>
  <c r="AL281" i="9" s="1"/>
  <c r="Z282" i="9"/>
  <c r="AJ282" i="9" s="1"/>
  <c r="AA282" i="9"/>
  <c r="AK282" i="9" s="1"/>
  <c r="AB282" i="9"/>
  <c r="AL282" i="9" s="1"/>
  <c r="Z283" i="9"/>
  <c r="AJ283" i="9" s="1"/>
  <c r="AA283" i="9"/>
  <c r="AK283" i="9" s="1"/>
  <c r="AB283" i="9"/>
  <c r="AL283" i="9" s="1"/>
  <c r="Z284" i="9"/>
  <c r="AJ284" i="9" s="1"/>
  <c r="AA284" i="9"/>
  <c r="AK284" i="9" s="1"/>
  <c r="AB284" i="9"/>
  <c r="AL284" i="9" s="1"/>
  <c r="Z285" i="9"/>
  <c r="AJ285" i="9" s="1"/>
  <c r="AA285" i="9"/>
  <c r="AK285" i="9" s="1"/>
  <c r="AB285" i="9"/>
  <c r="AL285" i="9" s="1"/>
  <c r="Z286" i="9"/>
  <c r="AJ286" i="9" s="1"/>
  <c r="AA286" i="9"/>
  <c r="AK286" i="9" s="1"/>
  <c r="AB286" i="9"/>
  <c r="AL286" i="9" s="1"/>
  <c r="Z287" i="9"/>
  <c r="AJ287" i="9" s="1"/>
  <c r="AA287" i="9"/>
  <c r="AK287" i="9" s="1"/>
  <c r="AB287" i="9"/>
  <c r="AL287" i="9" s="1"/>
  <c r="Z288" i="9"/>
  <c r="AJ288" i="9" s="1"/>
  <c r="AA288" i="9"/>
  <c r="AK288" i="9" s="1"/>
  <c r="AB288" i="9"/>
  <c r="AL288" i="9" s="1"/>
  <c r="Z289" i="9"/>
  <c r="AJ289" i="9" s="1"/>
  <c r="AA289" i="9"/>
  <c r="AK289" i="9" s="1"/>
  <c r="AB289" i="9"/>
  <c r="AL289" i="9" s="1"/>
  <c r="Z290" i="9"/>
  <c r="AJ290" i="9" s="1"/>
  <c r="AA290" i="9"/>
  <c r="AK290" i="9" s="1"/>
  <c r="AB290" i="9"/>
  <c r="AL290" i="9" s="1"/>
  <c r="Z291" i="9"/>
  <c r="AJ291" i="9" s="1"/>
  <c r="AA291" i="9"/>
  <c r="AK291" i="9" s="1"/>
  <c r="AB291" i="9"/>
  <c r="AL291" i="9" s="1"/>
  <c r="Z292" i="9"/>
  <c r="AJ292" i="9" s="1"/>
  <c r="AA292" i="9"/>
  <c r="AK292" i="9" s="1"/>
  <c r="AB292" i="9"/>
  <c r="AL292" i="9" s="1"/>
  <c r="Z293" i="9"/>
  <c r="AJ293" i="9" s="1"/>
  <c r="AA293" i="9"/>
  <c r="AK293" i="9" s="1"/>
  <c r="AB293" i="9"/>
  <c r="AL293" i="9" s="1"/>
  <c r="Z294" i="9"/>
  <c r="AJ294" i="9" s="1"/>
  <c r="AA294" i="9"/>
  <c r="AK294" i="9" s="1"/>
  <c r="AB294" i="9"/>
  <c r="AL294" i="9" s="1"/>
  <c r="Z295" i="9"/>
  <c r="AJ295" i="9" s="1"/>
  <c r="AA295" i="9"/>
  <c r="AK295" i="9" s="1"/>
  <c r="AB295" i="9"/>
  <c r="AL295" i="9" s="1"/>
  <c r="Z296" i="9"/>
  <c r="AJ296" i="9" s="1"/>
  <c r="AA296" i="9"/>
  <c r="AK296" i="9" s="1"/>
  <c r="AB296" i="9"/>
  <c r="AL296" i="9" s="1"/>
  <c r="Z297" i="9"/>
  <c r="AJ297" i="9" s="1"/>
  <c r="AA297" i="9"/>
  <c r="AK297" i="9" s="1"/>
  <c r="AB297" i="9"/>
  <c r="AL297" i="9" s="1"/>
  <c r="Z298" i="9"/>
  <c r="AJ298" i="9" s="1"/>
  <c r="AA298" i="9"/>
  <c r="AK298" i="9" s="1"/>
  <c r="AB298" i="9"/>
  <c r="AL298" i="9" s="1"/>
  <c r="Z299" i="9"/>
  <c r="AJ299" i="9" s="1"/>
  <c r="AA299" i="9"/>
  <c r="AK299" i="9" s="1"/>
  <c r="AB299" i="9"/>
  <c r="AL299" i="9" s="1"/>
  <c r="Z300" i="9"/>
  <c r="AJ300" i="9" s="1"/>
  <c r="AA300" i="9"/>
  <c r="AK300" i="9" s="1"/>
  <c r="AB300" i="9"/>
  <c r="AL300" i="9" s="1"/>
  <c r="Z301" i="9"/>
  <c r="AJ301" i="9" s="1"/>
  <c r="AA301" i="9"/>
  <c r="AK301" i="9" s="1"/>
  <c r="AB301" i="9"/>
  <c r="AL301" i="9" s="1"/>
  <c r="Z302" i="9"/>
  <c r="AJ302" i="9" s="1"/>
  <c r="AA302" i="9"/>
  <c r="AK302" i="9" s="1"/>
  <c r="AB302" i="9"/>
  <c r="AL302" i="9" s="1"/>
  <c r="Z303" i="9"/>
  <c r="AJ303" i="9" s="1"/>
  <c r="AA303" i="9"/>
  <c r="AK303" i="9" s="1"/>
  <c r="AB303" i="9"/>
  <c r="AL303" i="9" s="1"/>
  <c r="Z304" i="9"/>
  <c r="AJ304" i="9" s="1"/>
  <c r="AA304" i="9"/>
  <c r="AK304" i="9" s="1"/>
  <c r="AB304" i="9"/>
  <c r="AL304" i="9" s="1"/>
  <c r="Z305" i="9"/>
  <c r="AJ305" i="9" s="1"/>
  <c r="AA305" i="9"/>
  <c r="AK305" i="9" s="1"/>
  <c r="AB305" i="9"/>
  <c r="AL305" i="9" s="1"/>
  <c r="Z306" i="9"/>
  <c r="AJ306" i="9" s="1"/>
  <c r="AA306" i="9"/>
  <c r="AK306" i="9" s="1"/>
  <c r="AB306" i="9"/>
  <c r="AL306" i="9" s="1"/>
  <c r="Z307" i="9"/>
  <c r="AJ307" i="9" s="1"/>
  <c r="AA307" i="9"/>
  <c r="AK307" i="9" s="1"/>
  <c r="AB307" i="9"/>
  <c r="AL307" i="9" s="1"/>
  <c r="Z308" i="9"/>
  <c r="AJ308" i="9" s="1"/>
  <c r="AA308" i="9"/>
  <c r="AK308" i="9" s="1"/>
  <c r="AB308" i="9"/>
  <c r="AL308" i="9" s="1"/>
  <c r="Z309" i="9"/>
  <c r="AJ309" i="9" s="1"/>
  <c r="AA309" i="9"/>
  <c r="AK309" i="9" s="1"/>
  <c r="AB309" i="9"/>
  <c r="AL309" i="9" s="1"/>
  <c r="Z310" i="9"/>
  <c r="AJ310" i="9" s="1"/>
  <c r="AA310" i="9"/>
  <c r="AK310" i="9" s="1"/>
  <c r="AB310" i="9"/>
  <c r="AL310" i="9" s="1"/>
  <c r="Z311" i="9"/>
  <c r="AJ311" i="9" s="1"/>
  <c r="AA311" i="9"/>
  <c r="AK311" i="9" s="1"/>
  <c r="AB311" i="9"/>
  <c r="AL311" i="9" s="1"/>
  <c r="Z312" i="9"/>
  <c r="AJ312" i="9" s="1"/>
  <c r="AA312" i="9"/>
  <c r="AK312" i="9" s="1"/>
  <c r="AB312" i="9"/>
  <c r="AL312" i="9" s="1"/>
  <c r="Z313" i="9"/>
  <c r="AJ313" i="9" s="1"/>
  <c r="AA313" i="9"/>
  <c r="AK313" i="9" s="1"/>
  <c r="AB313" i="9"/>
  <c r="AL313" i="9" s="1"/>
  <c r="Z314" i="9"/>
  <c r="AJ314" i="9" s="1"/>
  <c r="AA314" i="9"/>
  <c r="AK314" i="9" s="1"/>
  <c r="AB314" i="9"/>
  <c r="AL314" i="9" s="1"/>
  <c r="Z315" i="9"/>
  <c r="AJ315" i="9" s="1"/>
  <c r="AA315" i="9"/>
  <c r="AK315" i="9" s="1"/>
  <c r="AB315" i="9"/>
  <c r="AL315" i="9" s="1"/>
  <c r="Z316" i="9"/>
  <c r="AJ316" i="9" s="1"/>
  <c r="AA316" i="9"/>
  <c r="AK316" i="9" s="1"/>
  <c r="AB316" i="9"/>
  <c r="AL316" i="9" s="1"/>
  <c r="Z317" i="9"/>
  <c r="AJ317" i="9" s="1"/>
  <c r="AA317" i="9"/>
  <c r="AK317" i="9" s="1"/>
  <c r="AB317" i="9"/>
  <c r="AL317" i="9" s="1"/>
  <c r="Z318" i="9"/>
  <c r="AJ318" i="9" s="1"/>
  <c r="AA318" i="9"/>
  <c r="AK318" i="9" s="1"/>
  <c r="AB318" i="9"/>
  <c r="AL318" i="9" s="1"/>
  <c r="Z319" i="9"/>
  <c r="AJ319" i="9" s="1"/>
  <c r="AA319" i="9"/>
  <c r="AK319" i="9" s="1"/>
  <c r="AB319" i="9"/>
  <c r="AL319" i="9" s="1"/>
  <c r="Z320" i="9"/>
  <c r="AJ320" i="9" s="1"/>
  <c r="AA320" i="9"/>
  <c r="AK320" i="9" s="1"/>
  <c r="AB320" i="9"/>
  <c r="AL320" i="9" s="1"/>
  <c r="Z321" i="9"/>
  <c r="AJ321" i="9" s="1"/>
  <c r="AA321" i="9"/>
  <c r="AK321" i="9" s="1"/>
  <c r="AB321" i="9"/>
  <c r="AL321" i="9" s="1"/>
  <c r="Z322" i="9"/>
  <c r="AJ322" i="9" s="1"/>
  <c r="AA322" i="9"/>
  <c r="AK322" i="9" s="1"/>
  <c r="AB322" i="9"/>
  <c r="AL322" i="9" s="1"/>
  <c r="Z323" i="9"/>
  <c r="AJ323" i="9" s="1"/>
  <c r="AA323" i="9"/>
  <c r="AK323" i="9" s="1"/>
  <c r="AB323" i="9"/>
  <c r="AL323" i="9" s="1"/>
  <c r="Z324" i="9"/>
  <c r="AJ324" i="9" s="1"/>
  <c r="AA324" i="9"/>
  <c r="AK324" i="9" s="1"/>
  <c r="AB324" i="9"/>
  <c r="AL324" i="9" s="1"/>
  <c r="Z325" i="9"/>
  <c r="AJ325" i="9" s="1"/>
  <c r="AA325" i="9"/>
  <c r="AK325" i="9" s="1"/>
  <c r="AB325" i="9"/>
  <c r="AL325" i="9" s="1"/>
  <c r="Z326" i="9"/>
  <c r="AJ326" i="9" s="1"/>
  <c r="AA326" i="9"/>
  <c r="AK326" i="9" s="1"/>
  <c r="AB326" i="9"/>
  <c r="AL326" i="9" s="1"/>
  <c r="Z327" i="9"/>
  <c r="AJ327" i="9" s="1"/>
  <c r="AA327" i="9"/>
  <c r="AK327" i="9" s="1"/>
  <c r="AB327" i="9"/>
  <c r="AL327" i="9" s="1"/>
  <c r="Z328" i="9"/>
  <c r="AJ328" i="9" s="1"/>
  <c r="AA328" i="9"/>
  <c r="AK328" i="9" s="1"/>
  <c r="AB328" i="9"/>
  <c r="AL328" i="9" s="1"/>
  <c r="Z329" i="9"/>
  <c r="AJ329" i="9" s="1"/>
  <c r="AA329" i="9"/>
  <c r="AK329" i="9" s="1"/>
  <c r="AB329" i="9"/>
  <c r="AL329" i="9" s="1"/>
  <c r="Z330" i="9"/>
  <c r="AJ330" i="9" s="1"/>
  <c r="AA330" i="9"/>
  <c r="AK330" i="9" s="1"/>
  <c r="AB330" i="9"/>
  <c r="AL330" i="9" s="1"/>
  <c r="Z331" i="9"/>
  <c r="AJ331" i="9" s="1"/>
  <c r="AA331" i="9"/>
  <c r="AK331" i="9" s="1"/>
  <c r="AB331" i="9"/>
  <c r="AL331" i="9" s="1"/>
  <c r="Z332" i="9"/>
  <c r="AJ332" i="9" s="1"/>
  <c r="AA332" i="9"/>
  <c r="AK332" i="9" s="1"/>
  <c r="AB332" i="9"/>
  <c r="AL332" i="9" s="1"/>
  <c r="Z333" i="9"/>
  <c r="AJ333" i="9" s="1"/>
  <c r="AA333" i="9"/>
  <c r="AK333" i="9" s="1"/>
  <c r="AB333" i="9"/>
  <c r="AL333" i="9" s="1"/>
  <c r="Z334" i="9"/>
  <c r="AJ334" i="9" s="1"/>
  <c r="AA334" i="9"/>
  <c r="AK334" i="9" s="1"/>
  <c r="AB334" i="9"/>
  <c r="AL334" i="9" s="1"/>
  <c r="Z335" i="9"/>
  <c r="AJ335" i="9" s="1"/>
  <c r="AA335" i="9"/>
  <c r="AK335" i="9" s="1"/>
  <c r="AB335" i="9"/>
  <c r="AL335" i="9" s="1"/>
  <c r="Z336" i="9"/>
  <c r="AJ336" i="9" s="1"/>
  <c r="AA336" i="9"/>
  <c r="AK336" i="9" s="1"/>
  <c r="AB336" i="9"/>
  <c r="AL336" i="9" s="1"/>
  <c r="Z337" i="9"/>
  <c r="AJ337" i="9" s="1"/>
  <c r="AA337" i="9"/>
  <c r="AK337" i="9" s="1"/>
  <c r="AB337" i="9"/>
  <c r="AL337" i="9" s="1"/>
  <c r="Z338" i="9"/>
  <c r="AJ338" i="9" s="1"/>
  <c r="AA338" i="9"/>
  <c r="AK338" i="9" s="1"/>
  <c r="AB338" i="9"/>
  <c r="AL338" i="9" s="1"/>
  <c r="Z339" i="9"/>
  <c r="AJ339" i="9" s="1"/>
  <c r="AA339" i="9"/>
  <c r="AK339" i="9" s="1"/>
  <c r="AB339" i="9"/>
  <c r="AL339" i="9" s="1"/>
  <c r="Z340" i="9"/>
  <c r="AJ340" i="9" s="1"/>
  <c r="AA340" i="9"/>
  <c r="AK340" i="9" s="1"/>
  <c r="AB340" i="9"/>
  <c r="AL340" i="9" s="1"/>
  <c r="Z341" i="9"/>
  <c r="AJ341" i="9" s="1"/>
  <c r="AA341" i="9"/>
  <c r="AK341" i="9" s="1"/>
  <c r="AB341" i="9"/>
  <c r="AL341" i="9" s="1"/>
  <c r="Z342" i="9"/>
  <c r="AJ342" i="9" s="1"/>
  <c r="AA342" i="9"/>
  <c r="AK342" i="9" s="1"/>
  <c r="AB342" i="9"/>
  <c r="AL342" i="9" s="1"/>
  <c r="Z343" i="9"/>
  <c r="AJ343" i="9" s="1"/>
  <c r="AA343" i="9"/>
  <c r="AK343" i="9" s="1"/>
  <c r="AB343" i="9"/>
  <c r="AL343" i="9" s="1"/>
  <c r="Z344" i="9"/>
  <c r="AJ344" i="9" s="1"/>
  <c r="AA344" i="9"/>
  <c r="AK344" i="9" s="1"/>
  <c r="AB344" i="9"/>
  <c r="AL344" i="9" s="1"/>
  <c r="Z345" i="9"/>
  <c r="AJ345" i="9" s="1"/>
  <c r="AA345" i="9"/>
  <c r="AK345" i="9" s="1"/>
  <c r="AB345" i="9"/>
  <c r="AL345" i="9" s="1"/>
  <c r="Z346" i="9"/>
  <c r="AJ346" i="9" s="1"/>
  <c r="AA346" i="9"/>
  <c r="AK346" i="9" s="1"/>
  <c r="AB346" i="9"/>
  <c r="AL346" i="9" s="1"/>
  <c r="Z347" i="9"/>
  <c r="AJ347" i="9" s="1"/>
  <c r="AA347" i="9"/>
  <c r="AK347" i="9" s="1"/>
  <c r="AB347" i="9"/>
  <c r="AL347" i="9" s="1"/>
  <c r="Z348" i="9"/>
  <c r="AJ348" i="9" s="1"/>
  <c r="AA348" i="9"/>
  <c r="AK348" i="9" s="1"/>
  <c r="AB348" i="9"/>
  <c r="AL348" i="9" s="1"/>
  <c r="Z349" i="9"/>
  <c r="AJ349" i="9" s="1"/>
  <c r="AA349" i="9"/>
  <c r="AK349" i="9" s="1"/>
  <c r="AB349" i="9"/>
  <c r="AL349" i="9" s="1"/>
  <c r="Z350" i="9"/>
  <c r="AJ350" i="9" s="1"/>
  <c r="AA350" i="9"/>
  <c r="AK350" i="9" s="1"/>
  <c r="AB350" i="9"/>
  <c r="AL350" i="9" s="1"/>
  <c r="Z351" i="9"/>
  <c r="AA351" i="9"/>
  <c r="AK351" i="9" s="1"/>
  <c r="AB351" i="9"/>
  <c r="AL351" i="9" s="1"/>
  <c r="Z352" i="9"/>
  <c r="AA352" i="9"/>
  <c r="AK352" i="9" s="1"/>
  <c r="AB352" i="9"/>
  <c r="AL352" i="9" s="1"/>
  <c r="Z353" i="9"/>
  <c r="AJ353" i="9" s="1"/>
  <c r="AA353" i="9"/>
  <c r="AK353" i="9" s="1"/>
  <c r="AB353" i="9"/>
  <c r="AL353" i="9" s="1"/>
  <c r="Z354" i="9"/>
  <c r="AA354" i="9"/>
  <c r="AK354" i="9" s="1"/>
  <c r="AB354" i="9"/>
  <c r="AL354" i="9" s="1"/>
  <c r="Z355" i="9"/>
  <c r="AA355" i="9"/>
  <c r="AK355" i="9" s="1"/>
  <c r="AB355" i="9"/>
  <c r="AL355" i="9" s="1"/>
  <c r="Z356" i="9"/>
  <c r="AA356" i="9"/>
  <c r="AK356" i="9" s="1"/>
  <c r="AB356" i="9"/>
  <c r="AL356" i="9" s="1"/>
  <c r="Z357" i="9"/>
  <c r="AA357" i="9"/>
  <c r="AK357" i="9" s="1"/>
  <c r="AB357" i="9"/>
  <c r="AL357" i="9" s="1"/>
  <c r="Z358" i="9"/>
  <c r="AA358" i="9"/>
  <c r="AK358" i="9" s="1"/>
  <c r="AB358" i="9"/>
  <c r="AL358" i="9" s="1"/>
  <c r="Z359" i="9"/>
  <c r="AA359" i="9"/>
  <c r="AK359" i="9" s="1"/>
  <c r="AB359" i="9"/>
  <c r="AL359" i="9" s="1"/>
  <c r="Z360" i="9"/>
  <c r="AJ360" i="9" s="1"/>
  <c r="AA360" i="9"/>
  <c r="AK360" i="9" s="1"/>
  <c r="AB360" i="9"/>
  <c r="AL360" i="9" s="1"/>
  <c r="Z361" i="9"/>
  <c r="AJ361" i="9" s="1"/>
  <c r="AA361" i="9"/>
  <c r="AK361" i="9" s="1"/>
  <c r="AB361" i="9"/>
  <c r="AL361" i="9" s="1"/>
  <c r="Z362" i="9"/>
  <c r="AJ362" i="9" s="1"/>
  <c r="AA362" i="9"/>
  <c r="AK362" i="9" s="1"/>
  <c r="AB362" i="9"/>
  <c r="AL362" i="9" s="1"/>
  <c r="Z363" i="9"/>
  <c r="AJ363" i="9" s="1"/>
  <c r="AA363" i="9"/>
  <c r="AK363" i="9" s="1"/>
  <c r="AB363" i="9"/>
  <c r="AL363" i="9" s="1"/>
  <c r="Z364" i="9"/>
  <c r="AJ364" i="9" s="1"/>
  <c r="AA364" i="9"/>
  <c r="AK364" i="9" s="1"/>
  <c r="AB364" i="9"/>
  <c r="AL364" i="9" s="1"/>
  <c r="Z365" i="9"/>
  <c r="AJ365" i="9" s="1"/>
  <c r="AA365" i="9"/>
  <c r="AK365" i="9" s="1"/>
  <c r="AB365" i="9"/>
  <c r="AL365" i="9" s="1"/>
  <c r="AB5" i="9"/>
  <c r="AB6" i="9" s="1"/>
  <c r="AA5" i="9"/>
  <c r="AA6" i="9" s="1"/>
  <c r="Z5" i="9"/>
  <c r="Z6" i="9" s="1"/>
  <c r="X342" i="9"/>
  <c r="X343" i="9"/>
  <c r="AH343" i="9" s="1"/>
  <c r="Y343" i="9"/>
  <c r="AI343" i="9" s="1"/>
  <c r="X344" i="9"/>
  <c r="AH344" i="9" s="1"/>
  <c r="Y344" i="9"/>
  <c r="AI344" i="9" s="1"/>
  <c r="X345" i="9"/>
  <c r="AH345" i="9" s="1"/>
  <c r="Y345" i="9"/>
  <c r="AI345" i="9" s="1"/>
  <c r="X346" i="9"/>
  <c r="AH346" i="9" s="1"/>
  <c r="Y346" i="9"/>
  <c r="AI346" i="9" s="1"/>
  <c r="X347" i="9"/>
  <c r="AH347" i="9" s="1"/>
  <c r="Y347" i="9"/>
  <c r="AI347" i="9" s="1"/>
  <c r="X348" i="9"/>
  <c r="AH348" i="9" s="1"/>
  <c r="Y348" i="9"/>
  <c r="AI348" i="9" s="1"/>
  <c r="X349" i="9"/>
  <c r="AH349" i="9" s="1"/>
  <c r="Y349" i="9"/>
  <c r="AI349" i="9" s="1"/>
  <c r="X350" i="9"/>
  <c r="AH350" i="9" s="1"/>
  <c r="Y350" i="9"/>
  <c r="AI350" i="9" s="1"/>
  <c r="X351" i="9"/>
  <c r="AH351" i="9" s="1"/>
  <c r="Y351" i="9"/>
  <c r="AI351" i="9" s="1"/>
  <c r="X352" i="9"/>
  <c r="AH352" i="9" s="1"/>
  <c r="Y352" i="9"/>
  <c r="AI352" i="9" s="1"/>
  <c r="X353" i="9"/>
  <c r="AH353" i="9" s="1"/>
  <c r="Y353" i="9"/>
  <c r="AI353" i="9" s="1"/>
  <c r="X354" i="9"/>
  <c r="AH354" i="9" s="1"/>
  <c r="Y354" i="9"/>
  <c r="AI354" i="9" s="1"/>
  <c r="X355" i="9"/>
  <c r="AH355" i="9" s="1"/>
  <c r="Y355" i="9"/>
  <c r="AI355" i="9" s="1"/>
  <c r="X356" i="9"/>
  <c r="AH356" i="9" s="1"/>
  <c r="Y356" i="9"/>
  <c r="AI356" i="9" s="1"/>
  <c r="X357" i="9"/>
  <c r="AH357" i="9" s="1"/>
  <c r="Y357" i="9"/>
  <c r="AI357" i="9" s="1"/>
  <c r="X358" i="9"/>
  <c r="AH358" i="9" s="1"/>
  <c r="Y358" i="9"/>
  <c r="AI358" i="9" s="1"/>
  <c r="X359" i="9"/>
  <c r="AH359" i="9" s="1"/>
  <c r="Y359" i="9"/>
  <c r="AI359" i="9" s="1"/>
  <c r="X360" i="9"/>
  <c r="AH360" i="9" s="1"/>
  <c r="Y360" i="9"/>
  <c r="AI360" i="9" s="1"/>
  <c r="X361" i="9"/>
  <c r="AH361" i="9" s="1"/>
  <c r="Y361" i="9"/>
  <c r="AI361" i="9" s="1"/>
  <c r="X362" i="9"/>
  <c r="AH362" i="9" s="1"/>
  <c r="Y362" i="9"/>
  <c r="AI362" i="9" s="1"/>
  <c r="X363" i="9"/>
  <c r="AH363" i="9" s="1"/>
  <c r="Y363" i="9"/>
  <c r="AI363" i="9" s="1"/>
  <c r="X364" i="9"/>
  <c r="AH364" i="9" s="1"/>
  <c r="Y364" i="9"/>
  <c r="AI364" i="9" s="1"/>
  <c r="X365" i="9"/>
  <c r="AH365" i="9" s="1"/>
  <c r="Y365" i="9"/>
  <c r="AI365" i="9" s="1"/>
  <c r="X180" i="9"/>
  <c r="X181" i="9"/>
  <c r="AH181" i="9" s="1"/>
  <c r="Y181" i="9"/>
  <c r="X182" i="9"/>
  <c r="AH182" i="9" s="1"/>
  <c r="Y182" i="9"/>
  <c r="AI182" i="9" s="1"/>
  <c r="X183" i="9"/>
  <c r="AH183" i="9" s="1"/>
  <c r="Y183" i="9"/>
  <c r="AI183" i="9" s="1"/>
  <c r="X184" i="9"/>
  <c r="AH184" i="9" s="1"/>
  <c r="Y184" i="9"/>
  <c r="AI184" i="9" s="1"/>
  <c r="X185" i="9"/>
  <c r="AH185" i="9" s="1"/>
  <c r="Y185" i="9"/>
  <c r="AI185" i="9" s="1"/>
  <c r="X186" i="9"/>
  <c r="AH186" i="9" s="1"/>
  <c r="Y186" i="9"/>
  <c r="AI186" i="9" s="1"/>
  <c r="X187" i="9"/>
  <c r="AH187" i="9" s="1"/>
  <c r="Y187" i="9"/>
  <c r="AI187" i="9" s="1"/>
  <c r="X188" i="9"/>
  <c r="AH188" i="9" s="1"/>
  <c r="Y188" i="9"/>
  <c r="AI188" i="9" s="1"/>
  <c r="X189" i="9"/>
  <c r="AH189" i="9" s="1"/>
  <c r="Y189" i="9"/>
  <c r="AI189" i="9" s="1"/>
  <c r="X190" i="9"/>
  <c r="AH190" i="9" s="1"/>
  <c r="Y190" i="9"/>
  <c r="AI190" i="9" s="1"/>
  <c r="X191" i="9"/>
  <c r="AH191" i="9" s="1"/>
  <c r="Y191" i="9"/>
  <c r="AI191" i="9" s="1"/>
  <c r="X192" i="9"/>
  <c r="AH192" i="9" s="1"/>
  <c r="Y192" i="9"/>
  <c r="AI192" i="9" s="1"/>
  <c r="X193" i="9"/>
  <c r="AH193" i="9" s="1"/>
  <c r="Y193" i="9"/>
  <c r="AI193" i="9" s="1"/>
  <c r="X194" i="9"/>
  <c r="AH194" i="9" s="1"/>
  <c r="Y194" i="9"/>
  <c r="AI194" i="9" s="1"/>
  <c r="X195" i="9"/>
  <c r="AH195" i="9" s="1"/>
  <c r="Y195" i="9"/>
  <c r="AI195" i="9" s="1"/>
  <c r="X196" i="9"/>
  <c r="AH196" i="9" s="1"/>
  <c r="Y196" i="9"/>
  <c r="AI196" i="9" s="1"/>
  <c r="X197" i="9"/>
  <c r="AH197" i="9" s="1"/>
  <c r="Y197" i="9"/>
  <c r="AI197" i="9" s="1"/>
  <c r="X198" i="9"/>
  <c r="AH198" i="9" s="1"/>
  <c r="Y198" i="9"/>
  <c r="AI198" i="9" s="1"/>
  <c r="X199" i="9"/>
  <c r="AH199" i="9" s="1"/>
  <c r="Y199" i="9"/>
  <c r="AI199" i="9" s="1"/>
  <c r="X200" i="9"/>
  <c r="AH200" i="9" s="1"/>
  <c r="Y200" i="9"/>
  <c r="AI200" i="9" s="1"/>
  <c r="X201" i="9"/>
  <c r="AH201" i="9" s="1"/>
  <c r="Y201" i="9"/>
  <c r="AI201" i="9" s="1"/>
  <c r="X202" i="9"/>
  <c r="AH202" i="9" s="1"/>
  <c r="Y202" i="9"/>
  <c r="AI202" i="9" s="1"/>
  <c r="X203" i="9"/>
  <c r="AH203" i="9" s="1"/>
  <c r="Y203" i="9"/>
  <c r="AI203" i="9" s="1"/>
  <c r="X204" i="9"/>
  <c r="AH204" i="9" s="1"/>
  <c r="Y204" i="9"/>
  <c r="AI204" i="9" s="1"/>
  <c r="X205" i="9"/>
  <c r="AH205" i="9" s="1"/>
  <c r="Y205" i="9"/>
  <c r="AI205" i="9" s="1"/>
  <c r="X206" i="9"/>
  <c r="AH206" i="9" s="1"/>
  <c r="Y206" i="9"/>
  <c r="AI206" i="9" s="1"/>
  <c r="X207" i="9"/>
  <c r="AH207" i="9" s="1"/>
  <c r="Y207" i="9"/>
  <c r="AI207" i="9" s="1"/>
  <c r="X208" i="9"/>
  <c r="AH208" i="9" s="1"/>
  <c r="Y208" i="9"/>
  <c r="AI208" i="9" s="1"/>
  <c r="X209" i="9"/>
  <c r="AH209" i="9" s="1"/>
  <c r="Y209" i="9"/>
  <c r="AI209" i="9" s="1"/>
  <c r="X210" i="9"/>
  <c r="AH210" i="9" s="1"/>
  <c r="Y210" i="9"/>
  <c r="AI210" i="9" s="1"/>
  <c r="X211" i="9"/>
  <c r="AH211" i="9" s="1"/>
  <c r="Y211" i="9"/>
  <c r="AI211" i="9" s="1"/>
  <c r="X212" i="9"/>
  <c r="AH212" i="9" s="1"/>
  <c r="Y212" i="9"/>
  <c r="AI212" i="9" s="1"/>
  <c r="X213" i="9"/>
  <c r="AH213" i="9" s="1"/>
  <c r="Y213" i="9"/>
  <c r="AI213" i="9" s="1"/>
  <c r="X214" i="9"/>
  <c r="AH214" i="9" s="1"/>
  <c r="Y214" i="9"/>
  <c r="AI214" i="9" s="1"/>
  <c r="X215" i="9"/>
  <c r="AH215" i="9" s="1"/>
  <c r="Y215" i="9"/>
  <c r="AI215" i="9" s="1"/>
  <c r="X216" i="9"/>
  <c r="AH216" i="9" s="1"/>
  <c r="Y216" i="9"/>
  <c r="AI216" i="9" s="1"/>
  <c r="X217" i="9"/>
  <c r="AH217" i="9" s="1"/>
  <c r="Y217" i="9"/>
  <c r="AI217" i="9" s="1"/>
  <c r="X218" i="9"/>
  <c r="AH218" i="9" s="1"/>
  <c r="Y218" i="9"/>
  <c r="AI218" i="9" s="1"/>
  <c r="X219" i="9"/>
  <c r="AH219" i="9" s="1"/>
  <c r="Y219" i="9"/>
  <c r="AI219" i="9" s="1"/>
  <c r="X220" i="9"/>
  <c r="AH220" i="9" s="1"/>
  <c r="Y220" i="9"/>
  <c r="AI220" i="9" s="1"/>
  <c r="X221" i="9"/>
  <c r="AH221" i="9" s="1"/>
  <c r="Y221" i="9"/>
  <c r="AI221" i="9" s="1"/>
  <c r="X222" i="9"/>
  <c r="AH222" i="9" s="1"/>
  <c r="Y222" i="9"/>
  <c r="AI222" i="9" s="1"/>
  <c r="X223" i="9"/>
  <c r="AH223" i="9" s="1"/>
  <c r="Y223" i="9"/>
  <c r="AI223" i="9" s="1"/>
  <c r="X224" i="9"/>
  <c r="AH224" i="9" s="1"/>
  <c r="Y224" i="9"/>
  <c r="AI224" i="9" s="1"/>
  <c r="X225" i="9"/>
  <c r="AH225" i="9" s="1"/>
  <c r="Y225" i="9"/>
  <c r="AI225" i="9" s="1"/>
  <c r="X226" i="9"/>
  <c r="AH226" i="9" s="1"/>
  <c r="Y226" i="9"/>
  <c r="AI226" i="9" s="1"/>
  <c r="X227" i="9"/>
  <c r="AH227" i="9" s="1"/>
  <c r="Y227" i="9"/>
  <c r="AI227" i="9" s="1"/>
  <c r="X228" i="9"/>
  <c r="AH228" i="9" s="1"/>
  <c r="Y228" i="9"/>
  <c r="AI228" i="9" s="1"/>
  <c r="X229" i="9"/>
  <c r="AH229" i="9" s="1"/>
  <c r="Y229" i="9"/>
  <c r="AI229" i="9" s="1"/>
  <c r="X230" i="9"/>
  <c r="AH230" i="9" s="1"/>
  <c r="Y230" i="9"/>
  <c r="AI230" i="9" s="1"/>
  <c r="X231" i="9"/>
  <c r="AH231" i="9" s="1"/>
  <c r="Y231" i="9"/>
  <c r="AI231" i="9" s="1"/>
  <c r="X232" i="9"/>
  <c r="AH232" i="9" s="1"/>
  <c r="Y232" i="9"/>
  <c r="AI232" i="9" s="1"/>
  <c r="X233" i="9"/>
  <c r="AH233" i="9" s="1"/>
  <c r="Y233" i="9"/>
  <c r="AI233" i="9" s="1"/>
  <c r="X234" i="9"/>
  <c r="AH234" i="9" s="1"/>
  <c r="Y234" i="9"/>
  <c r="AI234" i="9" s="1"/>
  <c r="X235" i="9"/>
  <c r="AH235" i="9" s="1"/>
  <c r="Y235" i="9"/>
  <c r="AI235" i="9" s="1"/>
  <c r="X236" i="9"/>
  <c r="AH236" i="9" s="1"/>
  <c r="Y236" i="9"/>
  <c r="AI236" i="9" s="1"/>
  <c r="X237" i="9"/>
  <c r="AH237" i="9" s="1"/>
  <c r="Y237" i="9"/>
  <c r="AI237" i="9" s="1"/>
  <c r="X238" i="9"/>
  <c r="AH238" i="9" s="1"/>
  <c r="Y238" i="9"/>
  <c r="AI238" i="9" s="1"/>
  <c r="X239" i="9"/>
  <c r="AH239" i="9" s="1"/>
  <c r="Y239" i="9"/>
  <c r="AI239" i="9" s="1"/>
  <c r="X240" i="9"/>
  <c r="AH240" i="9" s="1"/>
  <c r="Y240" i="9"/>
  <c r="AI240" i="9" s="1"/>
  <c r="X241" i="9"/>
  <c r="AH241" i="9" s="1"/>
  <c r="Y241" i="9"/>
  <c r="AI241" i="9" s="1"/>
  <c r="X242" i="9"/>
  <c r="AH242" i="9" s="1"/>
  <c r="Y242" i="9"/>
  <c r="AI242" i="9" s="1"/>
  <c r="X243" i="9"/>
  <c r="AH243" i="9" s="1"/>
  <c r="Y243" i="9"/>
  <c r="AI243" i="9" s="1"/>
  <c r="X244" i="9"/>
  <c r="AH244" i="9" s="1"/>
  <c r="Y244" i="9"/>
  <c r="AI244" i="9" s="1"/>
  <c r="X245" i="9"/>
  <c r="AH245" i="9" s="1"/>
  <c r="Y245" i="9"/>
  <c r="AI245" i="9" s="1"/>
  <c r="X246" i="9"/>
  <c r="AH246" i="9" s="1"/>
  <c r="Y246" i="9"/>
  <c r="AI246" i="9" s="1"/>
  <c r="X247" i="9"/>
  <c r="AH247" i="9" s="1"/>
  <c r="Y247" i="9"/>
  <c r="AI247" i="9" s="1"/>
  <c r="X248" i="9"/>
  <c r="AH248" i="9" s="1"/>
  <c r="Y248" i="9"/>
  <c r="AI248" i="9" s="1"/>
  <c r="X249" i="9"/>
  <c r="AH249" i="9" s="1"/>
  <c r="Y249" i="9"/>
  <c r="AI249" i="9" s="1"/>
  <c r="X250" i="9"/>
  <c r="AH250" i="9" s="1"/>
  <c r="Y250" i="9"/>
  <c r="AI250" i="9" s="1"/>
  <c r="X251" i="9"/>
  <c r="AH251" i="9" s="1"/>
  <c r="Y251" i="9"/>
  <c r="AI251" i="9" s="1"/>
  <c r="X252" i="9"/>
  <c r="AH252" i="9" s="1"/>
  <c r="Y252" i="9"/>
  <c r="AI252" i="9" s="1"/>
  <c r="X253" i="9"/>
  <c r="AH253" i="9" s="1"/>
  <c r="Y253" i="9"/>
  <c r="AI253" i="9" s="1"/>
  <c r="X254" i="9"/>
  <c r="AH254" i="9" s="1"/>
  <c r="Y254" i="9"/>
  <c r="AI254" i="9" s="1"/>
  <c r="X255" i="9"/>
  <c r="AH255" i="9" s="1"/>
  <c r="Y255" i="9"/>
  <c r="AI255" i="9" s="1"/>
  <c r="X256" i="9"/>
  <c r="AH256" i="9" s="1"/>
  <c r="Y256" i="9"/>
  <c r="AI256" i="9" s="1"/>
  <c r="X257" i="9"/>
  <c r="AH257" i="9" s="1"/>
  <c r="Y257" i="9"/>
  <c r="AI257" i="9" s="1"/>
  <c r="X258" i="9"/>
  <c r="AH258" i="9" s="1"/>
  <c r="Y258" i="9"/>
  <c r="AI258" i="9" s="1"/>
  <c r="X259" i="9"/>
  <c r="AH259" i="9" s="1"/>
  <c r="Y259" i="9"/>
  <c r="AI259" i="9" s="1"/>
  <c r="X260" i="9"/>
  <c r="AH260" i="9" s="1"/>
  <c r="Y260" i="9"/>
  <c r="AI260" i="9" s="1"/>
  <c r="X261" i="9"/>
  <c r="AH261" i="9" s="1"/>
  <c r="Y261" i="9"/>
  <c r="AI261" i="9" s="1"/>
  <c r="X262" i="9"/>
  <c r="AH262" i="9" s="1"/>
  <c r="Y262" i="9"/>
  <c r="AI262" i="9" s="1"/>
  <c r="X263" i="9"/>
  <c r="AH263" i="9" s="1"/>
  <c r="Y263" i="9"/>
  <c r="AI263" i="9" s="1"/>
  <c r="X264" i="9"/>
  <c r="AH264" i="9" s="1"/>
  <c r="Y264" i="9"/>
  <c r="AI264" i="9" s="1"/>
  <c r="X265" i="9"/>
  <c r="AH265" i="9" s="1"/>
  <c r="Y265" i="9"/>
  <c r="AI265" i="9" s="1"/>
  <c r="X266" i="9"/>
  <c r="AH266" i="9" s="1"/>
  <c r="Y266" i="9"/>
  <c r="AI266" i="9" s="1"/>
  <c r="X267" i="9"/>
  <c r="AH267" i="9" s="1"/>
  <c r="Y267" i="9"/>
  <c r="AI267" i="9" s="1"/>
  <c r="X268" i="9"/>
  <c r="AH268" i="9" s="1"/>
  <c r="Y268" i="9"/>
  <c r="AI268" i="9" s="1"/>
  <c r="X269" i="9"/>
  <c r="AH269" i="9" s="1"/>
  <c r="Y269" i="9"/>
  <c r="AI269" i="9" s="1"/>
  <c r="X270" i="9"/>
  <c r="AH270" i="9" s="1"/>
  <c r="Y270" i="9"/>
  <c r="AI270" i="9" s="1"/>
  <c r="X271" i="9"/>
  <c r="AH271" i="9" s="1"/>
  <c r="Y271" i="9"/>
  <c r="AI271" i="9" s="1"/>
  <c r="X272" i="9"/>
  <c r="AH272" i="9" s="1"/>
  <c r="Y272" i="9"/>
  <c r="AI272" i="9" s="1"/>
  <c r="X273" i="9"/>
  <c r="AH273" i="9" s="1"/>
  <c r="Y273" i="9"/>
  <c r="AI273" i="9" s="1"/>
  <c r="X274" i="9"/>
  <c r="AH274" i="9" s="1"/>
  <c r="Y274" i="9"/>
  <c r="AI274" i="9" s="1"/>
  <c r="X275" i="9"/>
  <c r="AH275" i="9" s="1"/>
  <c r="Y275" i="9"/>
  <c r="AI275" i="9" s="1"/>
  <c r="X276" i="9"/>
  <c r="AH276" i="9" s="1"/>
  <c r="Y276" i="9"/>
  <c r="AI276" i="9" s="1"/>
  <c r="X277" i="9"/>
  <c r="AH277" i="9" s="1"/>
  <c r="Y277" i="9"/>
  <c r="AI277" i="9" s="1"/>
  <c r="X278" i="9"/>
  <c r="AH278" i="9" s="1"/>
  <c r="Y278" i="9"/>
  <c r="AI278" i="9" s="1"/>
  <c r="X279" i="9"/>
  <c r="AH279" i="9" s="1"/>
  <c r="Y279" i="9"/>
  <c r="Y280" i="9" s="1"/>
  <c r="Y281" i="9" s="1"/>
  <c r="Y282" i="9" s="1"/>
  <c r="Y283" i="9" s="1"/>
  <c r="Y284" i="9" s="1"/>
  <c r="Y285" i="9" s="1"/>
  <c r="Y286" i="9" s="1"/>
  <c r="Y287" i="9" s="1"/>
  <c r="Y288" i="9" s="1"/>
  <c r="Y289" i="9" s="1"/>
  <c r="Y290" i="9" s="1"/>
  <c r="Y291" i="9" s="1"/>
  <c r="Y292" i="9" s="1"/>
  <c r="Y293" i="9" s="1"/>
  <c r="Y294" i="9" s="1"/>
  <c r="Y295" i="9" s="1"/>
  <c r="Y296" i="9" s="1"/>
  <c r="Y297" i="9" s="1"/>
  <c r="Y298" i="9" s="1"/>
  <c r="Y299" i="9" s="1"/>
  <c r="Y300" i="9" s="1"/>
  <c r="Y301" i="9" s="1"/>
  <c r="Y302" i="9" s="1"/>
  <c r="Y303" i="9" s="1"/>
  <c r="Y304" i="9" s="1"/>
  <c r="Y305" i="9" s="1"/>
  <c r="Y306" i="9" s="1"/>
  <c r="Y307" i="9" s="1"/>
  <c r="Y308" i="9" s="1"/>
  <c r="Y309" i="9" s="1"/>
  <c r="Y310" i="9" s="1"/>
  <c r="Y311" i="9" s="1"/>
  <c r="Y312" i="9" s="1"/>
  <c r="Y313" i="9" s="1"/>
  <c r="Y314" i="9" s="1"/>
  <c r="Y315" i="9" s="1"/>
  <c r="Y316" i="9" s="1"/>
  <c r="Y317" i="9" s="1"/>
  <c r="Y318" i="9" s="1"/>
  <c r="Y319" i="9" s="1"/>
  <c r="Y320" i="9" s="1"/>
  <c r="Y321" i="9" s="1"/>
  <c r="Y322" i="9" s="1"/>
  <c r="Y323" i="9" s="1"/>
  <c r="Y324" i="9" s="1"/>
  <c r="Y325" i="9" s="1"/>
  <c r="Y326" i="9" s="1"/>
  <c r="Y327" i="9" s="1"/>
  <c r="Y328" i="9" s="1"/>
  <c r="Y329" i="9" s="1"/>
  <c r="Y330" i="9" s="1"/>
  <c r="Y331" i="9" s="1"/>
  <c r="Y332" i="9" s="1"/>
  <c r="Y333" i="9" s="1"/>
  <c r="Y334" i="9" s="1"/>
  <c r="Y335" i="9" s="1"/>
  <c r="Y336" i="9" s="1"/>
  <c r="Y337" i="9" s="1"/>
  <c r="Y338" i="9" s="1"/>
  <c r="Y339" i="9" s="1"/>
  <c r="Y340" i="9" s="1"/>
  <c r="Y341" i="9" s="1"/>
  <c r="Y342" i="9" s="1"/>
  <c r="AI342" i="9" s="1"/>
  <c r="X143" i="9"/>
  <c r="X144" i="9"/>
  <c r="AH144" i="9" s="1"/>
  <c r="X145" i="9"/>
  <c r="AH145" i="9" s="1"/>
  <c r="X146" i="9"/>
  <c r="AH146" i="9" s="1"/>
  <c r="X147" i="9"/>
  <c r="AH147" i="9" s="1"/>
  <c r="X148" i="9"/>
  <c r="AH148" i="9" s="1"/>
  <c r="X149" i="9"/>
  <c r="AH149" i="9" s="1"/>
  <c r="X150" i="9"/>
  <c r="AH150" i="9" s="1"/>
  <c r="X151" i="9"/>
  <c r="AH151" i="9" s="1"/>
  <c r="X152" i="9"/>
  <c r="AH152" i="9" s="1"/>
  <c r="X153" i="9"/>
  <c r="AH153" i="9" s="1"/>
  <c r="X154" i="9"/>
  <c r="AH154" i="9" s="1"/>
  <c r="X155" i="9"/>
  <c r="AH155" i="9" s="1"/>
  <c r="X156" i="9"/>
  <c r="AH156" i="9" s="1"/>
  <c r="X157" i="9"/>
  <c r="AH157" i="9" s="1"/>
  <c r="X158" i="9"/>
  <c r="AH158" i="9" s="1"/>
  <c r="X159" i="9"/>
  <c r="AH159" i="9" s="1"/>
  <c r="X160" i="9"/>
  <c r="AH160" i="9" s="1"/>
  <c r="X161" i="9"/>
  <c r="AH161" i="9" s="1"/>
  <c r="X162" i="9"/>
  <c r="AH162" i="9" s="1"/>
  <c r="X163" i="9"/>
  <c r="AH163" i="9" s="1"/>
  <c r="X164" i="9"/>
  <c r="AH164" i="9" s="1"/>
  <c r="X165" i="9"/>
  <c r="AH165" i="9" s="1"/>
  <c r="X166" i="9"/>
  <c r="AH166" i="9" s="1"/>
  <c r="X167" i="9"/>
  <c r="AH167" i="9" s="1"/>
  <c r="X168" i="9"/>
  <c r="AH168" i="9" s="1"/>
  <c r="X169" i="9"/>
  <c r="AH169" i="9" s="1"/>
  <c r="X170" i="9"/>
  <c r="AH170" i="9" s="1"/>
  <c r="X171" i="9"/>
  <c r="AH171" i="9" s="1"/>
  <c r="X172" i="9"/>
  <c r="AH172" i="9" s="1"/>
  <c r="Y5" i="9"/>
  <c r="Y6" i="9" s="1"/>
  <c r="X5" i="9"/>
  <c r="X6" i="9" s="1"/>
  <c r="W10" i="9"/>
  <c r="W11" i="9"/>
  <c r="W12" i="9"/>
  <c r="W13" i="9"/>
  <c r="W14" i="9"/>
  <c r="W15" i="9"/>
  <c r="W16" i="9"/>
  <c r="W17" i="9"/>
  <c r="AG17" i="9" s="1"/>
  <c r="W18" i="9"/>
  <c r="W19" i="9"/>
  <c r="W20" i="9"/>
  <c r="AG20" i="9" s="1"/>
  <c r="W21" i="9"/>
  <c r="W22" i="9"/>
  <c r="W23" i="9"/>
  <c r="AG23" i="9" s="1"/>
  <c r="W24" i="9"/>
  <c r="AG24" i="9" s="1"/>
  <c r="W25" i="9"/>
  <c r="AG25" i="9" s="1"/>
  <c r="W26" i="9"/>
  <c r="AG26" i="9" s="1"/>
  <c r="W27" i="9"/>
  <c r="AG27" i="9" s="1"/>
  <c r="W28" i="9"/>
  <c r="AG28" i="9" s="1"/>
  <c r="W29" i="9"/>
  <c r="AG29" i="9" s="1"/>
  <c r="W30" i="9"/>
  <c r="AG30" i="9" s="1"/>
  <c r="W31" i="9"/>
  <c r="AG31" i="9" s="1"/>
  <c r="W32" i="9"/>
  <c r="AG32" i="9" s="1"/>
  <c r="W33" i="9"/>
  <c r="W34" i="9"/>
  <c r="W35" i="9"/>
  <c r="AG35" i="9" s="1"/>
  <c r="W36" i="9"/>
  <c r="W37" i="9"/>
  <c r="W38" i="9"/>
  <c r="AG38" i="9" s="1"/>
  <c r="W39" i="9"/>
  <c r="W40" i="9"/>
  <c r="W41" i="9"/>
  <c r="AG41" i="9" s="1"/>
  <c r="W42" i="9"/>
  <c r="W43" i="9"/>
  <c r="W44" i="9"/>
  <c r="AG44" i="9" s="1"/>
  <c r="W45" i="9"/>
  <c r="AG45" i="9" s="1"/>
  <c r="W46" i="9"/>
  <c r="AG46" i="9" s="1"/>
  <c r="W47" i="9"/>
  <c r="AG47" i="9" s="1"/>
  <c r="W48" i="9"/>
  <c r="AG48" i="9" s="1"/>
  <c r="W49" i="9"/>
  <c r="W50" i="9"/>
  <c r="W51" i="9"/>
  <c r="AG51" i="9" s="1"/>
  <c r="W52" i="9"/>
  <c r="W53" i="9"/>
  <c r="W54" i="9"/>
  <c r="AG54" i="9" s="1"/>
  <c r="W55" i="9"/>
  <c r="AG55" i="9" s="1"/>
  <c r="W56" i="9"/>
  <c r="AG56" i="9" s="1"/>
  <c r="W57" i="9"/>
  <c r="AG57" i="9" s="1"/>
  <c r="W58" i="9"/>
  <c r="AG58" i="9" s="1"/>
  <c r="W59" i="9"/>
  <c r="AG59" i="9" s="1"/>
  <c r="W60" i="9"/>
  <c r="AG60" i="9" s="1"/>
  <c r="W61" i="9"/>
  <c r="AG61" i="9" s="1"/>
  <c r="W62" i="9"/>
  <c r="AG62" i="9" s="1"/>
  <c r="W63" i="9"/>
  <c r="AG63" i="9" s="1"/>
  <c r="W64" i="9"/>
  <c r="AG64" i="9" s="1"/>
  <c r="W65" i="9"/>
  <c r="AG65" i="9" s="1"/>
  <c r="W66" i="9"/>
  <c r="W67" i="9"/>
  <c r="W68" i="9"/>
  <c r="AG68" i="9" s="1"/>
  <c r="W69" i="9"/>
  <c r="W70" i="9"/>
  <c r="W71" i="9"/>
  <c r="AG71" i="9" s="1"/>
  <c r="W72" i="9"/>
  <c r="AG72" i="9" s="1"/>
  <c r="W73" i="9"/>
  <c r="W74" i="9"/>
  <c r="W75" i="9"/>
  <c r="W76" i="9"/>
  <c r="W77" i="9"/>
  <c r="AG77" i="9" s="1"/>
  <c r="W78" i="9"/>
  <c r="AG78" i="9" s="1"/>
  <c r="W79" i="9"/>
  <c r="AG79" i="9" s="1"/>
  <c r="W80" i="9"/>
  <c r="AG80" i="9" s="1"/>
  <c r="W81" i="9"/>
  <c r="AG81" i="9" s="1"/>
  <c r="W82" i="9"/>
  <c r="AG82" i="9" s="1"/>
  <c r="W83" i="9"/>
  <c r="AG83" i="9" s="1"/>
  <c r="W84" i="9"/>
  <c r="AG84" i="9" s="1"/>
  <c r="W85" i="9"/>
  <c r="AG85" i="9" s="1"/>
  <c r="W86" i="9"/>
  <c r="AG86" i="9" s="1"/>
  <c r="W87" i="9"/>
  <c r="AG87" i="9" s="1"/>
  <c r="W88" i="9"/>
  <c r="AG88" i="9" s="1"/>
  <c r="W89" i="9"/>
  <c r="AG89" i="9" s="1"/>
  <c r="W90" i="9"/>
  <c r="AG90" i="9" s="1"/>
  <c r="W91" i="9"/>
  <c r="AG91" i="9" s="1"/>
  <c r="W92" i="9"/>
  <c r="AG92" i="9" s="1"/>
  <c r="W93" i="9"/>
  <c r="AG93" i="9" s="1"/>
  <c r="W94" i="9"/>
  <c r="AG94" i="9" s="1"/>
  <c r="W95" i="9"/>
  <c r="AG95" i="9" s="1"/>
  <c r="W96" i="9"/>
  <c r="AG96" i="9" s="1"/>
  <c r="W97" i="9"/>
  <c r="AG97" i="9" s="1"/>
  <c r="W98" i="9"/>
  <c r="AG98" i="9" s="1"/>
  <c r="W99" i="9"/>
  <c r="AG99" i="9" s="1"/>
  <c r="W100" i="9"/>
  <c r="AG100" i="9" s="1"/>
  <c r="W101" i="9"/>
  <c r="W102" i="9"/>
  <c r="W103" i="9"/>
  <c r="W104" i="9"/>
  <c r="W105" i="9"/>
  <c r="AG105" i="9" s="1"/>
  <c r="W106" i="9"/>
  <c r="AG106" i="9" s="1"/>
  <c r="W107" i="9"/>
  <c r="AG107" i="9" s="1"/>
  <c r="W108" i="9"/>
  <c r="AG108" i="9" s="1"/>
  <c r="W109" i="9"/>
  <c r="AG109" i="9" s="1"/>
  <c r="W110" i="9"/>
  <c r="AG110" i="9" s="1"/>
  <c r="W111" i="9"/>
  <c r="AG111" i="9" s="1"/>
  <c r="W112" i="9"/>
  <c r="AG112" i="9" s="1"/>
  <c r="W113" i="9"/>
  <c r="AG113" i="9" s="1"/>
  <c r="W114" i="9"/>
  <c r="AG114" i="9" s="1"/>
  <c r="W115" i="9"/>
  <c r="AG115" i="9" s="1"/>
  <c r="W116" i="9"/>
  <c r="AG116" i="9" s="1"/>
  <c r="W117" i="9"/>
  <c r="AG117" i="9" s="1"/>
  <c r="W118" i="9"/>
  <c r="AG118" i="9" s="1"/>
  <c r="W119" i="9"/>
  <c r="AG119" i="9" s="1"/>
  <c r="W120" i="9"/>
  <c r="AG120" i="9" s="1"/>
  <c r="W121" i="9"/>
  <c r="AG121" i="9" s="1"/>
  <c r="W122" i="9"/>
  <c r="AG122" i="9" s="1"/>
  <c r="W123" i="9"/>
  <c r="AG123" i="9" s="1"/>
  <c r="W124" i="9"/>
  <c r="AG124" i="9" s="1"/>
  <c r="W125" i="9"/>
  <c r="AG125" i="9" s="1"/>
  <c r="W126" i="9"/>
  <c r="AG126" i="9" s="1"/>
  <c r="W127" i="9"/>
  <c r="AG127" i="9" s="1"/>
  <c r="W128" i="9"/>
  <c r="AG128" i="9" s="1"/>
  <c r="W129" i="9"/>
  <c r="AG129" i="9" s="1"/>
  <c r="W130" i="9"/>
  <c r="AG130" i="9" s="1"/>
  <c r="W131" i="9"/>
  <c r="AG131" i="9" s="1"/>
  <c r="W132" i="9"/>
  <c r="AG132" i="9" s="1"/>
  <c r="W133" i="9"/>
  <c r="AG133" i="9" s="1"/>
  <c r="W134" i="9"/>
  <c r="AG134" i="9" s="1"/>
  <c r="W135" i="9"/>
  <c r="AG135" i="9" s="1"/>
  <c r="W136" i="9"/>
  <c r="AG136" i="9" s="1"/>
  <c r="W137" i="9"/>
  <c r="AG137" i="9" s="1"/>
  <c r="W138" i="9"/>
  <c r="AG138" i="9" s="1"/>
  <c r="W139" i="9"/>
  <c r="AG139" i="9" s="1"/>
  <c r="W140" i="9"/>
  <c r="AG140" i="9" s="1"/>
  <c r="W141" i="9"/>
  <c r="AG141" i="9" s="1"/>
  <c r="W142" i="9"/>
  <c r="AG142" i="9" s="1"/>
  <c r="W143" i="9"/>
  <c r="AG143" i="9" s="1"/>
  <c r="W144" i="9"/>
  <c r="AG144" i="9" s="1"/>
  <c r="W145" i="9"/>
  <c r="AG145" i="9" s="1"/>
  <c r="W146" i="9"/>
  <c r="AG146" i="9" s="1"/>
  <c r="W147" i="9"/>
  <c r="AG147" i="9" s="1"/>
  <c r="W148" i="9"/>
  <c r="AG148" i="9" s="1"/>
  <c r="W149" i="9"/>
  <c r="AG149" i="9" s="1"/>
  <c r="W150" i="9"/>
  <c r="AG150" i="9" s="1"/>
  <c r="W151" i="9"/>
  <c r="AG151" i="9" s="1"/>
  <c r="W152" i="9"/>
  <c r="AG152" i="9" s="1"/>
  <c r="W153" i="9"/>
  <c r="AG153" i="9" s="1"/>
  <c r="W154" i="9"/>
  <c r="AG154" i="9" s="1"/>
  <c r="W155" i="9"/>
  <c r="AG155" i="9" s="1"/>
  <c r="W156" i="9"/>
  <c r="AG156" i="9" s="1"/>
  <c r="W157" i="9"/>
  <c r="AG157" i="9" s="1"/>
  <c r="W158" i="9"/>
  <c r="AG158" i="9" s="1"/>
  <c r="W159" i="9"/>
  <c r="AG159" i="9" s="1"/>
  <c r="W160" i="9"/>
  <c r="AG160" i="9" s="1"/>
  <c r="W161" i="9"/>
  <c r="AG161" i="9" s="1"/>
  <c r="W162" i="9"/>
  <c r="AG162" i="9" s="1"/>
  <c r="W163" i="9"/>
  <c r="AG163" i="9" s="1"/>
  <c r="W164" i="9"/>
  <c r="AG164" i="9" s="1"/>
  <c r="W165" i="9"/>
  <c r="AG165" i="9" s="1"/>
  <c r="W166" i="9"/>
  <c r="AG166" i="9" s="1"/>
  <c r="W167" i="9"/>
  <c r="AG167" i="9" s="1"/>
  <c r="W168" i="9"/>
  <c r="AG168" i="9" s="1"/>
  <c r="W169" i="9"/>
  <c r="AG169" i="9" s="1"/>
  <c r="W170" i="9"/>
  <c r="AG170" i="9" s="1"/>
  <c r="W171" i="9"/>
  <c r="AG171" i="9" s="1"/>
  <c r="W172" i="9"/>
  <c r="AG172" i="9" s="1"/>
  <c r="W173" i="9"/>
  <c r="AG173" i="9" s="1"/>
  <c r="W174" i="9"/>
  <c r="AG174" i="9" s="1"/>
  <c r="W175" i="9"/>
  <c r="AG175" i="9" s="1"/>
  <c r="W176" i="9"/>
  <c r="AG176" i="9" s="1"/>
  <c r="W177" i="9"/>
  <c r="AG177" i="9" s="1"/>
  <c r="W178" i="9"/>
  <c r="AG178" i="9" s="1"/>
  <c r="W179" i="9"/>
  <c r="AG179" i="9" s="1"/>
  <c r="W180" i="9"/>
  <c r="AG180" i="9" s="1"/>
  <c r="W181" i="9"/>
  <c r="AG181" i="9" s="1"/>
  <c r="W182" i="9"/>
  <c r="AG182" i="9" s="1"/>
  <c r="W183" i="9"/>
  <c r="AG183" i="9" s="1"/>
  <c r="W184" i="9"/>
  <c r="AG184" i="9" s="1"/>
  <c r="W185" i="9"/>
  <c r="AG185" i="9" s="1"/>
  <c r="W186" i="9"/>
  <c r="AG186" i="9" s="1"/>
  <c r="W187" i="9"/>
  <c r="AG187" i="9" s="1"/>
  <c r="W188" i="9"/>
  <c r="AG188" i="9" s="1"/>
  <c r="W189" i="9"/>
  <c r="AG189" i="9" s="1"/>
  <c r="W190" i="9"/>
  <c r="AG190" i="9" s="1"/>
  <c r="W191" i="9"/>
  <c r="AG191" i="9" s="1"/>
  <c r="W192" i="9"/>
  <c r="AG192" i="9" s="1"/>
  <c r="W193" i="9"/>
  <c r="AG193" i="9" s="1"/>
  <c r="W194" i="9"/>
  <c r="AG194" i="9" s="1"/>
  <c r="W195" i="9"/>
  <c r="AG195" i="9" s="1"/>
  <c r="W196" i="9"/>
  <c r="AG196" i="9" s="1"/>
  <c r="W197" i="9"/>
  <c r="AG197" i="9" s="1"/>
  <c r="W198" i="9"/>
  <c r="AG198" i="9" s="1"/>
  <c r="W199" i="9"/>
  <c r="AG199" i="9" s="1"/>
  <c r="W200" i="9"/>
  <c r="AG200" i="9" s="1"/>
  <c r="W201" i="9"/>
  <c r="AG201" i="9" s="1"/>
  <c r="W202" i="9"/>
  <c r="AG202" i="9" s="1"/>
  <c r="W203" i="9"/>
  <c r="AG203" i="9" s="1"/>
  <c r="W204" i="9"/>
  <c r="AG204" i="9" s="1"/>
  <c r="W205" i="9"/>
  <c r="AG205" i="9" s="1"/>
  <c r="W206" i="9"/>
  <c r="AG206" i="9" s="1"/>
  <c r="W207" i="9"/>
  <c r="AG207" i="9" s="1"/>
  <c r="W208" i="9"/>
  <c r="AG208" i="9" s="1"/>
  <c r="W209" i="9"/>
  <c r="AG209" i="9" s="1"/>
  <c r="W210" i="9"/>
  <c r="AG210" i="9" s="1"/>
  <c r="W211" i="9"/>
  <c r="AG211" i="9" s="1"/>
  <c r="W212" i="9"/>
  <c r="AG212" i="9" s="1"/>
  <c r="W213" i="9"/>
  <c r="AG213" i="9" s="1"/>
  <c r="W214" i="9"/>
  <c r="AG214" i="9" s="1"/>
  <c r="W215" i="9"/>
  <c r="AG215" i="9" s="1"/>
  <c r="W216" i="9"/>
  <c r="AG216" i="9" s="1"/>
  <c r="W217" i="9"/>
  <c r="AG217" i="9" s="1"/>
  <c r="W218" i="9"/>
  <c r="AG218" i="9" s="1"/>
  <c r="W219" i="9"/>
  <c r="AG219" i="9" s="1"/>
  <c r="W220" i="9"/>
  <c r="AG220" i="9" s="1"/>
  <c r="W221" i="9"/>
  <c r="AG221" i="9" s="1"/>
  <c r="W222" i="9"/>
  <c r="AG222" i="9" s="1"/>
  <c r="W223" i="9"/>
  <c r="AG223" i="9" s="1"/>
  <c r="W224" i="9"/>
  <c r="AG224" i="9" s="1"/>
  <c r="W225" i="9"/>
  <c r="AG225" i="9" s="1"/>
  <c r="W226" i="9"/>
  <c r="AG226" i="9" s="1"/>
  <c r="W227" i="9"/>
  <c r="AG227" i="9" s="1"/>
  <c r="W228" i="9"/>
  <c r="AG228" i="9" s="1"/>
  <c r="W229" i="9"/>
  <c r="AG229" i="9" s="1"/>
  <c r="W230" i="9"/>
  <c r="AG230" i="9" s="1"/>
  <c r="W231" i="9"/>
  <c r="AG231" i="9" s="1"/>
  <c r="W232" i="9"/>
  <c r="AG232" i="9" s="1"/>
  <c r="W233" i="9"/>
  <c r="AG233" i="9" s="1"/>
  <c r="W234" i="9"/>
  <c r="AG234" i="9" s="1"/>
  <c r="W235" i="9"/>
  <c r="AG235" i="9" s="1"/>
  <c r="W236" i="9"/>
  <c r="AG236" i="9" s="1"/>
  <c r="W237" i="9"/>
  <c r="AG237" i="9" s="1"/>
  <c r="W238" i="9"/>
  <c r="AG238" i="9" s="1"/>
  <c r="W239" i="9"/>
  <c r="AG239" i="9" s="1"/>
  <c r="W240" i="9"/>
  <c r="AG240" i="9" s="1"/>
  <c r="W241" i="9"/>
  <c r="AG241" i="9" s="1"/>
  <c r="W242" i="9"/>
  <c r="AG242" i="9" s="1"/>
  <c r="W243" i="9"/>
  <c r="AG243" i="9" s="1"/>
  <c r="W244" i="9"/>
  <c r="AG244" i="9" s="1"/>
  <c r="W245" i="9"/>
  <c r="AG245" i="9" s="1"/>
  <c r="W246" i="9"/>
  <c r="AG246" i="9" s="1"/>
  <c r="W247" i="9"/>
  <c r="AG247" i="9" s="1"/>
  <c r="W248" i="9"/>
  <c r="AG248" i="9" s="1"/>
  <c r="W249" i="9"/>
  <c r="AG249" i="9" s="1"/>
  <c r="W250" i="9"/>
  <c r="AG250" i="9" s="1"/>
  <c r="W251" i="9"/>
  <c r="AG251" i="9" s="1"/>
  <c r="W252" i="9"/>
  <c r="AG252" i="9" s="1"/>
  <c r="W253" i="9"/>
  <c r="AG253" i="9" s="1"/>
  <c r="W254" i="9"/>
  <c r="AG254" i="9" s="1"/>
  <c r="W255" i="9"/>
  <c r="AG255" i="9" s="1"/>
  <c r="W256" i="9"/>
  <c r="AG256" i="9" s="1"/>
  <c r="W257" i="9"/>
  <c r="AG257" i="9" s="1"/>
  <c r="W258" i="9"/>
  <c r="AG258" i="9" s="1"/>
  <c r="W259" i="9"/>
  <c r="AG259" i="9" s="1"/>
  <c r="W260" i="9"/>
  <c r="AG260" i="9" s="1"/>
  <c r="W261" i="9"/>
  <c r="AG261" i="9" s="1"/>
  <c r="W262" i="9"/>
  <c r="AG262" i="9" s="1"/>
  <c r="W263" i="9"/>
  <c r="AG263" i="9" s="1"/>
  <c r="W264" i="9"/>
  <c r="AG264" i="9" s="1"/>
  <c r="W265" i="9"/>
  <c r="AG265" i="9" s="1"/>
  <c r="W266" i="9"/>
  <c r="AG266" i="9" s="1"/>
  <c r="W267" i="9"/>
  <c r="AG267" i="9" s="1"/>
  <c r="W268" i="9"/>
  <c r="AG268" i="9" s="1"/>
  <c r="W269" i="9"/>
  <c r="AG269" i="9" s="1"/>
  <c r="W270" i="9"/>
  <c r="AG270" i="9" s="1"/>
  <c r="W271" i="9"/>
  <c r="AG271" i="9" s="1"/>
  <c r="W272" i="9"/>
  <c r="AG272" i="9" s="1"/>
  <c r="W273" i="9"/>
  <c r="AG273" i="9" s="1"/>
  <c r="W274" i="9"/>
  <c r="AG274" i="9" s="1"/>
  <c r="W275" i="9"/>
  <c r="AG275" i="9" s="1"/>
  <c r="W276" i="9"/>
  <c r="AG276" i="9" s="1"/>
  <c r="W277" i="9"/>
  <c r="AG277" i="9" s="1"/>
  <c r="W278" i="9"/>
  <c r="AG278" i="9" s="1"/>
  <c r="W279" i="9"/>
  <c r="AG279" i="9" s="1"/>
  <c r="W280" i="9"/>
  <c r="AG280" i="9" s="1"/>
  <c r="W281" i="9"/>
  <c r="AG281" i="9" s="1"/>
  <c r="W282" i="9"/>
  <c r="AG282" i="9" s="1"/>
  <c r="W283" i="9"/>
  <c r="AG283" i="9" s="1"/>
  <c r="W284" i="9"/>
  <c r="AG284" i="9" s="1"/>
  <c r="W285" i="9"/>
  <c r="AG285" i="9" s="1"/>
  <c r="W286" i="9"/>
  <c r="AG286" i="9" s="1"/>
  <c r="W287" i="9"/>
  <c r="AG287" i="9" s="1"/>
  <c r="W288" i="9"/>
  <c r="AG288" i="9" s="1"/>
  <c r="W289" i="9"/>
  <c r="AG289" i="9" s="1"/>
  <c r="W290" i="9"/>
  <c r="AG290" i="9" s="1"/>
  <c r="W291" i="9"/>
  <c r="AG291" i="9" s="1"/>
  <c r="W292" i="9"/>
  <c r="AG292" i="9" s="1"/>
  <c r="W293" i="9"/>
  <c r="AG293" i="9" s="1"/>
  <c r="W294" i="9"/>
  <c r="AG294" i="9" s="1"/>
  <c r="W295" i="9"/>
  <c r="AG295" i="9" s="1"/>
  <c r="W296" i="9"/>
  <c r="AG296" i="9" s="1"/>
  <c r="W297" i="9"/>
  <c r="AG297" i="9" s="1"/>
  <c r="W298" i="9"/>
  <c r="AG298" i="9" s="1"/>
  <c r="W299" i="9"/>
  <c r="AG299" i="9" s="1"/>
  <c r="W300" i="9"/>
  <c r="AG300" i="9" s="1"/>
  <c r="W301" i="9"/>
  <c r="AG301" i="9" s="1"/>
  <c r="W302" i="9"/>
  <c r="AG302" i="9" s="1"/>
  <c r="W303" i="9"/>
  <c r="AG303" i="9" s="1"/>
  <c r="W304" i="9"/>
  <c r="AG304" i="9" s="1"/>
  <c r="W305" i="9"/>
  <c r="AG305" i="9" s="1"/>
  <c r="W306" i="9"/>
  <c r="AG306" i="9" s="1"/>
  <c r="W307" i="9"/>
  <c r="AG307" i="9" s="1"/>
  <c r="W308" i="9"/>
  <c r="AG308" i="9" s="1"/>
  <c r="W309" i="9"/>
  <c r="AG309" i="9" s="1"/>
  <c r="W310" i="9"/>
  <c r="AG310" i="9" s="1"/>
  <c r="W311" i="9"/>
  <c r="AG311" i="9" s="1"/>
  <c r="W312" i="9"/>
  <c r="AG312" i="9" s="1"/>
  <c r="W313" i="9"/>
  <c r="AG313" i="9" s="1"/>
  <c r="W314" i="9"/>
  <c r="AG314" i="9" s="1"/>
  <c r="W315" i="9"/>
  <c r="AG315" i="9" s="1"/>
  <c r="W316" i="9"/>
  <c r="AG316" i="9" s="1"/>
  <c r="W317" i="9"/>
  <c r="AG317" i="9" s="1"/>
  <c r="W318" i="9"/>
  <c r="AG318" i="9" s="1"/>
  <c r="W319" i="9"/>
  <c r="AG319" i="9" s="1"/>
  <c r="W320" i="9"/>
  <c r="AG320" i="9" s="1"/>
  <c r="W321" i="9"/>
  <c r="AG321" i="9" s="1"/>
  <c r="W322" i="9"/>
  <c r="AG322" i="9" s="1"/>
  <c r="W323" i="9"/>
  <c r="AG323" i="9" s="1"/>
  <c r="W324" i="9"/>
  <c r="AG324" i="9" s="1"/>
  <c r="W325" i="9"/>
  <c r="AG325" i="9" s="1"/>
  <c r="W326" i="9"/>
  <c r="AG326" i="9" s="1"/>
  <c r="W327" i="9"/>
  <c r="AG327" i="9" s="1"/>
  <c r="W328" i="9"/>
  <c r="AG328" i="9" s="1"/>
  <c r="W329" i="9"/>
  <c r="AG329" i="9" s="1"/>
  <c r="W330" i="9"/>
  <c r="AG330" i="9" s="1"/>
  <c r="W331" i="9"/>
  <c r="AG331" i="9" s="1"/>
  <c r="W332" i="9"/>
  <c r="AG332" i="9" s="1"/>
  <c r="W333" i="9"/>
  <c r="AG333" i="9" s="1"/>
  <c r="W334" i="9"/>
  <c r="AG334" i="9" s="1"/>
  <c r="W335" i="9"/>
  <c r="AG335" i="9" s="1"/>
  <c r="W336" i="9"/>
  <c r="AG336" i="9" s="1"/>
  <c r="W337" i="9"/>
  <c r="AG337" i="9" s="1"/>
  <c r="W338" i="9"/>
  <c r="AG338" i="9" s="1"/>
  <c r="W339" i="9"/>
  <c r="AG339" i="9" s="1"/>
  <c r="W340" i="9"/>
  <c r="AG340" i="9" s="1"/>
  <c r="W341" i="9"/>
  <c r="AG341" i="9" s="1"/>
  <c r="W342" i="9"/>
  <c r="AG342" i="9" s="1"/>
  <c r="W343" i="9"/>
  <c r="AG343" i="9" s="1"/>
  <c r="W344" i="9"/>
  <c r="AG344" i="9" s="1"/>
  <c r="W345" i="9"/>
  <c r="AG345" i="9" s="1"/>
  <c r="W346" i="9"/>
  <c r="AG346" i="9" s="1"/>
  <c r="W347" i="9"/>
  <c r="AG347" i="9" s="1"/>
  <c r="W348" i="9"/>
  <c r="AG348" i="9" s="1"/>
  <c r="W349" i="9"/>
  <c r="AG349" i="9" s="1"/>
  <c r="W350" i="9"/>
  <c r="AG350" i="9" s="1"/>
  <c r="W351" i="9"/>
  <c r="AG351" i="9" s="1"/>
  <c r="W352" i="9"/>
  <c r="AG352" i="9" s="1"/>
  <c r="W353" i="9"/>
  <c r="AG353" i="9" s="1"/>
  <c r="W354" i="9"/>
  <c r="AG354" i="9" s="1"/>
  <c r="W355" i="9"/>
  <c r="AG355" i="9" s="1"/>
  <c r="W356" i="9"/>
  <c r="AG356" i="9" s="1"/>
  <c r="W357" i="9"/>
  <c r="AG357" i="9" s="1"/>
  <c r="W358" i="9"/>
  <c r="AG358" i="9" s="1"/>
  <c r="W359" i="9"/>
  <c r="AG359" i="9" s="1"/>
  <c r="W360" i="9"/>
  <c r="AG360" i="9" s="1"/>
  <c r="W361" i="9"/>
  <c r="AG361" i="9" s="1"/>
  <c r="W362" i="9"/>
  <c r="AG362" i="9" s="1"/>
  <c r="W363" i="9"/>
  <c r="AG363" i="9" s="1"/>
  <c r="W364" i="9"/>
  <c r="AG364" i="9" s="1"/>
  <c r="W365" i="9"/>
  <c r="AG365" i="9" s="1"/>
  <c r="W9" i="9"/>
  <c r="W5" i="9"/>
  <c r="W6" i="9" s="1"/>
  <c r="V17" i="9"/>
  <c r="V18" i="9"/>
  <c r="AF18" i="9" s="1"/>
  <c r="V19" i="9"/>
  <c r="AF19" i="9" s="1"/>
  <c r="V20" i="9"/>
  <c r="V21" i="9"/>
  <c r="AF21" i="9" s="1"/>
  <c r="V22" i="9"/>
  <c r="AF22" i="9" s="1"/>
  <c r="V23" i="9"/>
  <c r="V24" i="9"/>
  <c r="V25" i="9"/>
  <c r="V26" i="9"/>
  <c r="V27" i="9"/>
  <c r="V28" i="9"/>
  <c r="V29" i="9"/>
  <c r="V30" i="9"/>
  <c r="V31" i="9"/>
  <c r="V32" i="9"/>
  <c r="V33" i="9"/>
  <c r="AF33" i="9" s="1"/>
  <c r="V34" i="9"/>
  <c r="AF34" i="9" s="1"/>
  <c r="V35" i="9"/>
  <c r="V36" i="9"/>
  <c r="AF36" i="9" s="1"/>
  <c r="V37" i="9"/>
  <c r="AF37" i="9" s="1"/>
  <c r="V38" i="9"/>
  <c r="V39" i="9"/>
  <c r="AF39" i="9" s="1"/>
  <c r="V40" i="9"/>
  <c r="AF40" i="9" s="1"/>
  <c r="V41" i="9"/>
  <c r="V42" i="9"/>
  <c r="AF42" i="9" s="1"/>
  <c r="V43" i="9"/>
  <c r="AF43" i="9" s="1"/>
  <c r="V44" i="9"/>
  <c r="V45" i="9"/>
  <c r="V46" i="9"/>
  <c r="V47" i="9"/>
  <c r="V48" i="9"/>
  <c r="V49" i="9"/>
  <c r="AF49" i="9" s="1"/>
  <c r="V50" i="9"/>
  <c r="AF50" i="9" s="1"/>
  <c r="V51" i="9"/>
  <c r="V52" i="9"/>
  <c r="AF52" i="9" s="1"/>
  <c r="V53" i="9"/>
  <c r="AF53" i="9" s="1"/>
  <c r="V54" i="9"/>
  <c r="V55" i="9"/>
  <c r="V56" i="9"/>
  <c r="V57" i="9"/>
  <c r="V58" i="9"/>
  <c r="V59" i="9"/>
  <c r="V60" i="9"/>
  <c r="V61" i="9"/>
  <c r="V62" i="9"/>
  <c r="V63" i="9"/>
  <c r="AF63" i="9" s="1"/>
  <c r="V64" i="9"/>
  <c r="V65" i="9"/>
  <c r="V66" i="9"/>
  <c r="AF66" i="9" s="1"/>
  <c r="V67" i="9"/>
  <c r="AF67" i="9" s="1"/>
  <c r="V68" i="9"/>
  <c r="V69" i="9"/>
  <c r="AF69" i="9" s="1"/>
  <c r="V70" i="9"/>
  <c r="AF70" i="9" s="1"/>
  <c r="V71" i="9"/>
  <c r="V72" i="9"/>
  <c r="V73" i="9"/>
  <c r="AF73" i="9" s="1"/>
  <c r="V74" i="9"/>
  <c r="AF74" i="9" s="1"/>
  <c r="V75" i="9"/>
  <c r="AF75" i="9" s="1"/>
  <c r="V76" i="9"/>
  <c r="AF76" i="9" s="1"/>
  <c r="V77" i="9"/>
  <c r="V78" i="9"/>
  <c r="AF78" i="9" s="1"/>
  <c r="V79" i="9"/>
  <c r="V80" i="9"/>
  <c r="V81" i="9"/>
  <c r="V82" i="9"/>
  <c r="V83" i="9"/>
  <c r="V84" i="9"/>
  <c r="V85" i="9"/>
  <c r="V86" i="9"/>
  <c r="V87" i="9"/>
  <c r="V88" i="9"/>
  <c r="V89" i="9"/>
  <c r="V90" i="9"/>
  <c r="AF90" i="9" s="1"/>
  <c r="V91" i="9"/>
  <c r="V92" i="9"/>
  <c r="V93" i="9"/>
  <c r="V94" i="9"/>
  <c r="V95" i="9"/>
  <c r="V96" i="9"/>
  <c r="V97" i="9"/>
  <c r="V98" i="9"/>
  <c r="V99" i="9"/>
  <c r="V100" i="9"/>
  <c r="V101" i="9"/>
  <c r="AF101" i="9" s="1"/>
  <c r="V102" i="9"/>
  <c r="AF102" i="9" s="1"/>
  <c r="V103" i="9"/>
  <c r="AF103" i="9" s="1"/>
  <c r="V104" i="9"/>
  <c r="AF104" i="9" s="1"/>
  <c r="V105" i="9"/>
  <c r="V106" i="9"/>
  <c r="AF106" i="9" s="1"/>
  <c r="V107" i="9"/>
  <c r="AF107" i="9" s="1"/>
  <c r="V108" i="9"/>
  <c r="AF108" i="9" s="1"/>
  <c r="V109" i="9"/>
  <c r="AF109" i="9" s="1"/>
  <c r="V110" i="9"/>
  <c r="AF110" i="9" s="1"/>
  <c r="V111" i="9"/>
  <c r="AF111" i="9" s="1"/>
  <c r="V112" i="9"/>
  <c r="AF112" i="9" s="1"/>
  <c r="V113" i="9"/>
  <c r="AF113" i="9" s="1"/>
  <c r="V114" i="9"/>
  <c r="AF114" i="9" s="1"/>
  <c r="V115" i="9"/>
  <c r="AF115" i="9" s="1"/>
  <c r="V116" i="9"/>
  <c r="AF116" i="9" s="1"/>
  <c r="V117" i="9"/>
  <c r="AF117" i="9" s="1"/>
  <c r="V118" i="9"/>
  <c r="AF118" i="9" s="1"/>
  <c r="V119" i="9"/>
  <c r="AF119" i="9" s="1"/>
  <c r="V120" i="9"/>
  <c r="AF120" i="9" s="1"/>
  <c r="V121" i="9"/>
  <c r="AF121" i="9" s="1"/>
  <c r="V122" i="9"/>
  <c r="AF122" i="9" s="1"/>
  <c r="V123" i="9"/>
  <c r="AF123" i="9" s="1"/>
  <c r="V124" i="9"/>
  <c r="AF124" i="9" s="1"/>
  <c r="V125" i="9"/>
  <c r="AF125" i="9" s="1"/>
  <c r="V126" i="9"/>
  <c r="AF126" i="9" s="1"/>
  <c r="V127" i="9"/>
  <c r="AF127" i="9" s="1"/>
  <c r="V128" i="9"/>
  <c r="AF128" i="9" s="1"/>
  <c r="V129" i="9"/>
  <c r="AF129" i="9" s="1"/>
  <c r="V130" i="9"/>
  <c r="AF130" i="9" s="1"/>
  <c r="V131" i="9"/>
  <c r="AF131" i="9" s="1"/>
  <c r="V132" i="9"/>
  <c r="AF132" i="9" s="1"/>
  <c r="V133" i="9"/>
  <c r="AF133" i="9" s="1"/>
  <c r="V134" i="9"/>
  <c r="AF134" i="9" s="1"/>
  <c r="V135" i="9"/>
  <c r="AF135" i="9" s="1"/>
  <c r="V136" i="9"/>
  <c r="AF136" i="9" s="1"/>
  <c r="V137" i="9"/>
  <c r="AF137" i="9" s="1"/>
  <c r="V138" i="9"/>
  <c r="AF138" i="9" s="1"/>
  <c r="V139" i="9"/>
  <c r="AF139" i="9" s="1"/>
  <c r="V140" i="9"/>
  <c r="AF140" i="9" s="1"/>
  <c r="V141" i="9"/>
  <c r="AF141" i="9" s="1"/>
  <c r="V142" i="9"/>
  <c r="AF142" i="9" s="1"/>
  <c r="V143" i="9"/>
  <c r="AF143" i="9" s="1"/>
  <c r="V144" i="9"/>
  <c r="AF144" i="9" s="1"/>
  <c r="V145" i="9"/>
  <c r="AF145" i="9" s="1"/>
  <c r="V146" i="9"/>
  <c r="AF146" i="9" s="1"/>
  <c r="V147" i="9"/>
  <c r="AF147" i="9" s="1"/>
  <c r="V148" i="9"/>
  <c r="AF148" i="9" s="1"/>
  <c r="V149" i="9"/>
  <c r="AF149" i="9" s="1"/>
  <c r="V150" i="9"/>
  <c r="AF150" i="9" s="1"/>
  <c r="V151" i="9"/>
  <c r="AF151" i="9" s="1"/>
  <c r="V152" i="9"/>
  <c r="AF152" i="9" s="1"/>
  <c r="V153" i="9"/>
  <c r="AF153" i="9" s="1"/>
  <c r="V154" i="9"/>
  <c r="AF154" i="9" s="1"/>
  <c r="V155" i="9"/>
  <c r="AF155" i="9" s="1"/>
  <c r="V156" i="9"/>
  <c r="AF156" i="9" s="1"/>
  <c r="V157" i="9"/>
  <c r="AF157" i="9" s="1"/>
  <c r="V158" i="9"/>
  <c r="AF158" i="9" s="1"/>
  <c r="V159" i="9"/>
  <c r="AF159" i="9" s="1"/>
  <c r="V160" i="9"/>
  <c r="AF160" i="9" s="1"/>
  <c r="V161" i="9"/>
  <c r="AF161" i="9" s="1"/>
  <c r="V162" i="9"/>
  <c r="AF162" i="9" s="1"/>
  <c r="V163" i="9"/>
  <c r="AF163" i="9" s="1"/>
  <c r="V164" i="9"/>
  <c r="AF164" i="9" s="1"/>
  <c r="V165" i="9"/>
  <c r="AF165" i="9" s="1"/>
  <c r="V166" i="9"/>
  <c r="AF166" i="9" s="1"/>
  <c r="V167" i="9"/>
  <c r="AF167" i="9" s="1"/>
  <c r="V168" i="9"/>
  <c r="AF168" i="9" s="1"/>
  <c r="V169" i="9"/>
  <c r="AF169" i="9" s="1"/>
  <c r="V170" i="9"/>
  <c r="AF170" i="9" s="1"/>
  <c r="V171" i="9"/>
  <c r="AF171" i="9" s="1"/>
  <c r="V172" i="9"/>
  <c r="AF172" i="9" s="1"/>
  <c r="V173" i="9"/>
  <c r="AF173" i="9" s="1"/>
  <c r="V174" i="9"/>
  <c r="AF174" i="9" s="1"/>
  <c r="V175" i="9"/>
  <c r="AF175" i="9" s="1"/>
  <c r="V176" i="9"/>
  <c r="AF176" i="9" s="1"/>
  <c r="V177" i="9"/>
  <c r="AF177" i="9" s="1"/>
  <c r="V178" i="9"/>
  <c r="AF178" i="9" s="1"/>
  <c r="V179" i="9"/>
  <c r="AF179" i="9" s="1"/>
  <c r="V180" i="9"/>
  <c r="AF180" i="9" s="1"/>
  <c r="V181" i="9"/>
  <c r="AF181" i="9" s="1"/>
  <c r="V182" i="9"/>
  <c r="AF182" i="9" s="1"/>
  <c r="V183" i="9"/>
  <c r="AF183" i="9" s="1"/>
  <c r="V184" i="9"/>
  <c r="AF184" i="9" s="1"/>
  <c r="V185" i="9"/>
  <c r="AF185" i="9" s="1"/>
  <c r="V186" i="9"/>
  <c r="AF186" i="9" s="1"/>
  <c r="V187" i="9"/>
  <c r="AF187" i="9" s="1"/>
  <c r="V188" i="9"/>
  <c r="AF188" i="9" s="1"/>
  <c r="V189" i="9"/>
  <c r="AF189" i="9" s="1"/>
  <c r="V190" i="9"/>
  <c r="AF190" i="9" s="1"/>
  <c r="V191" i="9"/>
  <c r="AF191" i="9" s="1"/>
  <c r="V192" i="9"/>
  <c r="AF192" i="9" s="1"/>
  <c r="V193" i="9"/>
  <c r="AF193" i="9" s="1"/>
  <c r="V194" i="9"/>
  <c r="AF194" i="9" s="1"/>
  <c r="V195" i="9"/>
  <c r="AF195" i="9" s="1"/>
  <c r="V196" i="9"/>
  <c r="AF196" i="9" s="1"/>
  <c r="V197" i="9"/>
  <c r="AF197" i="9" s="1"/>
  <c r="V198" i="9"/>
  <c r="AF198" i="9" s="1"/>
  <c r="V199" i="9"/>
  <c r="AF199" i="9" s="1"/>
  <c r="V200" i="9"/>
  <c r="AF200" i="9" s="1"/>
  <c r="V201" i="9"/>
  <c r="AF201" i="9" s="1"/>
  <c r="V202" i="9"/>
  <c r="AF202" i="9" s="1"/>
  <c r="V203" i="9"/>
  <c r="AF203" i="9" s="1"/>
  <c r="V204" i="9"/>
  <c r="AF204" i="9" s="1"/>
  <c r="V205" i="9"/>
  <c r="AF205" i="9" s="1"/>
  <c r="V206" i="9"/>
  <c r="AF206" i="9" s="1"/>
  <c r="V207" i="9"/>
  <c r="AF207" i="9" s="1"/>
  <c r="V208" i="9"/>
  <c r="AF208" i="9" s="1"/>
  <c r="V209" i="9"/>
  <c r="AF209" i="9" s="1"/>
  <c r="V210" i="9"/>
  <c r="AF210" i="9" s="1"/>
  <c r="V211" i="9"/>
  <c r="AF211" i="9" s="1"/>
  <c r="V212" i="9"/>
  <c r="AF212" i="9" s="1"/>
  <c r="V213" i="9"/>
  <c r="AF213" i="9" s="1"/>
  <c r="V214" i="9"/>
  <c r="AF214" i="9" s="1"/>
  <c r="V215" i="9"/>
  <c r="AF215" i="9" s="1"/>
  <c r="V216" i="9"/>
  <c r="AF216" i="9" s="1"/>
  <c r="V217" i="9"/>
  <c r="AF217" i="9" s="1"/>
  <c r="V218" i="9"/>
  <c r="AF218" i="9" s="1"/>
  <c r="V219" i="9"/>
  <c r="AF219" i="9" s="1"/>
  <c r="V220" i="9"/>
  <c r="AF220" i="9" s="1"/>
  <c r="V221" i="9"/>
  <c r="AF221" i="9" s="1"/>
  <c r="V222" i="9"/>
  <c r="AF222" i="9" s="1"/>
  <c r="V223" i="9"/>
  <c r="AF223" i="9" s="1"/>
  <c r="V224" i="9"/>
  <c r="AF224" i="9" s="1"/>
  <c r="V225" i="9"/>
  <c r="AF225" i="9" s="1"/>
  <c r="V226" i="9"/>
  <c r="AF226" i="9" s="1"/>
  <c r="V227" i="9"/>
  <c r="AF227" i="9" s="1"/>
  <c r="V228" i="9"/>
  <c r="AF228" i="9" s="1"/>
  <c r="V229" i="9"/>
  <c r="AF229" i="9" s="1"/>
  <c r="V230" i="9"/>
  <c r="AF230" i="9" s="1"/>
  <c r="V231" i="9"/>
  <c r="AF231" i="9" s="1"/>
  <c r="V232" i="9"/>
  <c r="AF232" i="9" s="1"/>
  <c r="V233" i="9"/>
  <c r="AF233" i="9" s="1"/>
  <c r="V234" i="9"/>
  <c r="AF234" i="9" s="1"/>
  <c r="V235" i="9"/>
  <c r="AF235" i="9" s="1"/>
  <c r="V236" i="9"/>
  <c r="AF236" i="9" s="1"/>
  <c r="V237" i="9"/>
  <c r="AF237" i="9" s="1"/>
  <c r="V238" i="9"/>
  <c r="AF238" i="9" s="1"/>
  <c r="V239" i="9"/>
  <c r="AF239" i="9" s="1"/>
  <c r="V240" i="9"/>
  <c r="AF240" i="9" s="1"/>
  <c r="V241" i="9"/>
  <c r="AF241" i="9" s="1"/>
  <c r="V242" i="9"/>
  <c r="AF242" i="9" s="1"/>
  <c r="V243" i="9"/>
  <c r="AF243" i="9" s="1"/>
  <c r="V244" i="9"/>
  <c r="AF244" i="9" s="1"/>
  <c r="V245" i="9"/>
  <c r="AF245" i="9" s="1"/>
  <c r="V246" i="9"/>
  <c r="AF246" i="9" s="1"/>
  <c r="V247" i="9"/>
  <c r="AF247" i="9" s="1"/>
  <c r="V248" i="9"/>
  <c r="AF248" i="9" s="1"/>
  <c r="V249" i="9"/>
  <c r="AF249" i="9" s="1"/>
  <c r="V250" i="9"/>
  <c r="AF250" i="9" s="1"/>
  <c r="V251" i="9"/>
  <c r="AF251" i="9" s="1"/>
  <c r="V252" i="9"/>
  <c r="AF252" i="9" s="1"/>
  <c r="V253" i="9"/>
  <c r="AF253" i="9" s="1"/>
  <c r="V254" i="9"/>
  <c r="AF254" i="9" s="1"/>
  <c r="V255" i="9"/>
  <c r="AF255" i="9" s="1"/>
  <c r="V256" i="9"/>
  <c r="AF256" i="9" s="1"/>
  <c r="V257" i="9"/>
  <c r="AF257" i="9" s="1"/>
  <c r="V258" i="9"/>
  <c r="AF258" i="9" s="1"/>
  <c r="V259" i="9"/>
  <c r="AF259" i="9" s="1"/>
  <c r="V260" i="9"/>
  <c r="AF260" i="9" s="1"/>
  <c r="V261" i="9"/>
  <c r="AF261" i="9" s="1"/>
  <c r="V262" i="9"/>
  <c r="AF262" i="9" s="1"/>
  <c r="V263" i="9"/>
  <c r="AF263" i="9" s="1"/>
  <c r="V264" i="9"/>
  <c r="AF264" i="9" s="1"/>
  <c r="V265" i="9"/>
  <c r="AF265" i="9" s="1"/>
  <c r="V266" i="9"/>
  <c r="AF266" i="9" s="1"/>
  <c r="V267" i="9"/>
  <c r="AF267" i="9" s="1"/>
  <c r="V268" i="9"/>
  <c r="AF268" i="9" s="1"/>
  <c r="V269" i="9"/>
  <c r="AF269" i="9" s="1"/>
  <c r="V270" i="9"/>
  <c r="AF270" i="9" s="1"/>
  <c r="V271" i="9"/>
  <c r="AF271" i="9" s="1"/>
  <c r="V272" i="9"/>
  <c r="AF272" i="9" s="1"/>
  <c r="V273" i="9"/>
  <c r="AF273" i="9" s="1"/>
  <c r="V274" i="9"/>
  <c r="AF274" i="9" s="1"/>
  <c r="V275" i="9"/>
  <c r="AF275" i="9" s="1"/>
  <c r="V276" i="9"/>
  <c r="AF276" i="9" s="1"/>
  <c r="V277" i="9"/>
  <c r="AF277" i="9" s="1"/>
  <c r="V278" i="9"/>
  <c r="AF278" i="9" s="1"/>
  <c r="V279" i="9"/>
  <c r="AF279" i="9" s="1"/>
  <c r="V280" i="9"/>
  <c r="AF280" i="9" s="1"/>
  <c r="V281" i="9"/>
  <c r="AF281" i="9" s="1"/>
  <c r="V282" i="9"/>
  <c r="AF282" i="9" s="1"/>
  <c r="V283" i="9"/>
  <c r="AF283" i="9" s="1"/>
  <c r="V284" i="9"/>
  <c r="AF284" i="9" s="1"/>
  <c r="V285" i="9"/>
  <c r="AF285" i="9" s="1"/>
  <c r="V286" i="9"/>
  <c r="AF286" i="9" s="1"/>
  <c r="V287" i="9"/>
  <c r="AF287" i="9" s="1"/>
  <c r="V288" i="9"/>
  <c r="AF288" i="9" s="1"/>
  <c r="V289" i="9"/>
  <c r="AF289" i="9" s="1"/>
  <c r="V290" i="9"/>
  <c r="AF290" i="9" s="1"/>
  <c r="V291" i="9"/>
  <c r="AF291" i="9" s="1"/>
  <c r="V292" i="9"/>
  <c r="AF292" i="9" s="1"/>
  <c r="V293" i="9"/>
  <c r="AF293" i="9" s="1"/>
  <c r="V294" i="9"/>
  <c r="AF294" i="9" s="1"/>
  <c r="V295" i="9"/>
  <c r="AF295" i="9" s="1"/>
  <c r="V296" i="9"/>
  <c r="AF296" i="9" s="1"/>
  <c r="V297" i="9"/>
  <c r="AF297" i="9" s="1"/>
  <c r="V298" i="9"/>
  <c r="AF298" i="9" s="1"/>
  <c r="V299" i="9"/>
  <c r="AF299" i="9" s="1"/>
  <c r="V300" i="9"/>
  <c r="AF300" i="9" s="1"/>
  <c r="V301" i="9"/>
  <c r="AF301" i="9" s="1"/>
  <c r="V302" i="9"/>
  <c r="AF302" i="9" s="1"/>
  <c r="V303" i="9"/>
  <c r="AF303" i="9" s="1"/>
  <c r="V304" i="9"/>
  <c r="AF304" i="9" s="1"/>
  <c r="V305" i="9"/>
  <c r="AF305" i="9" s="1"/>
  <c r="V306" i="9"/>
  <c r="AF306" i="9" s="1"/>
  <c r="V307" i="9"/>
  <c r="AF307" i="9" s="1"/>
  <c r="V308" i="9"/>
  <c r="AF308" i="9" s="1"/>
  <c r="V309" i="9"/>
  <c r="AF309" i="9" s="1"/>
  <c r="V310" i="9"/>
  <c r="AF310" i="9" s="1"/>
  <c r="V311" i="9"/>
  <c r="AF311" i="9" s="1"/>
  <c r="V312" i="9"/>
  <c r="AF312" i="9" s="1"/>
  <c r="V313" i="9"/>
  <c r="AF313" i="9" s="1"/>
  <c r="V314" i="9"/>
  <c r="AF314" i="9" s="1"/>
  <c r="V315" i="9"/>
  <c r="AF315" i="9" s="1"/>
  <c r="V316" i="9"/>
  <c r="AF316" i="9" s="1"/>
  <c r="V317" i="9"/>
  <c r="AF317" i="9" s="1"/>
  <c r="V318" i="9"/>
  <c r="AF318" i="9" s="1"/>
  <c r="V319" i="9"/>
  <c r="AF319" i="9" s="1"/>
  <c r="V320" i="9"/>
  <c r="AF320" i="9" s="1"/>
  <c r="V321" i="9"/>
  <c r="AF321" i="9" s="1"/>
  <c r="V322" i="9"/>
  <c r="AF322" i="9" s="1"/>
  <c r="V323" i="9"/>
  <c r="AF323" i="9" s="1"/>
  <c r="V324" i="9"/>
  <c r="AF324" i="9" s="1"/>
  <c r="V325" i="9"/>
  <c r="AF325" i="9" s="1"/>
  <c r="V326" i="9"/>
  <c r="AF326" i="9" s="1"/>
  <c r="V327" i="9"/>
  <c r="AF327" i="9" s="1"/>
  <c r="V328" i="9"/>
  <c r="AF328" i="9" s="1"/>
  <c r="V329" i="9"/>
  <c r="AF329" i="9" s="1"/>
  <c r="V330" i="9"/>
  <c r="AF330" i="9" s="1"/>
  <c r="V331" i="9"/>
  <c r="AF331" i="9" s="1"/>
  <c r="V332" i="9"/>
  <c r="AF332" i="9" s="1"/>
  <c r="V333" i="9"/>
  <c r="AF333" i="9" s="1"/>
  <c r="V334" i="9"/>
  <c r="AF334" i="9" s="1"/>
  <c r="V335" i="9"/>
  <c r="AF335" i="9" s="1"/>
  <c r="V336" i="9"/>
  <c r="AF336" i="9" s="1"/>
  <c r="V337" i="9"/>
  <c r="AF337" i="9" s="1"/>
  <c r="V338" i="9"/>
  <c r="AF338" i="9" s="1"/>
  <c r="V339" i="9"/>
  <c r="AF339" i="9" s="1"/>
  <c r="V340" i="9"/>
  <c r="AF340" i="9" s="1"/>
  <c r="V341" i="9"/>
  <c r="AF341" i="9" s="1"/>
  <c r="V342" i="9"/>
  <c r="AF342" i="9" s="1"/>
  <c r="V343" i="9"/>
  <c r="AF343" i="9" s="1"/>
  <c r="V344" i="9"/>
  <c r="AF344" i="9" s="1"/>
  <c r="V345" i="9"/>
  <c r="AF345" i="9" s="1"/>
  <c r="V346" i="9"/>
  <c r="AF346" i="9" s="1"/>
  <c r="V347" i="9"/>
  <c r="AF347" i="9" s="1"/>
  <c r="V348" i="9"/>
  <c r="AF348" i="9" s="1"/>
  <c r="V349" i="9"/>
  <c r="AF349" i="9" s="1"/>
  <c r="V350" i="9"/>
  <c r="AF350" i="9" s="1"/>
  <c r="V351" i="9"/>
  <c r="AF351" i="9" s="1"/>
  <c r="V352" i="9"/>
  <c r="AF352" i="9" s="1"/>
  <c r="V353" i="9"/>
  <c r="AF353" i="9" s="1"/>
  <c r="V354" i="9"/>
  <c r="AF354" i="9" s="1"/>
  <c r="V355" i="9"/>
  <c r="AF355" i="9" s="1"/>
  <c r="V356" i="9"/>
  <c r="AF356" i="9" s="1"/>
  <c r="V357" i="9"/>
  <c r="AF357" i="9" s="1"/>
  <c r="V358" i="9"/>
  <c r="AF358" i="9" s="1"/>
  <c r="V359" i="9"/>
  <c r="AF359" i="9" s="1"/>
  <c r="V360" i="9"/>
  <c r="AF360" i="9" s="1"/>
  <c r="V361" i="9"/>
  <c r="AF361" i="9" s="1"/>
  <c r="V362" i="9"/>
  <c r="AF362" i="9" s="1"/>
  <c r="V363" i="9"/>
  <c r="AF363" i="9" s="1"/>
  <c r="V364" i="9"/>
  <c r="AF364" i="9" s="1"/>
  <c r="V365" i="9"/>
  <c r="AF365" i="9" s="1"/>
  <c r="V8" i="9"/>
  <c r="V9" i="9"/>
  <c r="AF9" i="9" s="1"/>
  <c r="V10" i="9"/>
  <c r="AF10" i="9" s="1"/>
  <c r="V11" i="9"/>
  <c r="AF11" i="9" s="1"/>
  <c r="V12" i="9"/>
  <c r="AF12" i="9" s="1"/>
  <c r="V13" i="9"/>
  <c r="AF13" i="9" s="1"/>
  <c r="V14" i="9"/>
  <c r="V5" i="9"/>
  <c r="V6" i="9" s="1"/>
  <c r="U63" i="9"/>
  <c r="U64" i="9"/>
  <c r="AE64" i="9" s="1"/>
  <c r="U65" i="9"/>
  <c r="AE65" i="9" s="1"/>
  <c r="U66" i="9"/>
  <c r="AE66" i="9" s="1"/>
  <c r="U67" i="9"/>
  <c r="AE67" i="9" s="1"/>
  <c r="U68" i="9"/>
  <c r="AE68" i="9" s="1"/>
  <c r="U69" i="9"/>
  <c r="AE69" i="9" s="1"/>
  <c r="U70" i="9"/>
  <c r="AE70" i="9" s="1"/>
  <c r="U71" i="9"/>
  <c r="AE71" i="9" s="1"/>
  <c r="U72" i="9"/>
  <c r="AE72" i="9" s="1"/>
  <c r="U73" i="9"/>
  <c r="AE73" i="9" s="1"/>
  <c r="U74" i="9"/>
  <c r="AE74" i="9" s="1"/>
  <c r="U75" i="9"/>
  <c r="AE75" i="9" s="1"/>
  <c r="U76" i="9"/>
  <c r="AE76" i="9" s="1"/>
  <c r="U77" i="9"/>
  <c r="AE77" i="9" s="1"/>
  <c r="U78" i="9"/>
  <c r="U79" i="9"/>
  <c r="AE79" i="9" s="1"/>
  <c r="U80" i="9"/>
  <c r="AE80" i="9" s="1"/>
  <c r="U81" i="9"/>
  <c r="AE81" i="9" s="1"/>
  <c r="U82" i="9"/>
  <c r="AE82" i="9" s="1"/>
  <c r="U83" i="9"/>
  <c r="AE83" i="9" s="1"/>
  <c r="U84" i="9"/>
  <c r="AE84" i="9" s="1"/>
  <c r="U85" i="9"/>
  <c r="AE85" i="9" s="1"/>
  <c r="U86" i="9"/>
  <c r="AE86" i="9" s="1"/>
  <c r="U87" i="9"/>
  <c r="AE87" i="9" s="1"/>
  <c r="U88" i="9"/>
  <c r="AE88" i="9" s="1"/>
  <c r="U89" i="9"/>
  <c r="AE89" i="9" s="1"/>
  <c r="U90" i="9"/>
  <c r="U91" i="9"/>
  <c r="AE91" i="9" s="1"/>
  <c r="U92" i="9"/>
  <c r="AE92" i="9" s="1"/>
  <c r="U93" i="9"/>
  <c r="AE93" i="9" s="1"/>
  <c r="U94" i="9"/>
  <c r="AE94" i="9" s="1"/>
  <c r="U95" i="9"/>
  <c r="AE95" i="9" s="1"/>
  <c r="U96" i="9"/>
  <c r="AE96" i="9" s="1"/>
  <c r="U97" i="9"/>
  <c r="AE97" i="9" s="1"/>
  <c r="U98" i="9"/>
  <c r="AE98" i="9" s="1"/>
  <c r="U99" i="9"/>
  <c r="AE99" i="9" s="1"/>
  <c r="U100" i="9"/>
  <c r="AE100" i="9" s="1"/>
  <c r="U101" i="9"/>
  <c r="AE101" i="9" s="1"/>
  <c r="U102" i="9"/>
  <c r="AE102" i="9" s="1"/>
  <c r="U103" i="9"/>
  <c r="AE103" i="9" s="1"/>
  <c r="U104" i="9"/>
  <c r="AE104" i="9" s="1"/>
  <c r="U105" i="9"/>
  <c r="AE105" i="9" s="1"/>
  <c r="U106" i="9"/>
  <c r="AE106" i="9" s="1"/>
  <c r="U107" i="9"/>
  <c r="U108" i="9"/>
  <c r="AE108" i="9" s="1"/>
  <c r="U109" i="9"/>
  <c r="AE109" i="9" s="1"/>
  <c r="U110" i="9"/>
  <c r="U111" i="9"/>
  <c r="AE111" i="9" s="1"/>
  <c r="U112" i="9"/>
  <c r="AE112" i="9" s="1"/>
  <c r="U113" i="9"/>
  <c r="AE113" i="9" s="1"/>
  <c r="U114" i="9"/>
  <c r="AE114" i="9" s="1"/>
  <c r="U115" i="9"/>
  <c r="AE115" i="9" s="1"/>
  <c r="U116" i="9"/>
  <c r="AE116" i="9" s="1"/>
  <c r="U117" i="9"/>
  <c r="AE117" i="9" s="1"/>
  <c r="U118" i="9"/>
  <c r="AE118" i="9" s="1"/>
  <c r="U119" i="9"/>
  <c r="AE119" i="9" s="1"/>
  <c r="U120" i="9"/>
  <c r="AE120" i="9" s="1"/>
  <c r="U121" i="9"/>
  <c r="U122" i="9"/>
  <c r="AE122" i="9" s="1"/>
  <c r="U123" i="9"/>
  <c r="AE123" i="9" s="1"/>
  <c r="U124" i="9"/>
  <c r="AE124" i="9" s="1"/>
  <c r="U125" i="9"/>
  <c r="AE125" i="9" s="1"/>
  <c r="U126" i="9"/>
  <c r="AE126" i="9" s="1"/>
  <c r="U127" i="9"/>
  <c r="AE127" i="9" s="1"/>
  <c r="U128" i="9"/>
  <c r="AE128" i="9" s="1"/>
  <c r="U129" i="9"/>
  <c r="AE129" i="9" s="1"/>
  <c r="U130" i="9"/>
  <c r="AE130" i="9" s="1"/>
  <c r="U131" i="9"/>
  <c r="AE131" i="9" s="1"/>
  <c r="U132" i="9"/>
  <c r="U133" i="9"/>
  <c r="AE133" i="9" s="1"/>
  <c r="U134" i="9"/>
  <c r="AE134" i="9" s="1"/>
  <c r="U135" i="9"/>
  <c r="AE135" i="9" s="1"/>
  <c r="U136" i="9"/>
  <c r="AE136" i="9" s="1"/>
  <c r="U137" i="9"/>
  <c r="AE137" i="9" s="1"/>
  <c r="U138" i="9"/>
  <c r="AE138" i="9" s="1"/>
  <c r="U139" i="9"/>
  <c r="AE139" i="9" s="1"/>
  <c r="U140" i="9"/>
  <c r="AE140" i="9" s="1"/>
  <c r="U141" i="9"/>
  <c r="AE141" i="9" s="1"/>
  <c r="U142" i="9"/>
  <c r="AE142" i="9" s="1"/>
  <c r="U143" i="9"/>
  <c r="AE143" i="9" s="1"/>
  <c r="U144" i="9"/>
  <c r="AE144" i="9" s="1"/>
  <c r="U145" i="9"/>
  <c r="AE145" i="9" s="1"/>
  <c r="U146" i="9"/>
  <c r="AE146" i="9" s="1"/>
  <c r="U147" i="9"/>
  <c r="AE147" i="9" s="1"/>
  <c r="U148" i="9"/>
  <c r="AE148" i="9" s="1"/>
  <c r="U149" i="9"/>
  <c r="AE149" i="9" s="1"/>
  <c r="U150" i="9"/>
  <c r="AE150" i="9" s="1"/>
  <c r="U151" i="9"/>
  <c r="AE151" i="9" s="1"/>
  <c r="U152" i="9"/>
  <c r="AE152" i="9" s="1"/>
  <c r="U153" i="9"/>
  <c r="AE153" i="9" s="1"/>
  <c r="U154" i="9"/>
  <c r="AE154" i="9" s="1"/>
  <c r="U155" i="9"/>
  <c r="AE155" i="9" s="1"/>
  <c r="U156" i="9"/>
  <c r="AE156" i="9" s="1"/>
  <c r="U157" i="9"/>
  <c r="AE157" i="9" s="1"/>
  <c r="U158" i="9"/>
  <c r="AE158" i="9" s="1"/>
  <c r="U159" i="9"/>
  <c r="AE159" i="9" s="1"/>
  <c r="U160" i="9"/>
  <c r="AE160" i="9" s="1"/>
  <c r="U161" i="9"/>
  <c r="AE161" i="9" s="1"/>
  <c r="U162" i="9"/>
  <c r="AE162" i="9" s="1"/>
  <c r="U163" i="9"/>
  <c r="AE163" i="9" s="1"/>
  <c r="U164" i="9"/>
  <c r="AE164" i="9" s="1"/>
  <c r="U165" i="9"/>
  <c r="AE165" i="9" s="1"/>
  <c r="U166" i="9"/>
  <c r="AE166" i="9" s="1"/>
  <c r="U167" i="9"/>
  <c r="AE167" i="9" s="1"/>
  <c r="U168" i="9"/>
  <c r="AE168" i="9" s="1"/>
  <c r="U169" i="9"/>
  <c r="AE169" i="9" s="1"/>
  <c r="U170" i="9"/>
  <c r="AE170" i="9" s="1"/>
  <c r="U171" i="9"/>
  <c r="AE171" i="9" s="1"/>
  <c r="U172" i="9"/>
  <c r="AE172" i="9" s="1"/>
  <c r="U173" i="9"/>
  <c r="AE173" i="9" s="1"/>
  <c r="U174" i="9"/>
  <c r="AE174" i="9" s="1"/>
  <c r="U175" i="9"/>
  <c r="AE175" i="9" s="1"/>
  <c r="U176" i="9"/>
  <c r="AE176" i="9" s="1"/>
  <c r="U177" i="9"/>
  <c r="AE177" i="9" s="1"/>
  <c r="U178" i="9"/>
  <c r="AE178" i="9" s="1"/>
  <c r="U179" i="9"/>
  <c r="AE179" i="9" s="1"/>
  <c r="U180" i="9"/>
  <c r="AE180" i="9" s="1"/>
  <c r="U181" i="9"/>
  <c r="AE181" i="9" s="1"/>
  <c r="U182" i="9"/>
  <c r="AE182" i="9" s="1"/>
  <c r="U183" i="9"/>
  <c r="AE183" i="9" s="1"/>
  <c r="U184" i="9"/>
  <c r="AE184" i="9" s="1"/>
  <c r="U185" i="9"/>
  <c r="AE185" i="9" s="1"/>
  <c r="U186" i="9"/>
  <c r="AE186" i="9" s="1"/>
  <c r="U187" i="9"/>
  <c r="AE187" i="9" s="1"/>
  <c r="U188" i="9"/>
  <c r="AE188" i="9" s="1"/>
  <c r="U189" i="9"/>
  <c r="AE189" i="9" s="1"/>
  <c r="U190" i="9"/>
  <c r="AE190" i="9" s="1"/>
  <c r="U191" i="9"/>
  <c r="AE191" i="9" s="1"/>
  <c r="U192" i="9"/>
  <c r="AE192" i="9" s="1"/>
  <c r="U193" i="9"/>
  <c r="AE193" i="9" s="1"/>
  <c r="U194" i="9"/>
  <c r="AE194" i="9" s="1"/>
  <c r="U195" i="9"/>
  <c r="AE195" i="9" s="1"/>
  <c r="U196" i="9"/>
  <c r="AE196" i="9" s="1"/>
  <c r="U197" i="9"/>
  <c r="AE197" i="9" s="1"/>
  <c r="U198" i="9"/>
  <c r="AE198" i="9" s="1"/>
  <c r="U199" i="9"/>
  <c r="AE199" i="9" s="1"/>
  <c r="U200" i="9"/>
  <c r="AE200" i="9" s="1"/>
  <c r="U201" i="9"/>
  <c r="AE201" i="9" s="1"/>
  <c r="U202" i="9"/>
  <c r="AE202" i="9" s="1"/>
  <c r="U203" i="9"/>
  <c r="AE203" i="9" s="1"/>
  <c r="U204" i="9"/>
  <c r="AE204" i="9" s="1"/>
  <c r="U205" i="9"/>
  <c r="AE205" i="9" s="1"/>
  <c r="U206" i="9"/>
  <c r="AE206" i="9" s="1"/>
  <c r="U207" i="9"/>
  <c r="AE207" i="9" s="1"/>
  <c r="U208" i="9"/>
  <c r="AE208" i="9" s="1"/>
  <c r="U209" i="9"/>
  <c r="AE209" i="9" s="1"/>
  <c r="U210" i="9"/>
  <c r="AE210" i="9" s="1"/>
  <c r="U211" i="9"/>
  <c r="AE211" i="9" s="1"/>
  <c r="U212" i="9"/>
  <c r="AE212" i="9" s="1"/>
  <c r="U213" i="9"/>
  <c r="AE213" i="9" s="1"/>
  <c r="U214" i="9"/>
  <c r="AE214" i="9" s="1"/>
  <c r="U215" i="9"/>
  <c r="AE215" i="9" s="1"/>
  <c r="U216" i="9"/>
  <c r="AE216" i="9" s="1"/>
  <c r="U217" i="9"/>
  <c r="AE217" i="9" s="1"/>
  <c r="U218" i="9"/>
  <c r="AE218" i="9" s="1"/>
  <c r="U219" i="9"/>
  <c r="AE219" i="9" s="1"/>
  <c r="U220" i="9"/>
  <c r="AE220" i="9" s="1"/>
  <c r="U221" i="9"/>
  <c r="AE221" i="9" s="1"/>
  <c r="U222" i="9"/>
  <c r="AE222" i="9" s="1"/>
  <c r="U223" i="9"/>
  <c r="AE223" i="9" s="1"/>
  <c r="U224" i="9"/>
  <c r="AE224" i="9" s="1"/>
  <c r="U225" i="9"/>
  <c r="AE225" i="9" s="1"/>
  <c r="U226" i="9"/>
  <c r="AE226" i="9" s="1"/>
  <c r="U227" i="9"/>
  <c r="AE227" i="9" s="1"/>
  <c r="U228" i="9"/>
  <c r="AE228" i="9" s="1"/>
  <c r="U229" i="9"/>
  <c r="AE229" i="9" s="1"/>
  <c r="U230" i="9"/>
  <c r="AE230" i="9" s="1"/>
  <c r="U231" i="9"/>
  <c r="AE231" i="9" s="1"/>
  <c r="U232" i="9"/>
  <c r="AE232" i="9" s="1"/>
  <c r="U233" i="9"/>
  <c r="AE233" i="9" s="1"/>
  <c r="U234" i="9"/>
  <c r="AE234" i="9" s="1"/>
  <c r="U235" i="9"/>
  <c r="AE235" i="9" s="1"/>
  <c r="U236" i="9"/>
  <c r="AE236" i="9" s="1"/>
  <c r="U237" i="9"/>
  <c r="AE237" i="9" s="1"/>
  <c r="U238" i="9"/>
  <c r="AE238" i="9" s="1"/>
  <c r="U239" i="9"/>
  <c r="AE239" i="9" s="1"/>
  <c r="U240" i="9"/>
  <c r="AE240" i="9" s="1"/>
  <c r="U241" i="9"/>
  <c r="AE241" i="9" s="1"/>
  <c r="U242" i="9"/>
  <c r="AE242" i="9" s="1"/>
  <c r="U243" i="9"/>
  <c r="AE243" i="9" s="1"/>
  <c r="U244" i="9"/>
  <c r="AE244" i="9" s="1"/>
  <c r="U245" i="9"/>
  <c r="AE245" i="9" s="1"/>
  <c r="U246" i="9"/>
  <c r="AE246" i="9" s="1"/>
  <c r="U247" i="9"/>
  <c r="AE247" i="9" s="1"/>
  <c r="U248" i="9"/>
  <c r="AE248" i="9" s="1"/>
  <c r="U249" i="9"/>
  <c r="AE249" i="9" s="1"/>
  <c r="U250" i="9"/>
  <c r="AE250" i="9" s="1"/>
  <c r="U251" i="9"/>
  <c r="AE251" i="9" s="1"/>
  <c r="U252" i="9"/>
  <c r="AE252" i="9" s="1"/>
  <c r="U253" i="9"/>
  <c r="AE253" i="9" s="1"/>
  <c r="U254" i="9"/>
  <c r="AE254" i="9" s="1"/>
  <c r="U255" i="9"/>
  <c r="AE255" i="9" s="1"/>
  <c r="U256" i="9"/>
  <c r="AE256" i="9" s="1"/>
  <c r="U257" i="9"/>
  <c r="AE257" i="9" s="1"/>
  <c r="U258" i="9"/>
  <c r="AE258" i="9" s="1"/>
  <c r="U259" i="9"/>
  <c r="AE259" i="9" s="1"/>
  <c r="U260" i="9"/>
  <c r="AE260" i="9" s="1"/>
  <c r="U261" i="9"/>
  <c r="AE261" i="9" s="1"/>
  <c r="U262" i="9"/>
  <c r="AE262" i="9" s="1"/>
  <c r="U263" i="9"/>
  <c r="AE263" i="9" s="1"/>
  <c r="U264" i="9"/>
  <c r="AE264" i="9" s="1"/>
  <c r="U265" i="9"/>
  <c r="AE265" i="9" s="1"/>
  <c r="U266" i="9"/>
  <c r="AE266" i="9" s="1"/>
  <c r="U267" i="9"/>
  <c r="AE267" i="9" s="1"/>
  <c r="U268" i="9"/>
  <c r="AE268" i="9" s="1"/>
  <c r="U269" i="9"/>
  <c r="AE269" i="9" s="1"/>
  <c r="U270" i="9"/>
  <c r="AE270" i="9" s="1"/>
  <c r="U271" i="9"/>
  <c r="AE271" i="9" s="1"/>
  <c r="U272" i="9"/>
  <c r="AE272" i="9" s="1"/>
  <c r="U273" i="9"/>
  <c r="AE273" i="9" s="1"/>
  <c r="U274" i="9"/>
  <c r="AE274" i="9" s="1"/>
  <c r="U275" i="9"/>
  <c r="AE275" i="9" s="1"/>
  <c r="U276" i="9"/>
  <c r="AE276" i="9" s="1"/>
  <c r="U277" i="9"/>
  <c r="AE277" i="9" s="1"/>
  <c r="U278" i="9"/>
  <c r="AE278" i="9" s="1"/>
  <c r="U279" i="9"/>
  <c r="AE279" i="9" s="1"/>
  <c r="U280" i="9"/>
  <c r="AE280" i="9" s="1"/>
  <c r="U281" i="9"/>
  <c r="AE281" i="9" s="1"/>
  <c r="U282" i="9"/>
  <c r="AE282" i="9" s="1"/>
  <c r="U283" i="9"/>
  <c r="AE283" i="9" s="1"/>
  <c r="U284" i="9"/>
  <c r="AE284" i="9" s="1"/>
  <c r="U285" i="9"/>
  <c r="AE285" i="9" s="1"/>
  <c r="U286" i="9"/>
  <c r="AE286" i="9" s="1"/>
  <c r="U287" i="9"/>
  <c r="AE287" i="9" s="1"/>
  <c r="U288" i="9"/>
  <c r="AE288" i="9" s="1"/>
  <c r="U289" i="9"/>
  <c r="AE289" i="9" s="1"/>
  <c r="U290" i="9"/>
  <c r="AE290" i="9" s="1"/>
  <c r="U291" i="9"/>
  <c r="AE291" i="9" s="1"/>
  <c r="U292" i="9"/>
  <c r="AE292" i="9" s="1"/>
  <c r="U293" i="9"/>
  <c r="AE293" i="9" s="1"/>
  <c r="U294" i="9"/>
  <c r="AE294" i="9" s="1"/>
  <c r="U295" i="9"/>
  <c r="AE295" i="9" s="1"/>
  <c r="U296" i="9"/>
  <c r="AE296" i="9" s="1"/>
  <c r="U297" i="9"/>
  <c r="AE297" i="9" s="1"/>
  <c r="U298" i="9"/>
  <c r="AE298" i="9" s="1"/>
  <c r="U299" i="9"/>
  <c r="AE299" i="9" s="1"/>
  <c r="U300" i="9"/>
  <c r="AE300" i="9" s="1"/>
  <c r="U301" i="9"/>
  <c r="AE301" i="9" s="1"/>
  <c r="U302" i="9"/>
  <c r="AE302" i="9" s="1"/>
  <c r="U303" i="9"/>
  <c r="AE303" i="9" s="1"/>
  <c r="U304" i="9"/>
  <c r="AE304" i="9" s="1"/>
  <c r="U305" i="9"/>
  <c r="AE305" i="9" s="1"/>
  <c r="U306" i="9"/>
  <c r="AE306" i="9" s="1"/>
  <c r="U307" i="9"/>
  <c r="AE307" i="9" s="1"/>
  <c r="U308" i="9"/>
  <c r="AE308" i="9" s="1"/>
  <c r="U309" i="9"/>
  <c r="AE309" i="9" s="1"/>
  <c r="U310" i="9"/>
  <c r="AE310" i="9" s="1"/>
  <c r="U311" i="9"/>
  <c r="AE311" i="9" s="1"/>
  <c r="U312" i="9"/>
  <c r="AE312" i="9" s="1"/>
  <c r="U313" i="9"/>
  <c r="AE313" i="9" s="1"/>
  <c r="U314" i="9"/>
  <c r="AE314" i="9" s="1"/>
  <c r="U315" i="9"/>
  <c r="AE315" i="9" s="1"/>
  <c r="U316" i="9"/>
  <c r="AE316" i="9" s="1"/>
  <c r="U317" i="9"/>
  <c r="AE317" i="9" s="1"/>
  <c r="U318" i="9"/>
  <c r="AE318" i="9" s="1"/>
  <c r="U319" i="9"/>
  <c r="AE319" i="9" s="1"/>
  <c r="U320" i="9"/>
  <c r="AE320" i="9" s="1"/>
  <c r="U321" i="9"/>
  <c r="AE321" i="9" s="1"/>
  <c r="U322" i="9"/>
  <c r="AE322" i="9" s="1"/>
  <c r="U323" i="9"/>
  <c r="AE323" i="9" s="1"/>
  <c r="U324" i="9"/>
  <c r="AE324" i="9" s="1"/>
  <c r="U325" i="9"/>
  <c r="AE325" i="9" s="1"/>
  <c r="U326" i="9"/>
  <c r="AE326" i="9" s="1"/>
  <c r="U327" i="9"/>
  <c r="AE327" i="9" s="1"/>
  <c r="U328" i="9"/>
  <c r="AE328" i="9" s="1"/>
  <c r="U329" i="9"/>
  <c r="AE329" i="9" s="1"/>
  <c r="U330" i="9"/>
  <c r="AE330" i="9" s="1"/>
  <c r="U331" i="9"/>
  <c r="AE331" i="9" s="1"/>
  <c r="U332" i="9"/>
  <c r="AE332" i="9" s="1"/>
  <c r="U333" i="9"/>
  <c r="AE333" i="9" s="1"/>
  <c r="U334" i="9"/>
  <c r="AE334" i="9" s="1"/>
  <c r="U335" i="9"/>
  <c r="AE335" i="9" s="1"/>
  <c r="U336" i="9"/>
  <c r="AE336" i="9" s="1"/>
  <c r="U337" i="9"/>
  <c r="AE337" i="9" s="1"/>
  <c r="U338" i="9"/>
  <c r="AE338" i="9" s="1"/>
  <c r="U339" i="9"/>
  <c r="AE339" i="9" s="1"/>
  <c r="U340" i="9"/>
  <c r="AE340" i="9" s="1"/>
  <c r="U341" i="9"/>
  <c r="AE341" i="9" s="1"/>
  <c r="U342" i="9"/>
  <c r="AE342" i="9" s="1"/>
  <c r="U343" i="9"/>
  <c r="AE343" i="9" s="1"/>
  <c r="U344" i="9"/>
  <c r="AE344" i="9" s="1"/>
  <c r="U345" i="9"/>
  <c r="AE345" i="9" s="1"/>
  <c r="U346" i="9"/>
  <c r="AE346" i="9" s="1"/>
  <c r="U347" i="9"/>
  <c r="AE347" i="9" s="1"/>
  <c r="U348" i="9"/>
  <c r="AE348" i="9" s="1"/>
  <c r="U349" i="9"/>
  <c r="AE349" i="9" s="1"/>
  <c r="U350" i="9"/>
  <c r="AE350" i="9" s="1"/>
  <c r="U351" i="9"/>
  <c r="AE351" i="9" s="1"/>
  <c r="U352" i="9"/>
  <c r="AE352" i="9" s="1"/>
  <c r="U353" i="9"/>
  <c r="AE353" i="9" s="1"/>
  <c r="U354" i="9"/>
  <c r="AE354" i="9" s="1"/>
  <c r="U355" i="9"/>
  <c r="AE355" i="9" s="1"/>
  <c r="U356" i="9"/>
  <c r="AE356" i="9" s="1"/>
  <c r="U357" i="9"/>
  <c r="AE357" i="9" s="1"/>
  <c r="U358" i="9"/>
  <c r="AE358" i="9" s="1"/>
  <c r="U359" i="9"/>
  <c r="AE359" i="9" s="1"/>
  <c r="U360" i="9"/>
  <c r="AE360" i="9" s="1"/>
  <c r="U361" i="9"/>
  <c r="AE361" i="9" s="1"/>
  <c r="U362" i="9"/>
  <c r="AE362" i="9" s="1"/>
  <c r="U363" i="9"/>
  <c r="AE363" i="9" s="1"/>
  <c r="U364" i="9"/>
  <c r="AE364" i="9" s="1"/>
  <c r="U365" i="9"/>
  <c r="AE365" i="9" s="1"/>
  <c r="U7" i="9"/>
  <c r="U8" i="9"/>
  <c r="AE8" i="9" s="1"/>
  <c r="U9" i="9"/>
  <c r="AE9" i="9" s="1"/>
  <c r="U10" i="9"/>
  <c r="AE10" i="9" s="1"/>
  <c r="U11" i="9"/>
  <c r="U5" i="9"/>
  <c r="U6" i="9" s="1"/>
  <c r="AE6" i="9" s="1"/>
  <c r="T138" i="9"/>
  <c r="T139" i="9"/>
  <c r="AD139" i="9" s="1"/>
  <c r="AO139" i="9" s="1"/>
  <c r="T140" i="9"/>
  <c r="AD140" i="9" s="1"/>
  <c r="AO140" i="9" s="1"/>
  <c r="T141" i="9"/>
  <c r="AD141" i="9" s="1"/>
  <c r="AO141" i="9" s="1"/>
  <c r="T142" i="9"/>
  <c r="AD142" i="9" s="1"/>
  <c r="AO142" i="9" s="1"/>
  <c r="T143" i="9"/>
  <c r="AD143" i="9" s="1"/>
  <c r="T144" i="9"/>
  <c r="AD144" i="9" s="1"/>
  <c r="AO144" i="9" s="1"/>
  <c r="T145" i="9"/>
  <c r="AD145" i="9" s="1"/>
  <c r="AO145" i="9" s="1"/>
  <c r="T146" i="9"/>
  <c r="AD146" i="9" s="1"/>
  <c r="AO146" i="9" s="1"/>
  <c r="T147" i="9"/>
  <c r="AD147" i="9" s="1"/>
  <c r="AO147" i="9" s="1"/>
  <c r="T148" i="9"/>
  <c r="AD148" i="9" s="1"/>
  <c r="AO148" i="9" s="1"/>
  <c r="T149" i="9"/>
  <c r="AD149" i="9" s="1"/>
  <c r="AO149" i="9" s="1"/>
  <c r="T150" i="9"/>
  <c r="AD150" i="9" s="1"/>
  <c r="AO150" i="9" s="1"/>
  <c r="T151" i="9"/>
  <c r="AD151" i="9" s="1"/>
  <c r="AO151" i="9" s="1"/>
  <c r="T152" i="9"/>
  <c r="AD152" i="9" s="1"/>
  <c r="AO152" i="9" s="1"/>
  <c r="T153" i="9"/>
  <c r="AD153" i="9" s="1"/>
  <c r="AO153" i="9" s="1"/>
  <c r="T154" i="9"/>
  <c r="AD154" i="9" s="1"/>
  <c r="AO154" i="9" s="1"/>
  <c r="T155" i="9"/>
  <c r="AD155" i="9" s="1"/>
  <c r="AO155" i="9" s="1"/>
  <c r="T156" i="9"/>
  <c r="AD156" i="9" s="1"/>
  <c r="AO156" i="9" s="1"/>
  <c r="T157" i="9"/>
  <c r="AD157" i="9" s="1"/>
  <c r="AO157" i="9" s="1"/>
  <c r="T158" i="9"/>
  <c r="AD158" i="9" s="1"/>
  <c r="AO158" i="9" s="1"/>
  <c r="T159" i="9"/>
  <c r="AD159" i="9" s="1"/>
  <c r="AO159" i="9" s="1"/>
  <c r="T160" i="9"/>
  <c r="AD160" i="9" s="1"/>
  <c r="AO160" i="9" s="1"/>
  <c r="T161" i="9"/>
  <c r="AD161" i="9" s="1"/>
  <c r="AO161" i="9" s="1"/>
  <c r="T162" i="9"/>
  <c r="AD162" i="9" s="1"/>
  <c r="AO162" i="9" s="1"/>
  <c r="T163" i="9"/>
  <c r="AD163" i="9" s="1"/>
  <c r="AO163" i="9" s="1"/>
  <c r="T164" i="9"/>
  <c r="AD164" i="9" s="1"/>
  <c r="AO164" i="9" s="1"/>
  <c r="T165" i="9"/>
  <c r="AD165" i="9" s="1"/>
  <c r="AO165" i="9" s="1"/>
  <c r="T166" i="9"/>
  <c r="AD166" i="9" s="1"/>
  <c r="AO166" i="9" s="1"/>
  <c r="T167" i="9"/>
  <c r="AD167" i="9" s="1"/>
  <c r="AO167" i="9" s="1"/>
  <c r="T168" i="9"/>
  <c r="AD168" i="9" s="1"/>
  <c r="AO168" i="9" s="1"/>
  <c r="T169" i="9"/>
  <c r="AD169" i="9" s="1"/>
  <c r="AO169" i="9" s="1"/>
  <c r="T170" i="9"/>
  <c r="AD170" i="9" s="1"/>
  <c r="AO170" i="9" s="1"/>
  <c r="T171" i="9"/>
  <c r="AD171" i="9" s="1"/>
  <c r="AO171" i="9" s="1"/>
  <c r="T172" i="9"/>
  <c r="AD172" i="9" s="1"/>
  <c r="AO172" i="9" s="1"/>
  <c r="T173" i="9"/>
  <c r="AD173" i="9" s="1"/>
  <c r="AO173" i="9" s="1"/>
  <c r="T174" i="9"/>
  <c r="AD174" i="9" s="1"/>
  <c r="AO174" i="9" s="1"/>
  <c r="T175" i="9"/>
  <c r="AD175" i="9" s="1"/>
  <c r="AO175" i="9" s="1"/>
  <c r="T176" i="9"/>
  <c r="AD176" i="9" s="1"/>
  <c r="AO176" i="9" s="1"/>
  <c r="T177" i="9"/>
  <c r="AD177" i="9" s="1"/>
  <c r="AO177" i="9" s="1"/>
  <c r="T178" i="9"/>
  <c r="AD178" i="9" s="1"/>
  <c r="AO178" i="9" s="1"/>
  <c r="T179" i="9"/>
  <c r="AD179" i="9" s="1"/>
  <c r="AO179" i="9" s="1"/>
  <c r="T180" i="9"/>
  <c r="AD180" i="9" s="1"/>
  <c r="T181" i="9"/>
  <c r="AD181" i="9" s="1"/>
  <c r="T182" i="9"/>
  <c r="AD182" i="9" s="1"/>
  <c r="T183" i="9"/>
  <c r="AD183" i="9" s="1"/>
  <c r="T184" i="9"/>
  <c r="AD184" i="9" s="1"/>
  <c r="AO184" i="9" s="1"/>
  <c r="T185" i="9"/>
  <c r="AD185" i="9" s="1"/>
  <c r="AO185" i="9" s="1"/>
  <c r="T186" i="9"/>
  <c r="AD186" i="9" s="1"/>
  <c r="AO186" i="9" s="1"/>
  <c r="T187" i="9"/>
  <c r="AD187" i="9" s="1"/>
  <c r="AO187" i="9" s="1"/>
  <c r="T188" i="9"/>
  <c r="AD188" i="9" s="1"/>
  <c r="AO188" i="9" s="1"/>
  <c r="T189" i="9"/>
  <c r="AD189" i="9" s="1"/>
  <c r="AO189" i="9" s="1"/>
  <c r="T190" i="9"/>
  <c r="AD190" i="9" s="1"/>
  <c r="AO190" i="9" s="1"/>
  <c r="T191" i="9"/>
  <c r="AD191" i="9" s="1"/>
  <c r="AO191" i="9" s="1"/>
  <c r="T192" i="9"/>
  <c r="AD192" i="9" s="1"/>
  <c r="AO192" i="9" s="1"/>
  <c r="T193" i="9"/>
  <c r="AD193" i="9" s="1"/>
  <c r="T194" i="9"/>
  <c r="AD194" i="9" s="1"/>
  <c r="AO194" i="9" s="1"/>
  <c r="T195" i="9"/>
  <c r="AD195" i="9" s="1"/>
  <c r="AO195" i="9" s="1"/>
  <c r="T196" i="9"/>
  <c r="AD196" i="9" s="1"/>
  <c r="AO196" i="9" s="1"/>
  <c r="T197" i="9"/>
  <c r="AD197" i="9" s="1"/>
  <c r="AO197" i="9" s="1"/>
  <c r="T198" i="9"/>
  <c r="AD198" i="9" s="1"/>
  <c r="AO198" i="9" s="1"/>
  <c r="T199" i="9"/>
  <c r="AD199" i="9" s="1"/>
  <c r="AO199" i="9" s="1"/>
  <c r="T200" i="9"/>
  <c r="AD200" i="9" s="1"/>
  <c r="AO200" i="9" s="1"/>
  <c r="T201" i="9"/>
  <c r="AD201" i="9" s="1"/>
  <c r="AO201" i="9" s="1"/>
  <c r="T202" i="9"/>
  <c r="AD202" i="9" s="1"/>
  <c r="AO202" i="9" s="1"/>
  <c r="T203" i="9"/>
  <c r="AD203" i="9" s="1"/>
  <c r="AO203" i="9" s="1"/>
  <c r="T204" i="9"/>
  <c r="AD204" i="9" s="1"/>
  <c r="AO204" i="9" s="1"/>
  <c r="T205" i="9"/>
  <c r="AD205" i="9" s="1"/>
  <c r="AO205" i="9" s="1"/>
  <c r="T206" i="9"/>
  <c r="AD206" i="9" s="1"/>
  <c r="AO206" i="9" s="1"/>
  <c r="T207" i="9"/>
  <c r="AD207" i="9" s="1"/>
  <c r="AO207" i="9" s="1"/>
  <c r="T208" i="9"/>
  <c r="AD208" i="9" s="1"/>
  <c r="AO208" i="9" s="1"/>
  <c r="T209" i="9"/>
  <c r="AD209" i="9" s="1"/>
  <c r="AO209" i="9" s="1"/>
  <c r="T210" i="9"/>
  <c r="AD210" i="9" s="1"/>
  <c r="AO210" i="9" s="1"/>
  <c r="T211" i="9"/>
  <c r="AD211" i="9" s="1"/>
  <c r="AO211" i="9" s="1"/>
  <c r="T212" i="9"/>
  <c r="AD212" i="9" s="1"/>
  <c r="AO212" i="9" s="1"/>
  <c r="T213" i="9"/>
  <c r="AD213" i="9" s="1"/>
  <c r="AO213" i="9" s="1"/>
  <c r="T214" i="9"/>
  <c r="AD214" i="9" s="1"/>
  <c r="AO214" i="9" s="1"/>
  <c r="T215" i="9"/>
  <c r="AD215" i="9" s="1"/>
  <c r="AO215" i="9" s="1"/>
  <c r="T216" i="9"/>
  <c r="AD216" i="9" s="1"/>
  <c r="AO216" i="9" s="1"/>
  <c r="T217" i="9"/>
  <c r="AD217" i="9" s="1"/>
  <c r="AO217" i="9" s="1"/>
  <c r="T218" i="9"/>
  <c r="AD218" i="9" s="1"/>
  <c r="AO218" i="9" s="1"/>
  <c r="T219" i="9"/>
  <c r="AD219" i="9" s="1"/>
  <c r="AO219" i="9" s="1"/>
  <c r="T220" i="9"/>
  <c r="AD220" i="9" s="1"/>
  <c r="AO220" i="9" s="1"/>
  <c r="T221" i="9"/>
  <c r="AD221" i="9" s="1"/>
  <c r="AO221" i="9" s="1"/>
  <c r="T222" i="9"/>
  <c r="AD222" i="9" s="1"/>
  <c r="AO222" i="9" s="1"/>
  <c r="T223" i="9"/>
  <c r="AD223" i="9" s="1"/>
  <c r="AO223" i="9" s="1"/>
  <c r="T224" i="9"/>
  <c r="AD224" i="9" s="1"/>
  <c r="AO224" i="9" s="1"/>
  <c r="T225" i="9"/>
  <c r="AD225" i="9" s="1"/>
  <c r="AO225" i="9" s="1"/>
  <c r="T226" i="9"/>
  <c r="AD226" i="9" s="1"/>
  <c r="AO226" i="9" s="1"/>
  <c r="T227" i="9"/>
  <c r="AD227" i="9" s="1"/>
  <c r="AO227" i="9" s="1"/>
  <c r="T228" i="9"/>
  <c r="AD228" i="9" s="1"/>
  <c r="AO228" i="9" s="1"/>
  <c r="T229" i="9"/>
  <c r="AD229" i="9" s="1"/>
  <c r="AO229" i="9" s="1"/>
  <c r="T230" i="9"/>
  <c r="AD230" i="9" s="1"/>
  <c r="AO230" i="9" s="1"/>
  <c r="T231" i="9"/>
  <c r="AD231" i="9" s="1"/>
  <c r="AO231" i="9" s="1"/>
  <c r="T232" i="9"/>
  <c r="AD232" i="9" s="1"/>
  <c r="AO232" i="9" s="1"/>
  <c r="T233" i="9"/>
  <c r="AD233" i="9" s="1"/>
  <c r="AO233" i="9" s="1"/>
  <c r="T234" i="9"/>
  <c r="AD234" i="9" s="1"/>
  <c r="AO234" i="9" s="1"/>
  <c r="T235" i="9"/>
  <c r="AD235" i="9" s="1"/>
  <c r="AO235" i="9" s="1"/>
  <c r="T236" i="9"/>
  <c r="AD236" i="9" s="1"/>
  <c r="AO236" i="9" s="1"/>
  <c r="T237" i="9"/>
  <c r="AD237" i="9" s="1"/>
  <c r="AO237" i="9" s="1"/>
  <c r="T238" i="9"/>
  <c r="AD238" i="9" s="1"/>
  <c r="AO238" i="9" s="1"/>
  <c r="T239" i="9"/>
  <c r="AD239" i="9" s="1"/>
  <c r="AO239" i="9" s="1"/>
  <c r="T240" i="9"/>
  <c r="AD240" i="9" s="1"/>
  <c r="AO240" i="9" s="1"/>
  <c r="T241" i="9"/>
  <c r="AD241" i="9" s="1"/>
  <c r="AO241" i="9" s="1"/>
  <c r="T242" i="9"/>
  <c r="AD242" i="9" s="1"/>
  <c r="AO242" i="9" s="1"/>
  <c r="T243" i="9"/>
  <c r="AD243" i="9" s="1"/>
  <c r="AO243" i="9" s="1"/>
  <c r="T244" i="9"/>
  <c r="AD244" i="9" s="1"/>
  <c r="AO244" i="9" s="1"/>
  <c r="T245" i="9"/>
  <c r="AD245" i="9" s="1"/>
  <c r="AO245" i="9" s="1"/>
  <c r="T246" i="9"/>
  <c r="AD246" i="9" s="1"/>
  <c r="AO246" i="9" s="1"/>
  <c r="T247" i="9"/>
  <c r="AD247" i="9" s="1"/>
  <c r="AO247" i="9" s="1"/>
  <c r="T248" i="9"/>
  <c r="AD248" i="9" s="1"/>
  <c r="AO248" i="9" s="1"/>
  <c r="T249" i="9"/>
  <c r="AD249" i="9" s="1"/>
  <c r="AO249" i="9" s="1"/>
  <c r="T250" i="9"/>
  <c r="AD250" i="9" s="1"/>
  <c r="AO250" i="9" s="1"/>
  <c r="T251" i="9"/>
  <c r="AD251" i="9" s="1"/>
  <c r="AO251" i="9" s="1"/>
  <c r="T252" i="9"/>
  <c r="AD252" i="9" s="1"/>
  <c r="AO252" i="9" s="1"/>
  <c r="T253" i="9"/>
  <c r="AD253" i="9" s="1"/>
  <c r="AO253" i="9" s="1"/>
  <c r="T254" i="9"/>
  <c r="AD254" i="9" s="1"/>
  <c r="AO254" i="9" s="1"/>
  <c r="T255" i="9"/>
  <c r="AD255" i="9" s="1"/>
  <c r="AO255" i="9" s="1"/>
  <c r="T256" i="9"/>
  <c r="AD256" i="9" s="1"/>
  <c r="AO256" i="9" s="1"/>
  <c r="T257" i="9"/>
  <c r="AD257" i="9" s="1"/>
  <c r="AO257" i="9" s="1"/>
  <c r="T258" i="9"/>
  <c r="AD258" i="9" s="1"/>
  <c r="AO258" i="9" s="1"/>
  <c r="T259" i="9"/>
  <c r="AD259" i="9" s="1"/>
  <c r="AO259" i="9" s="1"/>
  <c r="T260" i="9"/>
  <c r="AD260" i="9" s="1"/>
  <c r="AO260" i="9" s="1"/>
  <c r="T261" i="9"/>
  <c r="AD261" i="9" s="1"/>
  <c r="AO261" i="9" s="1"/>
  <c r="T262" i="9"/>
  <c r="AD262" i="9" s="1"/>
  <c r="AO262" i="9" s="1"/>
  <c r="T263" i="9"/>
  <c r="AD263" i="9" s="1"/>
  <c r="AO263" i="9" s="1"/>
  <c r="T264" i="9"/>
  <c r="AD264" i="9" s="1"/>
  <c r="AO264" i="9" s="1"/>
  <c r="T265" i="9"/>
  <c r="AD265" i="9" s="1"/>
  <c r="AO265" i="9" s="1"/>
  <c r="T266" i="9"/>
  <c r="AD266" i="9" s="1"/>
  <c r="AO266" i="9" s="1"/>
  <c r="T267" i="9"/>
  <c r="AD267" i="9" s="1"/>
  <c r="AO267" i="9" s="1"/>
  <c r="T268" i="9"/>
  <c r="AD268" i="9" s="1"/>
  <c r="AO268" i="9" s="1"/>
  <c r="T269" i="9"/>
  <c r="AD269" i="9" s="1"/>
  <c r="AO269" i="9" s="1"/>
  <c r="T270" i="9"/>
  <c r="AD270" i="9" s="1"/>
  <c r="AO270" i="9" s="1"/>
  <c r="T271" i="9"/>
  <c r="AD271" i="9" s="1"/>
  <c r="AO271" i="9" s="1"/>
  <c r="T272" i="9"/>
  <c r="AD272" i="9" s="1"/>
  <c r="AO272" i="9" s="1"/>
  <c r="T273" i="9"/>
  <c r="AD273" i="9" s="1"/>
  <c r="AO273" i="9" s="1"/>
  <c r="T274" i="9"/>
  <c r="AD274" i="9" s="1"/>
  <c r="AO274" i="9" s="1"/>
  <c r="T275" i="9"/>
  <c r="AD275" i="9" s="1"/>
  <c r="AO275" i="9" s="1"/>
  <c r="T276" i="9"/>
  <c r="AD276" i="9" s="1"/>
  <c r="AO276" i="9" s="1"/>
  <c r="T277" i="9"/>
  <c r="AD277" i="9" s="1"/>
  <c r="AO277" i="9" s="1"/>
  <c r="T278" i="9"/>
  <c r="AD278" i="9" s="1"/>
  <c r="AO278" i="9" s="1"/>
  <c r="T279" i="9"/>
  <c r="AD279" i="9" s="1"/>
  <c r="T280" i="9"/>
  <c r="AD280" i="9" s="1"/>
  <c r="T281" i="9"/>
  <c r="AD281" i="9" s="1"/>
  <c r="T282" i="9"/>
  <c r="AD282" i="9" s="1"/>
  <c r="T283" i="9"/>
  <c r="AD283" i="9" s="1"/>
  <c r="T284" i="9"/>
  <c r="AD284" i="9" s="1"/>
  <c r="T285" i="9"/>
  <c r="AD285" i="9" s="1"/>
  <c r="T286" i="9"/>
  <c r="AD286" i="9" s="1"/>
  <c r="T287" i="9"/>
  <c r="AD287" i="9" s="1"/>
  <c r="T288" i="9"/>
  <c r="AD288" i="9" s="1"/>
  <c r="T289" i="9"/>
  <c r="AD289" i="9" s="1"/>
  <c r="T290" i="9"/>
  <c r="AD290" i="9" s="1"/>
  <c r="T291" i="9"/>
  <c r="AD291" i="9" s="1"/>
  <c r="T292" i="9"/>
  <c r="AD292" i="9" s="1"/>
  <c r="T293" i="9"/>
  <c r="AD293" i="9" s="1"/>
  <c r="T294" i="9"/>
  <c r="AD294" i="9" s="1"/>
  <c r="T295" i="9"/>
  <c r="AD295" i="9" s="1"/>
  <c r="T296" i="9"/>
  <c r="AD296" i="9" s="1"/>
  <c r="T297" i="9"/>
  <c r="AD297" i="9" s="1"/>
  <c r="T298" i="9"/>
  <c r="AD298" i="9" s="1"/>
  <c r="T299" i="9"/>
  <c r="AD299" i="9" s="1"/>
  <c r="T300" i="9"/>
  <c r="AD300" i="9" s="1"/>
  <c r="T301" i="9"/>
  <c r="AD301" i="9" s="1"/>
  <c r="T302" i="9"/>
  <c r="AD302" i="9" s="1"/>
  <c r="T303" i="9"/>
  <c r="AD303" i="9" s="1"/>
  <c r="T304" i="9"/>
  <c r="AD304" i="9" s="1"/>
  <c r="T305" i="9"/>
  <c r="AD305" i="9" s="1"/>
  <c r="T306" i="9"/>
  <c r="AD306" i="9" s="1"/>
  <c r="T307" i="9"/>
  <c r="AD307" i="9" s="1"/>
  <c r="T308" i="9"/>
  <c r="AD308" i="9" s="1"/>
  <c r="T309" i="9"/>
  <c r="AD309" i="9" s="1"/>
  <c r="T310" i="9"/>
  <c r="AD310" i="9" s="1"/>
  <c r="T311" i="9"/>
  <c r="AD311" i="9" s="1"/>
  <c r="T312" i="9"/>
  <c r="AD312" i="9" s="1"/>
  <c r="T313" i="9"/>
  <c r="AD313" i="9" s="1"/>
  <c r="T314" i="9"/>
  <c r="AD314" i="9" s="1"/>
  <c r="T315" i="9"/>
  <c r="AD315" i="9" s="1"/>
  <c r="T316" i="9"/>
  <c r="AD316" i="9" s="1"/>
  <c r="T317" i="9"/>
  <c r="AD317" i="9" s="1"/>
  <c r="T318" i="9"/>
  <c r="AD318" i="9" s="1"/>
  <c r="T319" i="9"/>
  <c r="AD319" i="9" s="1"/>
  <c r="T320" i="9"/>
  <c r="AD320" i="9" s="1"/>
  <c r="T321" i="9"/>
  <c r="AD321" i="9" s="1"/>
  <c r="T322" i="9"/>
  <c r="AD322" i="9" s="1"/>
  <c r="T323" i="9"/>
  <c r="AD323" i="9" s="1"/>
  <c r="T324" i="9"/>
  <c r="AD324" i="9" s="1"/>
  <c r="T325" i="9"/>
  <c r="AD325" i="9" s="1"/>
  <c r="T326" i="9"/>
  <c r="AD326" i="9" s="1"/>
  <c r="T327" i="9"/>
  <c r="AD327" i="9" s="1"/>
  <c r="T328" i="9"/>
  <c r="AD328" i="9" s="1"/>
  <c r="T329" i="9"/>
  <c r="AD329" i="9" s="1"/>
  <c r="T330" i="9"/>
  <c r="AD330" i="9" s="1"/>
  <c r="T331" i="9"/>
  <c r="AD331" i="9" s="1"/>
  <c r="T332" i="9"/>
  <c r="AD332" i="9" s="1"/>
  <c r="T333" i="9"/>
  <c r="AD333" i="9" s="1"/>
  <c r="T334" i="9"/>
  <c r="AD334" i="9" s="1"/>
  <c r="T335" i="9"/>
  <c r="AD335" i="9" s="1"/>
  <c r="T336" i="9"/>
  <c r="AD336" i="9" s="1"/>
  <c r="T337" i="9"/>
  <c r="AD337" i="9" s="1"/>
  <c r="T338" i="9"/>
  <c r="AD338" i="9" s="1"/>
  <c r="T339" i="9"/>
  <c r="AD339" i="9" s="1"/>
  <c r="T340" i="9"/>
  <c r="AD340" i="9" s="1"/>
  <c r="T341" i="9"/>
  <c r="AD341" i="9" s="1"/>
  <c r="T342" i="9"/>
  <c r="AD342" i="9" s="1"/>
  <c r="T343" i="9"/>
  <c r="AD343" i="9" s="1"/>
  <c r="AO343" i="9" s="1"/>
  <c r="T344" i="9"/>
  <c r="AD344" i="9" s="1"/>
  <c r="AO344" i="9" s="1"/>
  <c r="T345" i="9"/>
  <c r="AD345" i="9" s="1"/>
  <c r="AO345" i="9" s="1"/>
  <c r="T346" i="9"/>
  <c r="AD346" i="9" s="1"/>
  <c r="AO346" i="9" s="1"/>
  <c r="T347" i="9"/>
  <c r="AD347" i="9" s="1"/>
  <c r="AO347" i="9" s="1"/>
  <c r="T348" i="9"/>
  <c r="AD348" i="9" s="1"/>
  <c r="AO348" i="9" s="1"/>
  <c r="T349" i="9"/>
  <c r="AD349" i="9" s="1"/>
  <c r="AO349" i="9" s="1"/>
  <c r="T350" i="9"/>
  <c r="AD350" i="9" s="1"/>
  <c r="AO350" i="9" s="1"/>
  <c r="T351" i="9"/>
  <c r="AD351" i="9" s="1"/>
  <c r="T352" i="9"/>
  <c r="AD352" i="9" s="1"/>
  <c r="T353" i="9"/>
  <c r="AD353" i="9" s="1"/>
  <c r="AO353" i="9" s="1"/>
  <c r="T354" i="9"/>
  <c r="AD354" i="9" s="1"/>
  <c r="T355" i="9"/>
  <c r="AD355" i="9" s="1"/>
  <c r="T356" i="9"/>
  <c r="AD356" i="9" s="1"/>
  <c r="T357" i="9"/>
  <c r="AD357" i="9" s="1"/>
  <c r="T358" i="9"/>
  <c r="AD358" i="9" s="1"/>
  <c r="T359" i="9"/>
  <c r="AD359" i="9" s="1"/>
  <c r="T360" i="9"/>
  <c r="AD360" i="9" s="1"/>
  <c r="AO360" i="9" s="1"/>
  <c r="T361" i="9"/>
  <c r="AD361" i="9" s="1"/>
  <c r="AO361" i="9" s="1"/>
  <c r="T362" i="9"/>
  <c r="AD362" i="9" s="1"/>
  <c r="AO362" i="9" s="1"/>
  <c r="T363" i="9"/>
  <c r="AD363" i="9" s="1"/>
  <c r="AO363" i="9" s="1"/>
  <c r="T364" i="9"/>
  <c r="AD364" i="9" s="1"/>
  <c r="AO364" i="9" s="1"/>
  <c r="T365" i="9"/>
  <c r="AD365" i="9" s="1"/>
  <c r="AO365" i="9" s="1"/>
  <c r="T6" i="9"/>
  <c r="T7" i="9"/>
  <c r="AD7" i="9" s="1"/>
  <c r="T8" i="9"/>
  <c r="AD8" i="9" s="1"/>
  <c r="T9" i="9"/>
  <c r="AD9" i="9" s="1"/>
  <c r="T10" i="9"/>
  <c r="AD10" i="9" s="1"/>
  <c r="T11" i="9"/>
  <c r="AD11" i="9" s="1"/>
  <c r="T12" i="9"/>
  <c r="AD12" i="9" s="1"/>
  <c r="T13" i="9"/>
  <c r="AD13" i="9" s="1"/>
  <c r="T14" i="9"/>
  <c r="AD14" i="9" s="1"/>
  <c r="T15" i="9"/>
  <c r="T5" i="9"/>
  <c r="AD5" i="9" s="1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S302" i="9"/>
  <c r="S303" i="9"/>
  <c r="S304" i="9"/>
  <c r="S305" i="9"/>
  <c r="S306" i="9"/>
  <c r="S307" i="9"/>
  <c r="S308" i="9"/>
  <c r="S309" i="9"/>
  <c r="S310" i="9"/>
  <c r="S311" i="9"/>
  <c r="S312" i="9"/>
  <c r="S313" i="9"/>
  <c r="S314" i="9"/>
  <c r="S315" i="9"/>
  <c r="S316" i="9"/>
  <c r="S317" i="9"/>
  <c r="S318" i="9"/>
  <c r="S319" i="9"/>
  <c r="S320" i="9"/>
  <c r="S321" i="9"/>
  <c r="S322" i="9"/>
  <c r="S323" i="9"/>
  <c r="S324" i="9"/>
  <c r="S325" i="9"/>
  <c r="S326" i="9"/>
  <c r="S327" i="9"/>
  <c r="S328" i="9"/>
  <c r="S329" i="9"/>
  <c r="S330" i="9"/>
  <c r="S331" i="9"/>
  <c r="S332" i="9"/>
  <c r="S333" i="9"/>
  <c r="S334" i="9"/>
  <c r="S335" i="9"/>
  <c r="S336" i="9"/>
  <c r="S337" i="9"/>
  <c r="S338" i="9"/>
  <c r="S339" i="9"/>
  <c r="S340" i="9"/>
  <c r="S341" i="9"/>
  <c r="S342" i="9"/>
  <c r="S343" i="9"/>
  <c r="S344" i="9"/>
  <c r="S345" i="9"/>
  <c r="S346" i="9"/>
  <c r="S347" i="9"/>
  <c r="S348" i="9"/>
  <c r="S349" i="9"/>
  <c r="S350" i="9"/>
  <c r="S351" i="9"/>
  <c r="S352" i="9"/>
  <c r="S353" i="9"/>
  <c r="S354" i="9"/>
  <c r="S355" i="9"/>
  <c r="S356" i="9"/>
  <c r="S357" i="9"/>
  <c r="S358" i="9"/>
  <c r="S359" i="9"/>
  <c r="S360" i="9"/>
  <c r="S361" i="9"/>
  <c r="S362" i="9"/>
  <c r="S363" i="9"/>
  <c r="S364" i="9"/>
  <c r="S365" i="9"/>
  <c r="S5" i="9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S84" i="9" s="1"/>
  <c r="S85" i="9" s="1"/>
  <c r="S86" i="9" s="1"/>
  <c r="S87" i="9" s="1"/>
  <c r="S88" i="9" s="1"/>
  <c r="S89" i="9" s="1"/>
  <c r="S90" i="9" s="1"/>
  <c r="S91" i="9" s="1"/>
  <c r="S92" i="9" s="1"/>
  <c r="S93" i="9" s="1"/>
  <c r="S94" i="9" s="1"/>
  <c r="S95" i="9" s="1"/>
  <c r="S96" i="9" s="1"/>
  <c r="S97" i="9" s="1"/>
  <c r="S98" i="9" s="1"/>
  <c r="S99" i="9" s="1"/>
  <c r="S100" i="9" s="1"/>
  <c r="S101" i="9" s="1"/>
  <c r="S102" i="9" s="1"/>
  <c r="S103" i="9" s="1"/>
  <c r="S104" i="9" s="1"/>
  <c r="S105" i="9" s="1"/>
  <c r="S106" i="9" s="1"/>
  <c r="S107" i="9" s="1"/>
  <c r="S108" i="9" s="1"/>
  <c r="S109" i="9" s="1"/>
  <c r="S110" i="9" s="1"/>
  <c r="S111" i="9" s="1"/>
  <c r="S112" i="9" s="1"/>
  <c r="S113" i="9" s="1"/>
  <c r="S114" i="9" s="1"/>
  <c r="S115" i="9" s="1"/>
  <c r="S116" i="9" s="1"/>
  <c r="S117" i="9" s="1"/>
  <c r="S118" i="9" s="1"/>
  <c r="S119" i="9" s="1"/>
  <c r="S120" i="9" s="1"/>
  <c r="S121" i="9" s="1"/>
  <c r="S122" i="9" s="1"/>
  <c r="S123" i="9" s="1"/>
  <c r="S124" i="9" s="1"/>
  <c r="S125" i="9" s="1"/>
  <c r="S126" i="9" s="1"/>
  <c r="S127" i="9" s="1"/>
  <c r="S128" i="9" s="1"/>
  <c r="S129" i="9" s="1"/>
  <c r="S130" i="9" s="1"/>
  <c r="S131" i="9" s="1"/>
  <c r="S132" i="9" s="1"/>
  <c r="S133" i="9" s="1"/>
  <c r="S134" i="9" s="1"/>
  <c r="S135" i="9" s="1"/>
  <c r="S136" i="9" s="1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Q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Q268" i="9"/>
  <c r="Q267" i="9"/>
  <c r="Q266" i="9"/>
  <c r="Q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Q205" i="9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365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Q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R56" i="8"/>
  <c r="R57" i="8"/>
  <c r="R58" i="8"/>
  <c r="R59" i="8"/>
  <c r="R60" i="8"/>
  <c r="Q61" i="8"/>
  <c r="R61" i="8"/>
  <c r="AN61" i="8" s="1"/>
  <c r="Q62" i="8"/>
  <c r="AM62" i="8" s="1"/>
  <c r="R62" i="8"/>
  <c r="AN62" i="8" s="1"/>
  <c r="Q63" i="8"/>
  <c r="AM63" i="8" s="1"/>
  <c r="R63" i="8"/>
  <c r="AN63" i="8" s="1"/>
  <c r="Q64" i="8"/>
  <c r="AA64" i="8" s="1"/>
  <c r="R64" i="8"/>
  <c r="AB64" i="8" s="1"/>
  <c r="S64" i="8"/>
  <c r="T358" i="8"/>
  <c r="T357" i="8"/>
  <c r="T356" i="8"/>
  <c r="T355" i="8"/>
  <c r="T354" i="8"/>
  <c r="S353" i="8"/>
  <c r="S354" i="8" s="1"/>
  <c r="T335" i="8"/>
  <c r="T336" i="8" s="1"/>
  <c r="U265" i="8"/>
  <c r="U266" i="8" s="1"/>
  <c r="X264" i="8"/>
  <c r="X265" i="8" s="1"/>
  <c r="X263" i="8"/>
  <c r="X262" i="8"/>
  <c r="X261" i="8"/>
  <c r="X260" i="8"/>
  <c r="X259" i="8"/>
  <c r="X258" i="8"/>
  <c r="X257" i="8"/>
  <c r="X256" i="8"/>
  <c r="X255" i="8"/>
  <c r="X254" i="8"/>
  <c r="X253" i="8"/>
  <c r="X252" i="8"/>
  <c r="X251" i="8"/>
  <c r="X250" i="8"/>
  <c r="X249" i="8"/>
  <c r="X248" i="8"/>
  <c r="X247" i="8"/>
  <c r="X246" i="8"/>
  <c r="X245" i="8"/>
  <c r="X244" i="8"/>
  <c r="X243" i="8"/>
  <c r="X242" i="8"/>
  <c r="X241" i="8"/>
  <c r="X240" i="8"/>
  <c r="X239" i="8"/>
  <c r="X238" i="8"/>
  <c r="X237" i="8"/>
  <c r="X236" i="8"/>
  <c r="X235" i="8"/>
  <c r="X234" i="8"/>
  <c r="X233" i="8"/>
  <c r="X232" i="8"/>
  <c r="X231" i="8"/>
  <c r="X230" i="8"/>
  <c r="X229" i="8"/>
  <c r="X228" i="8"/>
  <c r="X227" i="8"/>
  <c r="X226" i="8"/>
  <c r="X225" i="8"/>
  <c r="X224" i="8"/>
  <c r="X223" i="8"/>
  <c r="X222" i="8"/>
  <c r="X221" i="8"/>
  <c r="X220" i="8"/>
  <c r="X219" i="8"/>
  <c r="X218" i="8"/>
  <c r="X217" i="8"/>
  <c r="X216" i="8"/>
  <c r="X215" i="8"/>
  <c r="X213" i="8"/>
  <c r="X214" i="8" s="1"/>
  <c r="X212" i="8"/>
  <c r="X211" i="8"/>
  <c r="X210" i="8"/>
  <c r="X209" i="8"/>
  <c r="X208" i="8"/>
  <c r="X207" i="8"/>
  <c r="X206" i="8"/>
  <c r="X205" i="8"/>
  <c r="X204" i="8"/>
  <c r="X203" i="8"/>
  <c r="X202" i="8"/>
  <c r="X201" i="8"/>
  <c r="X200" i="8"/>
  <c r="X199" i="8"/>
  <c r="X198" i="8"/>
  <c r="X197" i="8"/>
  <c r="X196" i="8"/>
  <c r="X195" i="8"/>
  <c r="X192" i="8"/>
  <c r="X193" i="8" s="1"/>
  <c r="X191" i="8"/>
  <c r="X190" i="8"/>
  <c r="X189" i="8"/>
  <c r="X188" i="8"/>
  <c r="X187" i="8"/>
  <c r="X186" i="8"/>
  <c r="X185" i="8"/>
  <c r="X184" i="8"/>
  <c r="V180" i="8"/>
  <c r="V181" i="8" s="1"/>
  <c r="V173" i="8"/>
  <c r="V174" i="8" s="1"/>
  <c r="U172" i="8"/>
  <c r="U173" i="8" s="1"/>
  <c r="T171" i="8"/>
  <c r="T172" i="8" s="1"/>
  <c r="S170" i="8"/>
  <c r="S171" i="8" s="1"/>
  <c r="R169" i="8"/>
  <c r="R170" i="8" s="1"/>
  <c r="Q168" i="8"/>
  <c r="Q169" i="8" s="1"/>
  <c r="Q167" i="8"/>
  <c r="Q166" i="8"/>
  <c r="P165" i="8"/>
  <c r="P166" i="8" s="1"/>
  <c r="R164" i="8"/>
  <c r="R165" i="8" s="1"/>
  <c r="R163" i="8"/>
  <c r="R162" i="8"/>
  <c r="R161" i="8"/>
  <c r="R160" i="8"/>
  <c r="R159" i="8"/>
  <c r="R158" i="8"/>
  <c r="R157" i="8"/>
  <c r="R156" i="8"/>
  <c r="Q155" i="8"/>
  <c r="Q156" i="8" s="1"/>
  <c r="R154" i="8"/>
  <c r="R155" i="8" s="1"/>
  <c r="R153" i="8"/>
  <c r="R152" i="8"/>
  <c r="R151" i="8"/>
  <c r="R150" i="8"/>
  <c r="R149" i="8"/>
  <c r="R148" i="8"/>
  <c r="Q147" i="8"/>
  <c r="Q148" i="8" s="1"/>
  <c r="S146" i="8"/>
  <c r="S147" i="8" s="1"/>
  <c r="S145" i="8"/>
  <c r="S144" i="8"/>
  <c r="S143" i="8"/>
  <c r="S142" i="8"/>
  <c r="S141" i="8"/>
  <c r="S140" i="8"/>
  <c r="S139" i="8"/>
  <c r="S132" i="8"/>
  <c r="S133" i="8" s="1"/>
  <c r="S134" i="8" s="1"/>
  <c r="S135" i="8" s="1"/>
  <c r="S136" i="8" s="1"/>
  <c r="S137" i="8" s="1"/>
  <c r="S138" i="8" s="1"/>
  <c r="R131" i="8"/>
  <c r="R132" i="8" s="1"/>
  <c r="R133" i="8" s="1"/>
  <c r="R134" i="8" s="1"/>
  <c r="Q130" i="8"/>
  <c r="Q131" i="8" s="1"/>
  <c r="P129" i="8"/>
  <c r="P130" i="8" s="1"/>
  <c r="O128" i="8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O259" i="8" s="1"/>
  <c r="O260" i="8" s="1"/>
  <c r="O261" i="8" s="1"/>
  <c r="O262" i="8" s="1"/>
  <c r="O263" i="8" s="1"/>
  <c r="O264" i="8" s="1"/>
  <c r="O265" i="8" s="1"/>
  <c r="O266" i="8" s="1"/>
  <c r="O267" i="8" s="1"/>
  <c r="O268" i="8" s="1"/>
  <c r="O269" i="8" s="1"/>
  <c r="O270" i="8" s="1"/>
  <c r="O271" i="8" s="1"/>
  <c r="O272" i="8" s="1"/>
  <c r="O273" i="8" s="1"/>
  <c r="O274" i="8" s="1"/>
  <c r="O275" i="8" s="1"/>
  <c r="O276" i="8" s="1"/>
  <c r="O277" i="8" s="1"/>
  <c r="O278" i="8" s="1"/>
  <c r="O279" i="8" s="1"/>
  <c r="O280" i="8" s="1"/>
  <c r="O281" i="8" s="1"/>
  <c r="O282" i="8" s="1"/>
  <c r="O283" i="8" s="1"/>
  <c r="O284" i="8" s="1"/>
  <c r="O285" i="8" s="1"/>
  <c r="O286" i="8" s="1"/>
  <c r="O287" i="8" s="1"/>
  <c r="O288" i="8" s="1"/>
  <c r="O289" i="8" s="1"/>
  <c r="O290" i="8" s="1"/>
  <c r="O291" i="8" s="1"/>
  <c r="O292" i="8" s="1"/>
  <c r="O293" i="8" s="1"/>
  <c r="O294" i="8" s="1"/>
  <c r="O295" i="8" s="1"/>
  <c r="O296" i="8" s="1"/>
  <c r="O297" i="8" s="1"/>
  <c r="O298" i="8" s="1"/>
  <c r="O299" i="8" s="1"/>
  <c r="O300" i="8" s="1"/>
  <c r="O301" i="8" s="1"/>
  <c r="O302" i="8" s="1"/>
  <c r="O303" i="8" s="1"/>
  <c r="O304" i="8" s="1"/>
  <c r="O305" i="8" s="1"/>
  <c r="O306" i="8" s="1"/>
  <c r="O307" i="8" s="1"/>
  <c r="O308" i="8" s="1"/>
  <c r="O309" i="8" s="1"/>
  <c r="O310" i="8" s="1"/>
  <c r="O311" i="8" s="1"/>
  <c r="O312" i="8" s="1"/>
  <c r="O313" i="8" s="1"/>
  <c r="O314" i="8" s="1"/>
  <c r="O315" i="8" s="1"/>
  <c r="O316" i="8" s="1"/>
  <c r="O317" i="8" s="1"/>
  <c r="O318" i="8" s="1"/>
  <c r="O319" i="8" s="1"/>
  <c r="O320" i="8" s="1"/>
  <c r="O321" i="8" s="1"/>
  <c r="O322" i="8" s="1"/>
  <c r="O323" i="8" s="1"/>
  <c r="O324" i="8" s="1"/>
  <c r="O325" i="8" s="1"/>
  <c r="O326" i="8" s="1"/>
  <c r="O327" i="8" s="1"/>
  <c r="O328" i="8" s="1"/>
  <c r="O329" i="8" s="1"/>
  <c r="O330" i="8" s="1"/>
  <c r="O331" i="8" s="1"/>
  <c r="O332" i="8" s="1"/>
  <c r="O333" i="8" s="1"/>
  <c r="O334" i="8" s="1"/>
  <c r="O335" i="8" s="1"/>
  <c r="O336" i="8" s="1"/>
  <c r="O337" i="8" s="1"/>
  <c r="O338" i="8" s="1"/>
  <c r="O339" i="8" s="1"/>
  <c r="O340" i="8" s="1"/>
  <c r="O341" i="8" s="1"/>
  <c r="O342" i="8" s="1"/>
  <c r="O343" i="8" s="1"/>
  <c r="O344" i="8" s="1"/>
  <c r="O345" i="8" s="1"/>
  <c r="O346" i="8" s="1"/>
  <c r="O347" i="8" s="1"/>
  <c r="O348" i="8" s="1"/>
  <c r="O349" i="8" s="1"/>
  <c r="O350" i="8" s="1"/>
  <c r="O351" i="8" s="1"/>
  <c r="O352" i="8" s="1"/>
  <c r="O353" i="8" s="1"/>
  <c r="O354" i="8" s="1"/>
  <c r="O355" i="8" s="1"/>
  <c r="O356" i="8" s="1"/>
  <c r="O357" i="8" s="1"/>
  <c r="O358" i="8" s="1"/>
  <c r="R127" i="8"/>
  <c r="R128" i="8" s="1"/>
  <c r="R126" i="8"/>
  <c r="R125" i="8"/>
  <c r="R124" i="8"/>
  <c r="Q123" i="8"/>
  <c r="Q124" i="8" s="1"/>
  <c r="R122" i="8"/>
  <c r="R123" i="8" s="1"/>
  <c r="R121" i="8"/>
  <c r="R120" i="8"/>
  <c r="R119" i="8"/>
  <c r="R118" i="8"/>
  <c r="R117" i="8"/>
  <c r="R116" i="8"/>
  <c r="R115" i="8"/>
  <c r="R114" i="8"/>
  <c r="R113" i="8"/>
  <c r="R112" i="8"/>
  <c r="Q111" i="8"/>
  <c r="Q112" i="8" s="1"/>
  <c r="R110" i="8"/>
  <c r="R111" i="8" s="1"/>
  <c r="R109" i="8"/>
  <c r="R108" i="8"/>
  <c r="R107" i="8"/>
  <c r="R106" i="8"/>
  <c r="R105" i="8"/>
  <c r="R104" i="8"/>
  <c r="R103" i="8"/>
  <c r="R102" i="8"/>
  <c r="R101" i="8"/>
  <c r="R100" i="8"/>
  <c r="Q99" i="8"/>
  <c r="Q100" i="8" s="1"/>
  <c r="R98" i="8"/>
  <c r="R99" i="8" s="1"/>
  <c r="R97" i="8"/>
  <c r="Q96" i="8"/>
  <c r="Q97" i="8" s="1"/>
  <c r="R95" i="8"/>
  <c r="R96" i="8" s="1"/>
  <c r="R94" i="8"/>
  <c r="R93" i="8"/>
  <c r="R92" i="8"/>
  <c r="R91" i="8"/>
  <c r="R90" i="8"/>
  <c r="Q89" i="8"/>
  <c r="R88" i="8"/>
  <c r="R89" i="8" s="1"/>
  <c r="R87" i="8"/>
  <c r="R86" i="8"/>
  <c r="R85" i="8"/>
  <c r="R84" i="8"/>
  <c r="R83" i="8"/>
  <c r="R82" i="8"/>
  <c r="R81" i="8"/>
  <c r="R80" i="8"/>
  <c r="Q79" i="8"/>
  <c r="Q80" i="8" s="1"/>
  <c r="R78" i="8"/>
  <c r="R79" i="8" s="1"/>
  <c r="R77" i="8"/>
  <c r="Q76" i="8"/>
  <c r="Q77" i="8" s="1"/>
  <c r="R75" i="8"/>
  <c r="R76" i="8" s="1"/>
  <c r="R74" i="8"/>
  <c r="R73" i="8"/>
  <c r="R72" i="8"/>
  <c r="R71" i="8"/>
  <c r="Q70" i="8"/>
  <c r="Q71" i="8" s="1"/>
  <c r="R69" i="8"/>
  <c r="R70" i="8" s="1"/>
  <c r="S68" i="8"/>
  <c r="S69" i="8" s="1"/>
  <c r="S67" i="8"/>
  <c r="R66" i="8"/>
  <c r="R67" i="8" s="1"/>
  <c r="S65" i="8"/>
  <c r="S66" i="8" s="1"/>
  <c r="R55" i="8"/>
  <c r="R54" i="8"/>
  <c r="R53" i="8"/>
  <c r="R52" i="8"/>
  <c r="S51" i="8"/>
  <c r="S52" i="8" s="1"/>
  <c r="AC52" i="8" s="1"/>
  <c r="S50" i="8"/>
  <c r="R49" i="8"/>
  <c r="R50" i="8" s="1"/>
  <c r="AB50" i="8" s="1"/>
  <c r="S48" i="8"/>
  <c r="S49" i="8" s="1"/>
  <c r="AC49" i="8" s="1"/>
  <c r="S47" i="8"/>
  <c r="R46" i="8"/>
  <c r="R47" i="8" s="1"/>
  <c r="R45" i="8"/>
  <c r="R44" i="8"/>
  <c r="R43" i="8"/>
  <c r="R42" i="8"/>
  <c r="S41" i="8"/>
  <c r="S42" i="8" s="1"/>
  <c r="S40" i="8"/>
  <c r="R39" i="8"/>
  <c r="R40" i="8" s="1"/>
  <c r="S38" i="8"/>
  <c r="S39" i="8" s="1"/>
  <c r="S37" i="8"/>
  <c r="R36" i="8"/>
  <c r="R37" i="8" s="1"/>
  <c r="S35" i="8"/>
  <c r="S36" i="8" s="1"/>
  <c r="S34" i="8"/>
  <c r="R33" i="8"/>
  <c r="R34" i="8" s="1"/>
  <c r="S32" i="8"/>
  <c r="S33" i="8" s="1"/>
  <c r="S31" i="8"/>
  <c r="R30" i="8"/>
  <c r="R31" i="8" s="1"/>
  <c r="S20" i="8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19" i="8"/>
  <c r="R18" i="8"/>
  <c r="R19" i="8" s="1"/>
  <c r="S17" i="8"/>
  <c r="S18" i="8" s="1"/>
  <c r="S16" i="8"/>
  <c r="R15" i="8"/>
  <c r="R16" i="8" s="1"/>
  <c r="S14" i="8"/>
  <c r="S15" i="8" s="1"/>
  <c r="S13" i="8"/>
  <c r="S12" i="8"/>
  <c r="S11" i="8"/>
  <c r="S10" i="8"/>
  <c r="S9" i="8"/>
  <c r="S8" i="8"/>
  <c r="S7" i="8"/>
  <c r="R6" i="8"/>
  <c r="R7" i="8" s="1"/>
  <c r="Q5" i="8"/>
  <c r="Q6" i="8" s="1"/>
  <c r="P4" i="8"/>
  <c r="P5" i="8" s="1"/>
  <c r="X3" i="8"/>
  <c r="X4" i="8" s="1"/>
  <c r="W3" i="8"/>
  <c r="W4" i="8" s="1"/>
  <c r="V3" i="8"/>
  <c r="V4" i="8" s="1"/>
  <c r="U3" i="8"/>
  <c r="U4" i="8" s="1"/>
  <c r="T3" i="8"/>
  <c r="T4" i="8" s="1"/>
  <c r="S3" i="8"/>
  <c r="S4" i="8" s="1"/>
  <c r="R3" i="8"/>
  <c r="R4" i="8" s="1"/>
  <c r="Q3" i="8"/>
  <c r="Q4" i="8" s="1"/>
  <c r="P3" i="8"/>
  <c r="AL3" i="8" s="1"/>
  <c r="O3" i="8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H178" i="1"/>
  <c r="I188" i="1"/>
  <c r="AC50" i="8" l="1"/>
  <c r="AO52" i="8"/>
  <c r="AO50" i="8"/>
  <c r="AN50" i="8"/>
  <c r="T16" i="9"/>
  <c r="AD15" i="9"/>
  <c r="AD6" i="9"/>
  <c r="U12" i="9"/>
  <c r="AE11" i="9"/>
  <c r="AO11" i="9" s="1"/>
  <c r="AE7" i="9"/>
  <c r="AO7" i="9" s="1"/>
  <c r="V7" i="9"/>
  <c r="AF7" i="9" s="1"/>
  <c r="AF6" i="9"/>
  <c r="V15" i="9"/>
  <c r="AF14" i="9"/>
  <c r="AF8" i="9"/>
  <c r="AO8" i="9" s="1"/>
  <c r="AF105" i="9"/>
  <c r="AF100" i="9"/>
  <c r="AF99" i="9"/>
  <c r="AF98" i="9"/>
  <c r="AF97" i="9"/>
  <c r="AF96" i="9"/>
  <c r="AF95" i="9"/>
  <c r="AF94" i="9"/>
  <c r="AF93" i="9"/>
  <c r="AF92" i="9"/>
  <c r="AF91" i="9"/>
  <c r="AF89" i="9"/>
  <c r="AF88" i="9"/>
  <c r="AF87" i="9"/>
  <c r="AF86" i="9"/>
  <c r="AF85" i="9"/>
  <c r="AF84" i="9"/>
  <c r="AF83" i="9"/>
  <c r="AF82" i="9"/>
  <c r="AF81" i="9"/>
  <c r="AF80" i="9"/>
  <c r="AF79" i="9"/>
  <c r="AF77" i="9"/>
  <c r="AF72" i="9"/>
  <c r="AF71" i="9"/>
  <c r="AF68" i="9"/>
  <c r="AF65" i="9"/>
  <c r="AF64" i="9"/>
  <c r="W7" i="9"/>
  <c r="AG6" i="9"/>
  <c r="AG104" i="9"/>
  <c r="AG103" i="9"/>
  <c r="AG102" i="9"/>
  <c r="AG101" i="9"/>
  <c r="AG76" i="9"/>
  <c r="AG75" i="9"/>
  <c r="AG74" i="9"/>
  <c r="AG73" i="9"/>
  <c r="AG70" i="9"/>
  <c r="AG69" i="9"/>
  <c r="AG67" i="9"/>
  <c r="AG66" i="9"/>
  <c r="AG53" i="9"/>
  <c r="AG52" i="9"/>
  <c r="AG50" i="9"/>
  <c r="AG49" i="9"/>
  <c r="AG43" i="9"/>
  <c r="AG42" i="9"/>
  <c r="AG40" i="9"/>
  <c r="AG39" i="9"/>
  <c r="AG37" i="9"/>
  <c r="AG36" i="9"/>
  <c r="AG34" i="9"/>
  <c r="AG33" i="9"/>
  <c r="AG22" i="9"/>
  <c r="AG21" i="9"/>
  <c r="AG19" i="9"/>
  <c r="AG18" i="9"/>
  <c r="AG15" i="9"/>
  <c r="AG14" i="9"/>
  <c r="AG13" i="9"/>
  <c r="AG12" i="9"/>
  <c r="AG11" i="9"/>
  <c r="AG10" i="9"/>
  <c r="AO10" i="9" s="1"/>
  <c r="X7" i="9"/>
  <c r="AH6" i="9"/>
  <c r="Y7" i="9"/>
  <c r="AI6" i="9"/>
  <c r="Z7" i="9"/>
  <c r="AJ6" i="9"/>
  <c r="AA7" i="9"/>
  <c r="AK6" i="9"/>
  <c r="AB7" i="9"/>
  <c r="AL6" i="9"/>
  <c r="AJ352" i="9"/>
  <c r="AO352" i="9" s="1"/>
  <c r="AJ351" i="9"/>
  <c r="AO351" i="9" s="1"/>
  <c r="AE5" i="9"/>
  <c r="AF5" i="9"/>
  <c r="AG5" i="9"/>
  <c r="AH5" i="9"/>
  <c r="AI5" i="9"/>
  <c r="AJ5" i="9"/>
  <c r="AK5" i="9"/>
  <c r="AL5" i="9"/>
  <c r="AI341" i="9"/>
  <c r="AI340" i="9"/>
  <c r="AI339" i="9"/>
  <c r="AI338" i="9"/>
  <c r="AI337" i="9"/>
  <c r="AI336" i="9"/>
  <c r="AI335" i="9"/>
  <c r="AI334" i="9"/>
  <c r="AI333" i="9"/>
  <c r="AI332" i="9"/>
  <c r="AI331" i="9"/>
  <c r="AI330" i="9"/>
  <c r="AI329" i="9"/>
  <c r="AI328" i="9"/>
  <c r="AI327" i="9"/>
  <c r="AI326" i="9"/>
  <c r="AI325" i="9"/>
  <c r="AI324" i="9"/>
  <c r="AI323" i="9"/>
  <c r="AI322" i="9"/>
  <c r="AI321" i="9"/>
  <c r="AI320" i="9"/>
  <c r="AI319" i="9"/>
  <c r="AI318" i="9"/>
  <c r="AI317" i="9"/>
  <c r="AI316" i="9"/>
  <c r="AI315" i="9"/>
  <c r="AI314" i="9"/>
  <c r="AI313" i="9"/>
  <c r="AI312" i="9"/>
  <c r="AI311" i="9"/>
  <c r="AI310" i="9"/>
  <c r="AI309" i="9"/>
  <c r="AI308" i="9"/>
  <c r="AI307" i="9"/>
  <c r="AI306" i="9"/>
  <c r="AI305" i="9"/>
  <c r="AI304" i="9"/>
  <c r="AI303" i="9"/>
  <c r="AI302" i="9"/>
  <c r="AI301" i="9"/>
  <c r="AI300" i="9"/>
  <c r="AI299" i="9"/>
  <c r="AI298" i="9"/>
  <c r="AI297" i="9"/>
  <c r="AI296" i="9"/>
  <c r="AI295" i="9"/>
  <c r="AI294" i="9"/>
  <c r="AI293" i="9"/>
  <c r="AI292" i="9"/>
  <c r="AI291" i="9"/>
  <c r="AI290" i="9"/>
  <c r="AI289" i="9"/>
  <c r="AI288" i="9"/>
  <c r="AI287" i="9"/>
  <c r="AI286" i="9"/>
  <c r="AI285" i="9"/>
  <c r="AI284" i="9"/>
  <c r="AI283" i="9"/>
  <c r="AI282" i="9"/>
  <c r="AI281" i="9"/>
  <c r="AI280" i="9"/>
  <c r="AI279" i="9"/>
  <c r="AO279" i="9" s="1"/>
  <c r="AO343" i="11"/>
  <c r="AO342" i="11"/>
  <c r="AO341" i="11"/>
  <c r="AO340" i="11"/>
  <c r="AO339" i="11"/>
  <c r="AO338" i="11"/>
  <c r="AO337" i="11"/>
  <c r="AO336" i="11"/>
  <c r="AO335" i="11"/>
  <c r="AO334" i="11"/>
  <c r="AO333" i="11"/>
  <c r="AO332" i="11"/>
  <c r="AO331" i="11"/>
  <c r="AO330" i="11"/>
  <c r="AO329" i="11"/>
  <c r="AO328" i="11"/>
  <c r="AO327" i="11"/>
  <c r="AO326" i="11"/>
  <c r="AO325" i="11"/>
  <c r="AO324" i="11"/>
  <c r="AO323" i="11"/>
  <c r="AO322" i="11"/>
  <c r="AO321" i="11"/>
  <c r="AO320" i="11"/>
  <c r="AO319" i="11"/>
  <c r="AO318" i="11"/>
  <c r="AO317" i="11"/>
  <c r="AO316" i="11"/>
  <c r="AO315" i="11"/>
  <c r="AO314" i="11"/>
  <c r="AO313" i="11"/>
  <c r="AO312" i="11"/>
  <c r="AO311" i="11"/>
  <c r="AO310" i="11"/>
  <c r="AO309" i="11"/>
  <c r="AO308" i="11"/>
  <c r="AO307" i="11"/>
  <c r="AO306" i="11"/>
  <c r="AO305" i="11"/>
  <c r="AO304" i="11"/>
  <c r="AO303" i="11"/>
  <c r="AO302" i="11"/>
  <c r="AO301" i="11"/>
  <c r="AO300" i="11"/>
  <c r="S8" i="12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S84" i="12" s="1"/>
  <c r="S85" i="12" s="1"/>
  <c r="S86" i="12" s="1"/>
  <c r="S87" i="12" s="1"/>
  <c r="S88" i="12" s="1"/>
  <c r="S89" i="12" s="1"/>
  <c r="S90" i="12" s="1"/>
  <c r="S91" i="12" s="1"/>
  <c r="S92" i="12" s="1"/>
  <c r="S93" i="12" s="1"/>
  <c r="S94" i="12" s="1"/>
  <c r="S95" i="12" s="1"/>
  <c r="S96" i="12" s="1"/>
  <c r="S97" i="12" s="1"/>
  <c r="S98" i="12" s="1"/>
  <c r="S99" i="12" s="1"/>
  <c r="S100" i="12" s="1"/>
  <c r="S101" i="12" s="1"/>
  <c r="S102" i="12" s="1"/>
  <c r="S103" i="12" s="1"/>
  <c r="S104" i="12" s="1"/>
  <c r="S105" i="12" s="1"/>
  <c r="S106" i="12" s="1"/>
  <c r="S107" i="12" s="1"/>
  <c r="S108" i="12" s="1"/>
  <c r="S109" i="12" s="1"/>
  <c r="S110" i="12" s="1"/>
  <c r="S111" i="12" s="1"/>
  <c r="S112" i="12" s="1"/>
  <c r="S113" i="12" s="1"/>
  <c r="S114" i="12" s="1"/>
  <c r="S115" i="12" s="1"/>
  <c r="S116" i="12" s="1"/>
  <c r="S117" i="12" s="1"/>
  <c r="S118" i="12" s="1"/>
  <c r="S119" i="12" s="1"/>
  <c r="S120" i="12" s="1"/>
  <c r="S121" i="12" s="1"/>
  <c r="S122" i="12" s="1"/>
  <c r="S123" i="12" s="1"/>
  <c r="S124" i="12" s="1"/>
  <c r="S125" i="12" s="1"/>
  <c r="S126" i="12" s="1"/>
  <c r="S127" i="12" s="1"/>
  <c r="S128" i="12" s="1"/>
  <c r="S129" i="12" s="1"/>
  <c r="S130" i="12" s="1"/>
  <c r="S131" i="12" s="1"/>
  <c r="S132" i="12" s="1"/>
  <c r="S133" i="12" s="1"/>
  <c r="S134" i="12" s="1"/>
  <c r="S135" i="12" s="1"/>
  <c r="S136" i="12" s="1"/>
  <c r="S137" i="12" s="1"/>
  <c r="S138" i="12" s="1"/>
  <c r="S139" i="12" s="1"/>
  <c r="S140" i="12" s="1"/>
  <c r="S141" i="12" s="1"/>
  <c r="S142" i="12" s="1"/>
  <c r="S143" i="12" s="1"/>
  <c r="S144" i="12" s="1"/>
  <c r="S145" i="12" s="1"/>
  <c r="S146" i="12" s="1"/>
  <c r="S147" i="12" s="1"/>
  <c r="S148" i="12" s="1"/>
  <c r="S149" i="12" s="1"/>
  <c r="S150" i="12" s="1"/>
  <c r="S151" i="12" s="1"/>
  <c r="S152" i="12" s="1"/>
  <c r="S153" i="12" s="1"/>
  <c r="S154" i="12" s="1"/>
  <c r="S155" i="12" s="1"/>
  <c r="S156" i="12" s="1"/>
  <c r="S157" i="12" s="1"/>
  <c r="S158" i="12" s="1"/>
  <c r="S159" i="12" s="1"/>
  <c r="S160" i="12" s="1"/>
  <c r="S161" i="12" s="1"/>
  <c r="S162" i="12" s="1"/>
  <c r="S163" i="12" s="1"/>
  <c r="S164" i="12" s="1"/>
  <c r="S165" i="12" s="1"/>
  <c r="S166" i="12" s="1"/>
  <c r="S167" i="12" s="1"/>
  <c r="S168" i="12" s="1"/>
  <c r="S169" i="12" s="1"/>
  <c r="S170" i="12" s="1"/>
  <c r="S171" i="12" s="1"/>
  <c r="S172" i="12" s="1"/>
  <c r="S173" i="12" s="1"/>
  <c r="S174" i="12" s="1"/>
  <c r="S175" i="12" s="1"/>
  <c r="S176" i="12" s="1"/>
  <c r="S177" i="12" s="1"/>
  <c r="S178" i="12" s="1"/>
  <c r="S179" i="12" s="1"/>
  <c r="S180" i="12" s="1"/>
  <c r="S181" i="12" s="1"/>
  <c r="S182" i="12" s="1"/>
  <c r="S183" i="12" s="1"/>
  <c r="S184" i="12" s="1"/>
  <c r="S185" i="12" s="1"/>
  <c r="S186" i="12" s="1"/>
  <c r="S187" i="12" s="1"/>
  <c r="S188" i="12" s="1"/>
  <c r="S189" i="12" s="1"/>
  <c r="S190" i="12" s="1"/>
  <c r="S191" i="12" s="1"/>
  <c r="S192" i="12" s="1"/>
  <c r="S193" i="12" s="1"/>
  <c r="S194" i="12" s="1"/>
  <c r="S195" i="12" s="1"/>
  <c r="S196" i="12" s="1"/>
  <c r="S197" i="12" s="1"/>
  <c r="S198" i="12" s="1"/>
  <c r="S199" i="12" s="1"/>
  <c r="S200" i="12" s="1"/>
  <c r="S201" i="12" s="1"/>
  <c r="S202" i="12" s="1"/>
  <c r="S203" i="12" s="1"/>
  <c r="S204" i="12" s="1"/>
  <c r="S205" i="12" s="1"/>
  <c r="S206" i="12" s="1"/>
  <c r="S207" i="12" s="1"/>
  <c r="S208" i="12" s="1"/>
  <c r="S209" i="12" s="1"/>
  <c r="S210" i="12" s="1"/>
  <c r="S211" i="12" s="1"/>
  <c r="S212" i="12" s="1"/>
  <c r="S213" i="12" s="1"/>
  <c r="S214" i="12" s="1"/>
  <c r="S215" i="12" s="1"/>
  <c r="S216" i="12" s="1"/>
  <c r="S217" i="12" s="1"/>
  <c r="S218" i="12" s="1"/>
  <c r="S219" i="12" s="1"/>
  <c r="S220" i="12" s="1"/>
  <c r="S221" i="12" s="1"/>
  <c r="S222" i="12" s="1"/>
  <c r="S223" i="12" s="1"/>
  <c r="S224" i="12" s="1"/>
  <c r="S225" i="12" s="1"/>
  <c r="S226" i="12" s="1"/>
  <c r="S227" i="12" s="1"/>
  <c r="S228" i="12" s="1"/>
  <c r="S229" i="12" s="1"/>
  <c r="S230" i="12" s="1"/>
  <c r="S231" i="12" s="1"/>
  <c r="S232" i="12" s="1"/>
  <c r="S233" i="12" s="1"/>
  <c r="S234" i="12" s="1"/>
  <c r="S235" i="12" s="1"/>
  <c r="S236" i="12" s="1"/>
  <c r="S237" i="12" s="1"/>
  <c r="S238" i="12" s="1"/>
  <c r="S239" i="12" s="1"/>
  <c r="S240" i="12" s="1"/>
  <c r="S241" i="12" s="1"/>
  <c r="S242" i="12" s="1"/>
  <c r="S243" i="12" s="1"/>
  <c r="S244" i="12" s="1"/>
  <c r="S245" i="12" s="1"/>
  <c r="S246" i="12" s="1"/>
  <c r="S247" i="12" s="1"/>
  <c r="S248" i="12" s="1"/>
  <c r="S249" i="12" s="1"/>
  <c r="S250" i="12" s="1"/>
  <c r="S251" i="12" s="1"/>
  <c r="S252" i="12" s="1"/>
  <c r="S253" i="12" s="1"/>
  <c r="S254" i="12" s="1"/>
  <c r="S255" i="12" s="1"/>
  <c r="S256" i="12" s="1"/>
  <c r="S257" i="12" s="1"/>
  <c r="S258" i="12" s="1"/>
  <c r="S259" i="12" s="1"/>
  <c r="S260" i="12" s="1"/>
  <c r="S261" i="12" s="1"/>
  <c r="S262" i="12" s="1"/>
  <c r="S263" i="12" s="1"/>
  <c r="S264" i="12" s="1"/>
  <c r="S265" i="12" s="1"/>
  <c r="S266" i="12" s="1"/>
  <c r="S267" i="12" s="1"/>
  <c r="S268" i="12" s="1"/>
  <c r="S269" i="12" s="1"/>
  <c r="S270" i="12" s="1"/>
  <c r="S271" i="12" s="1"/>
  <c r="S272" i="12" s="1"/>
  <c r="S273" i="12" s="1"/>
  <c r="S274" i="12" s="1"/>
  <c r="S275" i="12" s="1"/>
  <c r="S276" i="12" s="1"/>
  <c r="S277" i="12" s="1"/>
  <c r="S278" i="12" s="1"/>
  <c r="S279" i="12" s="1"/>
  <c r="S280" i="12" s="1"/>
  <c r="S281" i="12" s="1"/>
  <c r="S282" i="12" s="1"/>
  <c r="S283" i="12" s="1"/>
  <c r="S284" i="12" s="1"/>
  <c r="S285" i="12" s="1"/>
  <c r="S286" i="12" s="1"/>
  <c r="S287" i="12" s="1"/>
  <c r="S288" i="12" s="1"/>
  <c r="S289" i="12" s="1"/>
  <c r="S290" i="12" s="1"/>
  <c r="S291" i="12" s="1"/>
  <c r="S292" i="12" s="1"/>
  <c r="S293" i="12" s="1"/>
  <c r="S294" i="12" s="1"/>
  <c r="S295" i="12" s="1"/>
  <c r="S296" i="12" s="1"/>
  <c r="S297" i="12" s="1"/>
  <c r="S298" i="12" s="1"/>
  <c r="S299" i="12" s="1"/>
  <c r="S300" i="12" s="1"/>
  <c r="S301" i="12" s="1"/>
  <c r="S302" i="12" s="1"/>
  <c r="S303" i="12" s="1"/>
  <c r="S304" i="12" s="1"/>
  <c r="S305" i="12" s="1"/>
  <c r="S306" i="12" s="1"/>
  <c r="S307" i="12" s="1"/>
  <c r="S308" i="12" s="1"/>
  <c r="S309" i="12" s="1"/>
  <c r="S310" i="12" s="1"/>
  <c r="S311" i="12" s="1"/>
  <c r="S312" i="12" s="1"/>
  <c r="S313" i="12" s="1"/>
  <c r="S314" i="12" s="1"/>
  <c r="S315" i="12" s="1"/>
  <c r="S316" i="12" s="1"/>
  <c r="S317" i="12" s="1"/>
  <c r="S318" i="12" s="1"/>
  <c r="S319" i="12" s="1"/>
  <c r="S320" i="12" s="1"/>
  <c r="S321" i="12" s="1"/>
  <c r="S322" i="12" s="1"/>
  <c r="S323" i="12" s="1"/>
  <c r="S324" i="12" s="1"/>
  <c r="S325" i="12" s="1"/>
  <c r="S326" i="12" s="1"/>
  <c r="S327" i="12" s="1"/>
  <c r="S328" i="12" s="1"/>
  <c r="S329" i="12" s="1"/>
  <c r="S330" i="12" s="1"/>
  <c r="S331" i="12" s="1"/>
  <c r="S332" i="12" s="1"/>
  <c r="S333" i="12" s="1"/>
  <c r="S334" i="12" s="1"/>
  <c r="S335" i="12" s="1"/>
  <c r="S336" i="12" s="1"/>
  <c r="S337" i="12" s="1"/>
  <c r="S338" i="12" s="1"/>
  <c r="S339" i="12" s="1"/>
  <c r="S340" i="12" s="1"/>
  <c r="S341" i="12" s="1"/>
  <c r="S342" i="12" s="1"/>
  <c r="S343" i="12" s="1"/>
  <c r="S344" i="12" s="1"/>
  <c r="S345" i="12" s="1"/>
  <c r="S346" i="12" s="1"/>
  <c r="S347" i="12" s="1"/>
  <c r="S348" i="12" s="1"/>
  <c r="S349" i="12" s="1"/>
  <c r="S350" i="12" s="1"/>
  <c r="S351" i="12" s="1"/>
  <c r="S352" i="12" s="1"/>
  <c r="S353" i="12" s="1"/>
  <c r="S354" i="12" s="1"/>
  <c r="S355" i="12" s="1"/>
  <c r="S356" i="12" s="1"/>
  <c r="S357" i="12" s="1"/>
  <c r="S358" i="12" s="1"/>
  <c r="S359" i="12" s="1"/>
  <c r="S360" i="12" s="1"/>
  <c r="S361" i="12" s="1"/>
  <c r="S362" i="12" s="1"/>
  <c r="S363" i="12" s="1"/>
  <c r="S364" i="12" s="1"/>
  <c r="S365" i="12" s="1"/>
  <c r="AO299" i="11"/>
  <c r="AO298" i="11"/>
  <c r="AO297" i="11"/>
  <c r="AO296" i="11"/>
  <c r="AO295" i="11"/>
  <c r="AO294" i="11"/>
  <c r="AO293" i="11"/>
  <c r="AO292" i="11"/>
  <c r="AO291" i="11"/>
  <c r="AO290" i="11"/>
  <c r="AO289" i="11"/>
  <c r="AO288" i="11"/>
  <c r="AO287" i="11"/>
  <c r="AO286" i="11"/>
  <c r="AO285" i="11"/>
  <c r="AO284" i="11"/>
  <c r="AO283" i="11"/>
  <c r="AO282" i="11"/>
  <c r="AO281" i="11"/>
  <c r="AO280" i="11"/>
  <c r="AO279" i="11"/>
  <c r="AO278" i="11"/>
  <c r="AO277" i="11"/>
  <c r="AO276" i="11"/>
  <c r="AO275" i="11"/>
  <c r="AO274" i="11"/>
  <c r="AO273" i="11"/>
  <c r="AO272" i="11"/>
  <c r="AO271" i="11"/>
  <c r="AO270" i="11"/>
  <c r="AO269" i="11"/>
  <c r="AO268" i="11"/>
  <c r="AO267" i="11"/>
  <c r="AO266" i="11"/>
  <c r="AO265" i="11"/>
  <c r="AO264" i="11"/>
  <c r="AO263" i="11"/>
  <c r="AO262" i="11"/>
  <c r="AO261" i="11"/>
  <c r="AO260" i="11"/>
  <c r="AO259" i="11"/>
  <c r="AO258" i="11"/>
  <c r="AO257" i="11"/>
  <c r="AO256" i="11"/>
  <c r="AO255" i="11"/>
  <c r="AO254" i="11"/>
  <c r="AO253" i="11"/>
  <c r="AO252" i="11"/>
  <c r="AO251" i="11"/>
  <c r="AO250" i="11"/>
  <c r="AO249" i="11"/>
  <c r="AO248" i="11"/>
  <c r="AO247" i="11"/>
  <c r="AO246" i="11"/>
  <c r="AO245" i="11"/>
  <c r="AO244" i="11"/>
  <c r="AO243" i="11"/>
  <c r="AO242" i="11"/>
  <c r="AO241" i="11"/>
  <c r="AO240" i="11"/>
  <c r="AO239" i="11"/>
  <c r="AO238" i="11"/>
  <c r="AO237" i="11"/>
  <c r="AO236" i="11"/>
  <c r="AO235" i="11"/>
  <c r="AO234" i="11"/>
  <c r="AO233" i="11"/>
  <c r="AO232" i="11"/>
  <c r="AO231" i="11"/>
  <c r="AO230" i="11"/>
  <c r="AO229" i="11"/>
  <c r="AO228" i="11"/>
  <c r="AO227" i="11"/>
  <c r="AO226" i="11"/>
  <c r="AO225" i="11"/>
  <c r="AO224" i="11"/>
  <c r="AO223" i="11"/>
  <c r="AO222" i="11"/>
  <c r="AO221" i="11"/>
  <c r="AO220" i="11"/>
  <c r="AO219" i="11"/>
  <c r="AO218" i="11"/>
  <c r="AO217" i="11"/>
  <c r="AO216" i="11"/>
  <c r="AO215" i="11"/>
  <c r="AO214" i="11"/>
  <c r="AO213" i="11"/>
  <c r="AO212" i="11"/>
  <c r="AO211" i="11"/>
  <c r="AO210" i="11"/>
  <c r="AO209" i="11"/>
  <c r="AO208" i="11"/>
  <c r="AO207" i="11"/>
  <c r="AO206" i="11"/>
  <c r="AO205" i="11"/>
  <c r="AO204" i="11"/>
  <c r="AO203" i="11"/>
  <c r="AO202" i="11"/>
  <c r="AO201" i="11"/>
  <c r="AO200" i="11"/>
  <c r="AO199" i="11"/>
  <c r="AO198" i="11"/>
  <c r="AO197" i="11"/>
  <c r="AO196" i="11"/>
  <c r="AO195" i="11"/>
  <c r="AO194" i="11"/>
  <c r="AO193" i="11"/>
  <c r="AO192" i="11"/>
  <c r="AO191" i="11"/>
  <c r="AO190" i="11"/>
  <c r="AO189" i="11"/>
  <c r="AO188" i="11"/>
  <c r="AO187" i="11"/>
  <c r="AO186" i="11"/>
  <c r="AO185" i="11"/>
  <c r="AO184" i="11"/>
  <c r="AO183" i="11"/>
  <c r="AO182" i="11"/>
  <c r="AO181" i="11"/>
  <c r="AO180" i="11"/>
  <c r="AO179" i="11"/>
  <c r="AO178" i="11"/>
  <c r="AO177" i="11"/>
  <c r="AO176" i="11"/>
  <c r="AO175" i="11"/>
  <c r="AO174" i="11"/>
  <c r="AO173" i="11"/>
  <c r="AO172" i="11"/>
  <c r="AO170" i="11"/>
  <c r="AO169" i="11"/>
  <c r="AO168" i="11"/>
  <c r="AO167" i="11"/>
  <c r="AO166" i="11"/>
  <c r="AO165" i="11"/>
  <c r="AO164" i="11"/>
  <c r="AO163" i="11"/>
  <c r="AO162" i="11"/>
  <c r="AO157" i="11"/>
  <c r="AO156" i="11"/>
  <c r="AO155" i="11"/>
  <c r="AO154" i="11"/>
  <c r="AO153" i="11"/>
  <c r="AO151" i="11"/>
  <c r="AO150" i="11"/>
  <c r="AO149" i="11"/>
  <c r="AO148" i="11"/>
  <c r="AO147" i="11"/>
  <c r="AO146" i="11"/>
  <c r="AO145" i="11"/>
  <c r="AO144" i="11"/>
  <c r="AO143" i="11"/>
  <c r="AO142" i="11"/>
  <c r="AO141" i="11"/>
  <c r="AO140" i="11"/>
  <c r="AO139" i="11"/>
  <c r="AO138" i="11"/>
  <c r="AO137" i="11"/>
  <c r="AO136" i="11"/>
  <c r="AO135" i="11"/>
  <c r="AO134" i="11"/>
  <c r="AO133" i="11"/>
  <c r="AO132" i="11"/>
  <c r="AO131" i="11"/>
  <c r="AO130" i="11"/>
  <c r="AO129" i="11"/>
  <c r="AO128" i="11"/>
  <c r="AO127" i="11"/>
  <c r="AO126" i="11"/>
  <c r="AO125" i="11"/>
  <c r="AO124" i="11"/>
  <c r="AO123" i="11"/>
  <c r="AO122" i="11"/>
  <c r="AO121" i="11"/>
  <c r="W40" i="11"/>
  <c r="U40" i="11"/>
  <c r="AG7" i="11"/>
  <c r="W8" i="11"/>
  <c r="AG8" i="11" s="1"/>
  <c r="AH7" i="11"/>
  <c r="X8" i="11"/>
  <c r="AI7" i="11"/>
  <c r="Y8" i="11"/>
  <c r="AJ7" i="11"/>
  <c r="Z8" i="11"/>
  <c r="AK7" i="11"/>
  <c r="AA8" i="11"/>
  <c r="AL7" i="11"/>
  <c r="AB8" i="11"/>
  <c r="AD7" i="11"/>
  <c r="T8" i="11"/>
  <c r="AG9" i="11"/>
  <c r="AF8" i="11"/>
  <c r="AE7" i="11"/>
  <c r="V7" i="12"/>
  <c r="AF7" i="12" s="1"/>
  <c r="AF6" i="12"/>
  <c r="W7" i="12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AG6" i="12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AH6" i="12"/>
  <c r="Y7" i="12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AI6" i="12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AJ6" i="12"/>
  <c r="AA7" i="12"/>
  <c r="AA8" i="12" s="1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K6" i="12"/>
  <c r="AB7" i="12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L6" i="12"/>
  <c r="AD7" i="12"/>
  <c r="AE8" i="12"/>
  <c r="AF9" i="12"/>
  <c r="V19" i="12"/>
  <c r="AF18" i="12"/>
  <c r="AG10" i="12"/>
  <c r="AE5" i="12"/>
  <c r="AF5" i="12"/>
  <c r="AG5" i="12"/>
  <c r="AH5" i="12"/>
  <c r="AI5" i="12"/>
  <c r="AJ5" i="12"/>
  <c r="AK5" i="12"/>
  <c r="AL5" i="12"/>
  <c r="AD6" i="12"/>
  <c r="AO6" i="12" s="1"/>
  <c r="AE7" i="12"/>
  <c r="AF8" i="12"/>
  <c r="AF6" i="11"/>
  <c r="AG6" i="11"/>
  <c r="AH6" i="11"/>
  <c r="AI6" i="11"/>
  <c r="AJ6" i="11"/>
  <c r="AK6" i="11"/>
  <c r="AL6" i="11"/>
  <c r="AE5" i="11"/>
  <c r="AF5" i="11"/>
  <c r="AG5" i="11"/>
  <c r="AH5" i="11"/>
  <c r="AI5" i="11"/>
  <c r="AJ5" i="11"/>
  <c r="AK5" i="11"/>
  <c r="AL5" i="11"/>
  <c r="AD6" i="11"/>
  <c r="AO6" i="11" s="1"/>
  <c r="AJ359" i="9"/>
  <c r="AO359" i="9" s="1"/>
  <c r="AJ358" i="9"/>
  <c r="AO358" i="9" s="1"/>
  <c r="AJ357" i="9"/>
  <c r="AO357" i="9" s="1"/>
  <c r="AJ354" i="9"/>
  <c r="AO354" i="9" s="1"/>
  <c r="AJ356" i="9"/>
  <c r="AO356" i="9" s="1"/>
  <c r="AJ355" i="9"/>
  <c r="AO355" i="9" s="1"/>
  <c r="X173" i="9"/>
  <c r="AH173" i="9" s="1"/>
  <c r="AO5" i="9"/>
  <c r="X280" i="9"/>
  <c r="AH280" i="9" s="1"/>
  <c r="AO280" i="9" s="1"/>
  <c r="AO6" i="9"/>
  <c r="AB63" i="8"/>
  <c r="AA63" i="8"/>
  <c r="AB62" i="8"/>
  <c r="AA62" i="8"/>
  <c r="AB61" i="8"/>
  <c r="O56" i="8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AM4" i="8"/>
  <c r="AA4" i="8"/>
  <c r="R5" i="8"/>
  <c r="AN4" i="8"/>
  <c r="AB4" i="8"/>
  <c r="S5" i="8"/>
  <c r="AO4" i="8"/>
  <c r="AC4" i="8"/>
  <c r="T5" i="8"/>
  <c r="AP4" i="8"/>
  <c r="AD4" i="8"/>
  <c r="U5" i="8"/>
  <c r="AQ4" i="8"/>
  <c r="AE4" i="8"/>
  <c r="V5" i="8"/>
  <c r="AR4" i="8"/>
  <c r="AF4" i="8"/>
  <c r="W5" i="8"/>
  <c r="AS4" i="8"/>
  <c r="AG4" i="8"/>
  <c r="X5" i="8"/>
  <c r="AT4" i="8"/>
  <c r="AH4" i="8"/>
  <c r="P6" i="8"/>
  <c r="AL5" i="8"/>
  <c r="Z5" i="8"/>
  <c r="Q7" i="8"/>
  <c r="AM6" i="8"/>
  <c r="AA6" i="8"/>
  <c r="R8" i="8"/>
  <c r="AN7" i="8"/>
  <c r="AB7" i="8"/>
  <c r="AO15" i="8"/>
  <c r="AC15" i="8"/>
  <c r="R17" i="8"/>
  <c r="AN16" i="8"/>
  <c r="AB16" i="8"/>
  <c r="AO18" i="8"/>
  <c r="AC18" i="8"/>
  <c r="R20" i="8"/>
  <c r="AN19" i="8"/>
  <c r="AB19" i="8"/>
  <c r="AO30" i="8"/>
  <c r="AC30" i="8"/>
  <c r="R32" i="8"/>
  <c r="AN31" i="8"/>
  <c r="AB31" i="8"/>
  <c r="AO33" i="8"/>
  <c r="AC33" i="8"/>
  <c r="R35" i="8"/>
  <c r="AN34" i="8"/>
  <c r="AB34" i="8"/>
  <c r="AO36" i="8"/>
  <c r="AC36" i="8"/>
  <c r="R38" i="8"/>
  <c r="AN37" i="8"/>
  <c r="AB37" i="8"/>
  <c r="AO39" i="8"/>
  <c r="AC39" i="8"/>
  <c r="R41" i="8"/>
  <c r="AN40" i="8"/>
  <c r="AB40" i="8"/>
  <c r="S43" i="8"/>
  <c r="AO42" i="8"/>
  <c r="AC42" i="8"/>
  <c r="R48" i="8"/>
  <c r="AN47" i="8"/>
  <c r="AB47" i="8"/>
  <c r="AO49" i="8"/>
  <c r="R51" i="8"/>
  <c r="S53" i="8"/>
  <c r="R65" i="8"/>
  <c r="AN64" i="8"/>
  <c r="AO66" i="8"/>
  <c r="AC66" i="8"/>
  <c r="R68" i="8"/>
  <c r="AN67" i="8"/>
  <c r="AB67" i="8"/>
  <c r="AS68" i="8"/>
  <c r="AG68" i="8"/>
  <c r="S70" i="8"/>
  <c r="AO69" i="8"/>
  <c r="AC69" i="8"/>
  <c r="AN70" i="8"/>
  <c r="AB70" i="8"/>
  <c r="Q72" i="8"/>
  <c r="AM71" i="8"/>
  <c r="AA71" i="8"/>
  <c r="AN76" i="8"/>
  <c r="AB76" i="8"/>
  <c r="Q78" i="8"/>
  <c r="AM77" i="8"/>
  <c r="AA77" i="8"/>
  <c r="AN79" i="8"/>
  <c r="AB79" i="8"/>
  <c r="Q81" i="8"/>
  <c r="AM80" i="8"/>
  <c r="AA80" i="8"/>
  <c r="AN89" i="8"/>
  <c r="AB89" i="8"/>
  <c r="AO8" i="8"/>
  <c r="AO16" i="8"/>
  <c r="AO19" i="8"/>
  <c r="AO20" i="8"/>
  <c r="AO31" i="8"/>
  <c r="AO34" i="8"/>
  <c r="AO37" i="8"/>
  <c r="AO40" i="8"/>
  <c r="AO67" i="8"/>
  <c r="AN71" i="8"/>
  <c r="AN72" i="8"/>
  <c r="AN77" i="8"/>
  <c r="AN80" i="8"/>
  <c r="AN81" i="8"/>
  <c r="Q90" i="8"/>
  <c r="AN96" i="8"/>
  <c r="AB96" i="8"/>
  <c r="Q98" i="8"/>
  <c r="AM97" i="8"/>
  <c r="AA97" i="8"/>
  <c r="AN99" i="8"/>
  <c r="AB99" i="8"/>
  <c r="Q101" i="8"/>
  <c r="AM100" i="8"/>
  <c r="AA100" i="8"/>
  <c r="AN111" i="8"/>
  <c r="AB111" i="8"/>
  <c r="Q113" i="8"/>
  <c r="AM112" i="8"/>
  <c r="AA112" i="8"/>
  <c r="AN123" i="8"/>
  <c r="AB123" i="8"/>
  <c r="Q125" i="8"/>
  <c r="AM124" i="8"/>
  <c r="AA124" i="8"/>
  <c r="R129" i="8"/>
  <c r="AN128" i="8"/>
  <c r="AB128" i="8"/>
  <c r="P131" i="8"/>
  <c r="AL130" i="8"/>
  <c r="Z130" i="8"/>
  <c r="Q132" i="8"/>
  <c r="AM131" i="8"/>
  <c r="AA131" i="8"/>
  <c r="AN132" i="8"/>
  <c r="AB132" i="8"/>
  <c r="AO133" i="8"/>
  <c r="AC133" i="8"/>
  <c r="R135" i="8"/>
  <c r="R136" i="8" s="1"/>
  <c r="R137" i="8" s="1"/>
  <c r="AN134" i="8"/>
  <c r="AB134" i="8"/>
  <c r="AO136" i="8"/>
  <c r="AC136" i="8"/>
  <c r="R138" i="8"/>
  <c r="AN137" i="8"/>
  <c r="AB137" i="8"/>
  <c r="S148" i="8"/>
  <c r="AO147" i="8"/>
  <c r="AC147" i="8"/>
  <c r="Q149" i="8"/>
  <c r="AM148" i="8"/>
  <c r="AA148" i="8"/>
  <c r="AN155" i="8"/>
  <c r="AB155" i="8"/>
  <c r="Q157" i="8"/>
  <c r="AM156" i="8"/>
  <c r="AA156" i="8"/>
  <c r="R166" i="8"/>
  <c r="AN165" i="8"/>
  <c r="AB165" i="8"/>
  <c r="P167" i="8"/>
  <c r="AL166" i="8"/>
  <c r="Z166" i="8"/>
  <c r="Q170" i="8"/>
  <c r="AM169" i="8"/>
  <c r="AA169" i="8"/>
  <c r="R171" i="8"/>
  <c r="AN170" i="8"/>
  <c r="AB170" i="8"/>
  <c r="S172" i="8"/>
  <c r="AO171" i="8"/>
  <c r="AC171" i="8"/>
  <c r="T173" i="8"/>
  <c r="AP172" i="8"/>
  <c r="AD172" i="8"/>
  <c r="U174" i="8"/>
  <c r="AQ173" i="8"/>
  <c r="AE173" i="8"/>
  <c r="V175" i="8"/>
  <c r="AR174" i="8"/>
  <c r="AF174" i="8"/>
  <c r="AS180" i="8"/>
  <c r="AG180" i="8"/>
  <c r="V182" i="8"/>
  <c r="AR181" i="8"/>
  <c r="AF181" i="8"/>
  <c r="AS184" i="8"/>
  <c r="AG184" i="8"/>
  <c r="X194" i="8"/>
  <c r="AT193" i="8"/>
  <c r="AH193" i="8"/>
  <c r="AS195" i="8"/>
  <c r="AG195" i="8"/>
  <c r="AT214" i="8"/>
  <c r="AH214" i="8"/>
  <c r="AS215" i="8"/>
  <c r="AG215" i="8"/>
  <c r="Z3" i="8"/>
  <c r="AA3" i="8"/>
  <c r="AB3" i="8"/>
  <c r="AC3" i="8"/>
  <c r="AD3" i="8"/>
  <c r="AE3" i="8"/>
  <c r="AF3" i="8"/>
  <c r="AG3" i="8"/>
  <c r="AH3" i="8"/>
  <c r="AM3" i="8"/>
  <c r="AV3" i="8" s="1"/>
  <c r="AN3" i="8"/>
  <c r="AO3" i="8"/>
  <c r="AP3" i="8"/>
  <c r="AQ3" i="8"/>
  <c r="AR3" i="8"/>
  <c r="AS3" i="8"/>
  <c r="AT3" i="8"/>
  <c r="Z4" i="8"/>
  <c r="AJ4" i="8" s="1"/>
  <c r="AL4" i="8"/>
  <c r="AV4" i="8" s="1"/>
  <c r="AA5" i="8"/>
  <c r="AM5" i="8"/>
  <c r="AB6" i="8"/>
  <c r="AN6" i="8"/>
  <c r="AC8" i="8"/>
  <c r="AC16" i="8"/>
  <c r="AC17" i="8"/>
  <c r="AO17" i="8"/>
  <c r="AC19" i="8"/>
  <c r="AC20" i="8"/>
  <c r="AC31" i="8"/>
  <c r="AC32" i="8"/>
  <c r="AO32" i="8"/>
  <c r="AC34" i="8"/>
  <c r="AC35" i="8"/>
  <c r="AO35" i="8"/>
  <c r="AC37" i="8"/>
  <c r="AC38" i="8"/>
  <c r="AO38" i="8"/>
  <c r="AC40" i="8"/>
  <c r="AC41" i="8"/>
  <c r="AO41" i="8"/>
  <c r="AC48" i="8"/>
  <c r="AO48" i="8"/>
  <c r="AC65" i="8"/>
  <c r="AO65" i="8"/>
  <c r="AC67" i="8"/>
  <c r="AC68" i="8"/>
  <c r="AO68" i="8"/>
  <c r="AB71" i="8"/>
  <c r="AB72" i="8"/>
  <c r="AB77" i="8"/>
  <c r="AB78" i="8"/>
  <c r="AN78" i="8"/>
  <c r="AB80" i="8"/>
  <c r="AB81" i="8"/>
  <c r="AN90" i="8"/>
  <c r="AN97" i="8"/>
  <c r="AN100" i="8"/>
  <c r="AN101" i="8"/>
  <c r="AN112" i="8"/>
  <c r="AN113" i="8"/>
  <c r="AN124" i="8"/>
  <c r="AN125" i="8"/>
  <c r="AO134" i="8"/>
  <c r="AO137" i="8"/>
  <c r="AO138" i="8"/>
  <c r="AN149" i="8"/>
  <c r="AN156" i="8"/>
  <c r="AN157" i="8"/>
  <c r="AM167" i="8"/>
  <c r="AS175" i="8"/>
  <c r="AS181" i="8"/>
  <c r="AS182" i="8"/>
  <c r="AT185" i="8"/>
  <c r="AT195" i="8"/>
  <c r="AT196" i="8"/>
  <c r="AT215" i="8"/>
  <c r="AT216" i="8"/>
  <c r="X266" i="8"/>
  <c r="AT265" i="8"/>
  <c r="AH265" i="8"/>
  <c r="U267" i="8"/>
  <c r="AQ266" i="8"/>
  <c r="AE266" i="8"/>
  <c r="AB90" i="8"/>
  <c r="AB97" i="8"/>
  <c r="AB98" i="8"/>
  <c r="AN98" i="8"/>
  <c r="AB100" i="8"/>
  <c r="AB101" i="8"/>
  <c r="AB112" i="8"/>
  <c r="AB113" i="8"/>
  <c r="AB124" i="8"/>
  <c r="AB125" i="8"/>
  <c r="AC134" i="8"/>
  <c r="AC135" i="8"/>
  <c r="AO135" i="8"/>
  <c r="AC137" i="8"/>
  <c r="AC138" i="8"/>
  <c r="AB149" i="8"/>
  <c r="AB156" i="8"/>
  <c r="AB157" i="8"/>
  <c r="AA167" i="8"/>
  <c r="AG175" i="8"/>
  <c r="AG181" i="8"/>
  <c r="AG182" i="8"/>
  <c r="AH185" i="8"/>
  <c r="AH195" i="8"/>
  <c r="AH196" i="8"/>
  <c r="AH215" i="8"/>
  <c r="AH216" i="8"/>
  <c r="T337" i="8"/>
  <c r="AP336" i="8"/>
  <c r="AD336" i="8"/>
  <c r="S355" i="8"/>
  <c r="AO354" i="8"/>
  <c r="AC354" i="8"/>
  <c r="AP355" i="8"/>
  <c r="AD355" i="8"/>
  <c r="H348" i="1"/>
  <c r="H330" i="1"/>
  <c r="H260" i="1"/>
  <c r="H209" i="1"/>
  <c r="H189" i="1"/>
  <c r="H175" i="1"/>
  <c r="J175" i="1" s="1"/>
  <c r="H168" i="1"/>
  <c r="H160" i="1"/>
  <c r="H158" i="1"/>
  <c r="H156" i="1"/>
  <c r="H154" i="1"/>
  <c r="H153" i="1"/>
  <c r="H151" i="1"/>
  <c r="H132" i="1"/>
  <c r="H131" i="1"/>
  <c r="H129" i="1"/>
  <c r="H142" i="1"/>
  <c r="H141" i="1"/>
  <c r="H140" i="1"/>
  <c r="H138" i="1"/>
  <c r="H137" i="1"/>
  <c r="H3" i="1"/>
  <c r="M336" i="1"/>
  <c r="K1" i="1"/>
  <c r="L336" i="1"/>
  <c r="K336" i="1"/>
  <c r="AJ3" i="8" l="1"/>
  <c r="AC53" i="8"/>
  <c r="AO53" i="8"/>
  <c r="AB51" i="8"/>
  <c r="AN51" i="8"/>
  <c r="AO5" i="12"/>
  <c r="W18" i="12"/>
  <c r="AG17" i="12"/>
  <c r="AE40" i="11"/>
  <c r="U41" i="11"/>
  <c r="AF40" i="11"/>
  <c r="AG40" i="11"/>
  <c r="W41" i="11"/>
  <c r="AB8" i="9"/>
  <c r="AL7" i="9"/>
  <c r="AA8" i="9"/>
  <c r="AK7" i="9"/>
  <c r="Z8" i="9"/>
  <c r="AJ7" i="9"/>
  <c r="Y8" i="9"/>
  <c r="AI7" i="9"/>
  <c r="X8" i="9"/>
  <c r="AH7" i="9"/>
  <c r="W8" i="9"/>
  <c r="AG7" i="9"/>
  <c r="V16" i="9"/>
  <c r="AF15" i="9"/>
  <c r="U13" i="9"/>
  <c r="AE12" i="9"/>
  <c r="AO12" i="9" s="1"/>
  <c r="T17" i="9"/>
  <c r="AD16" i="9"/>
  <c r="AO51" i="8"/>
  <c r="AD8" i="11"/>
  <c r="AO8" i="11" s="1"/>
  <c r="T9" i="11"/>
  <c r="AL8" i="11"/>
  <c r="AB9" i="11"/>
  <c r="AK8" i="11"/>
  <c r="AA9" i="11"/>
  <c r="AJ8" i="11"/>
  <c r="Z9" i="11"/>
  <c r="AI8" i="11"/>
  <c r="Y9" i="11"/>
  <c r="AH8" i="11"/>
  <c r="X9" i="11"/>
  <c r="AO7" i="11"/>
  <c r="V20" i="12"/>
  <c r="V21" i="12" s="1"/>
  <c r="AF10" i="12"/>
  <c r="AE9" i="12"/>
  <c r="AD8" i="12"/>
  <c r="AO8" i="12" s="1"/>
  <c r="AL7" i="12"/>
  <c r="AK7" i="12"/>
  <c r="AJ7" i="12"/>
  <c r="AI7" i="12"/>
  <c r="AH7" i="12"/>
  <c r="AG7" i="12"/>
  <c r="AO7" i="12"/>
  <c r="AO5" i="11"/>
  <c r="X174" i="9"/>
  <c r="AH174" i="9" s="1"/>
  <c r="X281" i="9"/>
  <c r="AH281" i="9" s="1"/>
  <c r="AO281" i="9" s="1"/>
  <c r="AC51" i="8"/>
  <c r="S356" i="8"/>
  <c r="AO355" i="8"/>
  <c r="AC355" i="8"/>
  <c r="T338" i="8"/>
  <c r="AP337" i="8"/>
  <c r="AD337" i="8"/>
  <c r="U268" i="8"/>
  <c r="AQ267" i="8"/>
  <c r="AE267" i="8"/>
  <c r="X267" i="8"/>
  <c r="AT266" i="8"/>
  <c r="AH266" i="8"/>
  <c r="AS216" i="8"/>
  <c r="AG216" i="8"/>
  <c r="AS196" i="8"/>
  <c r="AG196" i="8"/>
  <c r="AT194" i="8"/>
  <c r="AH194" i="8"/>
  <c r="AS185" i="8"/>
  <c r="AG185" i="8"/>
  <c r="V183" i="8"/>
  <c r="AR182" i="8"/>
  <c r="AF182" i="8"/>
  <c r="V176" i="8"/>
  <c r="AR175" i="8"/>
  <c r="AF175" i="8"/>
  <c r="U175" i="8"/>
  <c r="AQ174" i="8"/>
  <c r="AE174" i="8"/>
  <c r="T174" i="8"/>
  <c r="AP173" i="8"/>
  <c r="AD173" i="8"/>
  <c r="S173" i="8"/>
  <c r="AO172" i="8"/>
  <c r="AC172" i="8"/>
  <c r="R172" i="8"/>
  <c r="AN171" i="8"/>
  <c r="AB171" i="8"/>
  <c r="Q171" i="8"/>
  <c r="AM170" i="8"/>
  <c r="AA170" i="8"/>
  <c r="P168" i="8"/>
  <c r="AL167" i="8"/>
  <c r="AV167" i="8" s="1"/>
  <c r="Z167" i="8"/>
  <c r="AJ167" i="8" s="1"/>
  <c r="R167" i="8"/>
  <c r="AN166" i="8"/>
  <c r="AB166" i="8"/>
  <c r="Q158" i="8"/>
  <c r="AM157" i="8"/>
  <c r="AA157" i="8"/>
  <c r="Q150" i="8"/>
  <c r="AM149" i="8"/>
  <c r="AA149" i="8"/>
  <c r="S149" i="8"/>
  <c r="AO148" i="8"/>
  <c r="AC148" i="8"/>
  <c r="R139" i="8"/>
  <c r="AN138" i="8"/>
  <c r="AB138" i="8"/>
  <c r="AN135" i="8"/>
  <c r="AB135" i="8"/>
  <c r="Q133" i="8"/>
  <c r="AM132" i="8"/>
  <c r="AA132" i="8"/>
  <c r="P132" i="8"/>
  <c r="AL131" i="8"/>
  <c r="Z131" i="8"/>
  <c r="R130" i="8"/>
  <c r="AN129" i="8"/>
  <c r="AB129" i="8"/>
  <c r="Q126" i="8"/>
  <c r="AM125" i="8"/>
  <c r="AA125" i="8"/>
  <c r="Q114" i="8"/>
  <c r="AM113" i="8"/>
  <c r="AA113" i="8"/>
  <c r="Q102" i="8"/>
  <c r="AM101" i="8"/>
  <c r="AA101" i="8"/>
  <c r="AM98" i="8"/>
  <c r="AA98" i="8"/>
  <c r="Q91" i="8"/>
  <c r="AM90" i="8"/>
  <c r="AA90" i="8"/>
  <c r="Q82" i="8"/>
  <c r="AM81" i="8"/>
  <c r="AA81" i="8"/>
  <c r="AM78" i="8"/>
  <c r="AA78" i="8"/>
  <c r="Q73" i="8"/>
  <c r="AM72" i="8"/>
  <c r="AA72" i="8"/>
  <c r="S71" i="8"/>
  <c r="AO70" i="8"/>
  <c r="AC70" i="8"/>
  <c r="AS69" i="8"/>
  <c r="AG69" i="8"/>
  <c r="AN68" i="8"/>
  <c r="AB68" i="8"/>
  <c r="S54" i="8"/>
  <c r="AN48" i="8"/>
  <c r="AB48" i="8"/>
  <c r="S44" i="8"/>
  <c r="AO43" i="8"/>
  <c r="AC43" i="8"/>
  <c r="AN41" i="8"/>
  <c r="AB41" i="8"/>
  <c r="AN38" i="8"/>
  <c r="AB38" i="8"/>
  <c r="AN35" i="8"/>
  <c r="AB35" i="8"/>
  <c r="AN32" i="8"/>
  <c r="AB32" i="8"/>
  <c r="R21" i="8"/>
  <c r="AN20" i="8"/>
  <c r="AB20" i="8"/>
  <c r="AN17" i="8"/>
  <c r="AB17" i="8"/>
  <c r="R9" i="8"/>
  <c r="AN8" i="8"/>
  <c r="AB8" i="8"/>
  <c r="Q8" i="8"/>
  <c r="AM7" i="8"/>
  <c r="AA7" i="8"/>
  <c r="P7" i="8"/>
  <c r="AL6" i="8"/>
  <c r="AV6" i="8" s="1"/>
  <c r="Z6" i="8"/>
  <c r="AJ6" i="8" s="1"/>
  <c r="X6" i="8"/>
  <c r="AT5" i="8"/>
  <c r="AH5" i="8"/>
  <c r="W6" i="8"/>
  <c r="AS5" i="8"/>
  <c r="AG5" i="8"/>
  <c r="V6" i="8"/>
  <c r="AR5" i="8"/>
  <c r="AF5" i="8"/>
  <c r="U6" i="8"/>
  <c r="AQ5" i="8"/>
  <c r="AE5" i="8"/>
  <c r="T6" i="8"/>
  <c r="AP5" i="8"/>
  <c r="AD5" i="8"/>
  <c r="S6" i="8"/>
  <c r="AO5" i="8"/>
  <c r="AC5" i="8"/>
  <c r="AN5" i="8"/>
  <c r="AB5" i="8"/>
  <c r="AJ5" i="8"/>
  <c r="AV5" i="8"/>
  <c r="J168" i="1"/>
  <c r="J259" i="1" s="1"/>
  <c r="I175" i="1"/>
  <c r="I178" i="1" s="1"/>
  <c r="I189" i="1" s="1"/>
  <c r="I209" i="1" s="1"/>
  <c r="I260" i="1" s="1"/>
  <c r="I330" i="1" s="1"/>
  <c r="AC54" i="8" l="1"/>
  <c r="AO54" i="8"/>
  <c r="T18" i="9"/>
  <c r="AD17" i="9"/>
  <c r="U14" i="9"/>
  <c r="AE13" i="9"/>
  <c r="AO13" i="9" s="1"/>
  <c r="AF16" i="9"/>
  <c r="AG16" i="9"/>
  <c r="AG8" i="9"/>
  <c r="AG9" i="9"/>
  <c r="AO9" i="9" s="1"/>
  <c r="X9" i="9"/>
  <c r="AH8" i="9"/>
  <c r="Y9" i="9"/>
  <c r="AI8" i="9"/>
  <c r="Z9" i="9"/>
  <c r="AJ8" i="9"/>
  <c r="AA9" i="9"/>
  <c r="AK8" i="9"/>
  <c r="AB9" i="9"/>
  <c r="AL8" i="9"/>
  <c r="AG41" i="11"/>
  <c r="W42" i="11"/>
  <c r="AE41" i="11"/>
  <c r="U42" i="11"/>
  <c r="AF41" i="11"/>
  <c r="W19" i="12"/>
  <c r="AG18" i="12"/>
  <c r="AH9" i="11"/>
  <c r="X10" i="11"/>
  <c r="AI9" i="11"/>
  <c r="Y10" i="11"/>
  <c r="AJ9" i="11"/>
  <c r="Z10" i="11"/>
  <c r="AK9" i="11"/>
  <c r="AA10" i="11"/>
  <c r="AL9" i="11"/>
  <c r="AB10" i="11"/>
  <c r="AD9" i="11"/>
  <c r="AO9" i="11" s="1"/>
  <c r="T10" i="11"/>
  <c r="V22" i="12"/>
  <c r="AG8" i="12"/>
  <c r="AG9" i="12"/>
  <c r="AH8" i="12"/>
  <c r="AI8" i="12"/>
  <c r="AJ8" i="12"/>
  <c r="AK8" i="12"/>
  <c r="AL8" i="12"/>
  <c r="AD9" i="12"/>
  <c r="AE10" i="12"/>
  <c r="AF11" i="12"/>
  <c r="AG11" i="12"/>
  <c r="X175" i="9"/>
  <c r="AH175" i="9" s="1"/>
  <c r="X282" i="9"/>
  <c r="AH282" i="9" s="1"/>
  <c r="AO282" i="9" s="1"/>
  <c r="AO6" i="8"/>
  <c r="AC6" i="8"/>
  <c r="AO7" i="8"/>
  <c r="AC7" i="8"/>
  <c r="T7" i="8"/>
  <c r="AP6" i="8"/>
  <c r="AD6" i="8"/>
  <c r="U7" i="8"/>
  <c r="AQ6" i="8"/>
  <c r="AE6" i="8"/>
  <c r="V7" i="8"/>
  <c r="AR6" i="8"/>
  <c r="AF6" i="8"/>
  <c r="W7" i="8"/>
  <c r="AS6" i="8"/>
  <c r="AG6" i="8"/>
  <c r="X7" i="8"/>
  <c r="AT6" i="8"/>
  <c r="AH6" i="8"/>
  <c r="P8" i="8"/>
  <c r="AL7" i="8"/>
  <c r="AV7" i="8" s="1"/>
  <c r="Z7" i="8"/>
  <c r="AJ7" i="8" s="1"/>
  <c r="Q9" i="8"/>
  <c r="AM8" i="8"/>
  <c r="AA8" i="8"/>
  <c r="R10" i="8"/>
  <c r="AN9" i="8"/>
  <c r="AB9" i="8"/>
  <c r="AO9" i="8"/>
  <c r="AC9" i="8"/>
  <c r="R22" i="8"/>
  <c r="AO21" i="8"/>
  <c r="AC21" i="8"/>
  <c r="S45" i="8"/>
  <c r="AO44" i="8"/>
  <c r="AC44" i="8"/>
  <c r="S55" i="8"/>
  <c r="AO55" i="8" s="1"/>
  <c r="Q65" i="8"/>
  <c r="AM64" i="8"/>
  <c r="AS70" i="8"/>
  <c r="AG70" i="8"/>
  <c r="S72" i="8"/>
  <c r="AO71" i="8"/>
  <c r="AC71" i="8"/>
  <c r="Q74" i="8"/>
  <c r="AM73" i="8"/>
  <c r="AA73" i="8"/>
  <c r="AN73" i="8"/>
  <c r="AB73" i="8"/>
  <c r="Q83" i="8"/>
  <c r="AM82" i="8"/>
  <c r="AA82" i="8"/>
  <c r="AN82" i="8"/>
  <c r="AB82" i="8"/>
  <c r="Q92" i="8"/>
  <c r="AM91" i="8"/>
  <c r="AA91" i="8"/>
  <c r="AN91" i="8"/>
  <c r="AB91" i="8"/>
  <c r="Q103" i="8"/>
  <c r="AM102" i="8"/>
  <c r="AA102" i="8"/>
  <c r="AN102" i="8"/>
  <c r="AB102" i="8"/>
  <c r="Q115" i="8"/>
  <c r="AM114" i="8"/>
  <c r="AA114" i="8"/>
  <c r="AN114" i="8"/>
  <c r="AB114" i="8"/>
  <c r="Q127" i="8"/>
  <c r="AM126" i="8"/>
  <c r="AA126" i="8"/>
  <c r="AN126" i="8"/>
  <c r="AB126" i="8"/>
  <c r="AN130" i="8"/>
  <c r="AB130" i="8"/>
  <c r="AB131" i="8"/>
  <c r="AN131" i="8"/>
  <c r="P133" i="8"/>
  <c r="AL132" i="8"/>
  <c r="Z132" i="8"/>
  <c r="Q134" i="8"/>
  <c r="AM133" i="8"/>
  <c r="AA133" i="8"/>
  <c r="AB133" i="8"/>
  <c r="AN133" i="8"/>
  <c r="R140" i="8"/>
  <c r="AN139" i="8"/>
  <c r="AB139" i="8"/>
  <c r="AO139" i="8"/>
  <c r="AC139" i="8"/>
  <c r="S150" i="8"/>
  <c r="AO149" i="8"/>
  <c r="AC149" i="8"/>
  <c r="Q151" i="8"/>
  <c r="AM150" i="8"/>
  <c r="AA150" i="8"/>
  <c r="AN150" i="8"/>
  <c r="AB150" i="8"/>
  <c r="Q159" i="8"/>
  <c r="AM158" i="8"/>
  <c r="AA158" i="8"/>
  <c r="AN158" i="8"/>
  <c r="AB158" i="8"/>
  <c r="R168" i="8"/>
  <c r="AN167" i="8"/>
  <c r="AB167" i="8"/>
  <c r="P169" i="8"/>
  <c r="AL168" i="8"/>
  <c r="Z168" i="8"/>
  <c r="AA168" i="8"/>
  <c r="AM168" i="8"/>
  <c r="Q172" i="8"/>
  <c r="AM171" i="8"/>
  <c r="AA171" i="8"/>
  <c r="R173" i="8"/>
  <c r="AN172" i="8"/>
  <c r="AB172" i="8"/>
  <c r="S174" i="8"/>
  <c r="AO173" i="8"/>
  <c r="AC173" i="8"/>
  <c r="T175" i="8"/>
  <c r="AP174" i="8"/>
  <c r="AD174" i="8"/>
  <c r="U176" i="8"/>
  <c r="AQ175" i="8"/>
  <c r="AE175" i="8"/>
  <c r="V177" i="8"/>
  <c r="AR176" i="8"/>
  <c r="AF176" i="8"/>
  <c r="AS176" i="8"/>
  <c r="AG176" i="8"/>
  <c r="V184" i="8"/>
  <c r="AR183" i="8"/>
  <c r="AF183" i="8"/>
  <c r="AG183" i="8"/>
  <c r="AS183" i="8"/>
  <c r="AS186" i="8"/>
  <c r="AG186" i="8"/>
  <c r="AT186" i="8"/>
  <c r="AH186" i="8"/>
  <c r="AS197" i="8"/>
  <c r="AG197" i="8"/>
  <c r="AT197" i="8"/>
  <c r="AH197" i="8"/>
  <c r="AS217" i="8"/>
  <c r="AG217" i="8"/>
  <c r="AT217" i="8"/>
  <c r="AH217" i="8"/>
  <c r="X268" i="8"/>
  <c r="AT267" i="8"/>
  <c r="AH267" i="8"/>
  <c r="U269" i="8"/>
  <c r="AQ268" i="8"/>
  <c r="AE268" i="8"/>
  <c r="T339" i="8"/>
  <c r="AP338" i="8"/>
  <c r="AD338" i="8"/>
  <c r="S357" i="8"/>
  <c r="AO356" i="8"/>
  <c r="AC356" i="8"/>
  <c r="AP356" i="8"/>
  <c r="AD356" i="8"/>
  <c r="AJ131" i="8"/>
  <c r="AV131" i="8"/>
  <c r="W20" i="12" l="1"/>
  <c r="AG19" i="12"/>
  <c r="AE42" i="11"/>
  <c r="U43" i="11"/>
  <c r="AF42" i="11"/>
  <c r="AG42" i="11"/>
  <c r="W43" i="11"/>
  <c r="AB10" i="9"/>
  <c r="AL9" i="9"/>
  <c r="AA10" i="9"/>
  <c r="AK9" i="9"/>
  <c r="Z10" i="9"/>
  <c r="AJ9" i="9"/>
  <c r="Y10" i="9"/>
  <c r="AI9" i="9"/>
  <c r="X10" i="9"/>
  <c r="AH9" i="9"/>
  <c r="U15" i="9"/>
  <c r="AE14" i="9"/>
  <c r="AO14" i="9" s="1"/>
  <c r="T19" i="9"/>
  <c r="AD18" i="9"/>
  <c r="AD10" i="11"/>
  <c r="AO10" i="11" s="1"/>
  <c r="T11" i="11"/>
  <c r="AL10" i="11"/>
  <c r="AB11" i="11"/>
  <c r="AK10" i="11"/>
  <c r="AA11" i="11"/>
  <c r="AJ10" i="11"/>
  <c r="Z11" i="11"/>
  <c r="AI10" i="11"/>
  <c r="Y11" i="11"/>
  <c r="AH10" i="11"/>
  <c r="X11" i="11"/>
  <c r="AF22" i="12"/>
  <c r="V23" i="12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AF12" i="12"/>
  <c r="AG12" i="12"/>
  <c r="AE11" i="12"/>
  <c r="AD10" i="12"/>
  <c r="AL9" i="12"/>
  <c r="AK9" i="12"/>
  <c r="AJ9" i="12"/>
  <c r="AI9" i="12"/>
  <c r="AH9" i="12"/>
  <c r="AO9" i="12" s="1"/>
  <c r="X176" i="9"/>
  <c r="AH176" i="9" s="1"/>
  <c r="X283" i="9"/>
  <c r="AH283" i="9" s="1"/>
  <c r="AO283" i="9" s="1"/>
  <c r="AN65" i="8"/>
  <c r="AB65" i="8"/>
  <c r="S56" i="8"/>
  <c r="AC55" i="8"/>
  <c r="S358" i="8"/>
  <c r="AO357" i="8"/>
  <c r="AC357" i="8"/>
  <c r="AP357" i="8"/>
  <c r="AD357" i="8"/>
  <c r="T340" i="8"/>
  <c r="AP339" i="8"/>
  <c r="AD339" i="8"/>
  <c r="U270" i="8"/>
  <c r="AQ269" i="8"/>
  <c r="AE269" i="8"/>
  <c r="X269" i="8"/>
  <c r="AT268" i="8"/>
  <c r="AH268" i="8"/>
  <c r="AS218" i="8"/>
  <c r="AG218" i="8"/>
  <c r="AT218" i="8"/>
  <c r="AH218" i="8"/>
  <c r="AS198" i="8"/>
  <c r="AG198" i="8"/>
  <c r="AT198" i="8"/>
  <c r="AH198" i="8"/>
  <c r="AS187" i="8"/>
  <c r="AG187" i="8"/>
  <c r="AT187" i="8"/>
  <c r="AH187" i="8"/>
  <c r="V185" i="8"/>
  <c r="AR184" i="8"/>
  <c r="AF184" i="8"/>
  <c r="V178" i="8"/>
  <c r="AR177" i="8"/>
  <c r="AF177" i="8"/>
  <c r="AS177" i="8"/>
  <c r="AG177" i="8"/>
  <c r="U177" i="8"/>
  <c r="AQ176" i="8"/>
  <c r="AE176" i="8"/>
  <c r="T176" i="8"/>
  <c r="AP175" i="8"/>
  <c r="AD175" i="8"/>
  <c r="S175" i="8"/>
  <c r="AO174" i="8"/>
  <c r="AC174" i="8"/>
  <c r="R174" i="8"/>
  <c r="AN173" i="8"/>
  <c r="AB173" i="8"/>
  <c r="Q173" i="8"/>
  <c r="AM172" i="8"/>
  <c r="AA172" i="8"/>
  <c r="P170" i="8"/>
  <c r="AL169" i="8"/>
  <c r="Z169" i="8"/>
  <c r="AN168" i="8"/>
  <c r="AB168" i="8"/>
  <c r="AB169" i="8"/>
  <c r="AN169" i="8"/>
  <c r="Q160" i="8"/>
  <c r="AM159" i="8"/>
  <c r="AA159" i="8"/>
  <c r="AN159" i="8"/>
  <c r="AB159" i="8"/>
  <c r="Q152" i="8"/>
  <c r="AM151" i="8"/>
  <c r="AA151" i="8"/>
  <c r="AN151" i="8"/>
  <c r="AB151" i="8"/>
  <c r="S151" i="8"/>
  <c r="AO150" i="8"/>
  <c r="AC150" i="8"/>
  <c r="R141" i="8"/>
  <c r="AN140" i="8"/>
  <c r="AB140" i="8"/>
  <c r="AO140" i="8"/>
  <c r="AC140" i="8"/>
  <c r="Q135" i="8"/>
  <c r="AM134" i="8"/>
  <c r="AA134" i="8"/>
  <c r="P134" i="8"/>
  <c r="AL133" i="8"/>
  <c r="AV133" i="8" s="1"/>
  <c r="Z133" i="8"/>
  <c r="AJ133" i="8" s="1"/>
  <c r="Q128" i="8"/>
  <c r="AM127" i="8"/>
  <c r="AA127" i="8"/>
  <c r="AB127" i="8"/>
  <c r="AN127" i="8"/>
  <c r="Q116" i="8"/>
  <c r="AM115" i="8"/>
  <c r="AA115" i="8"/>
  <c r="AN115" i="8"/>
  <c r="AB115" i="8"/>
  <c r="Q104" i="8"/>
  <c r="AM103" i="8"/>
  <c r="AA103" i="8"/>
  <c r="AN103" i="8"/>
  <c r="AB103" i="8"/>
  <c r="Q93" i="8"/>
  <c r="AM92" i="8"/>
  <c r="AA92" i="8"/>
  <c r="AN92" i="8"/>
  <c r="AB92" i="8"/>
  <c r="Q84" i="8"/>
  <c r="AM83" i="8"/>
  <c r="AA83" i="8"/>
  <c r="AN83" i="8"/>
  <c r="AB83" i="8"/>
  <c r="Q75" i="8"/>
  <c r="AM74" i="8"/>
  <c r="AA74" i="8"/>
  <c r="AN74" i="8"/>
  <c r="AB74" i="8"/>
  <c r="S73" i="8"/>
  <c r="AO72" i="8"/>
  <c r="AC72" i="8"/>
  <c r="AS71" i="8"/>
  <c r="AG71" i="8"/>
  <c r="Q66" i="8"/>
  <c r="AM65" i="8"/>
  <c r="AA65" i="8"/>
  <c r="S46" i="8"/>
  <c r="AO45" i="8"/>
  <c r="AC45" i="8"/>
  <c r="R23" i="8"/>
  <c r="AO22" i="8"/>
  <c r="AC22" i="8"/>
  <c r="R11" i="8"/>
  <c r="AN10" i="8"/>
  <c r="AB10" i="8"/>
  <c r="AO10" i="8"/>
  <c r="AC10" i="8"/>
  <c r="Q10" i="8"/>
  <c r="AM9" i="8"/>
  <c r="AA9" i="8"/>
  <c r="P9" i="8"/>
  <c r="AL8" i="8"/>
  <c r="AV8" i="8" s="1"/>
  <c r="Z8" i="8"/>
  <c r="AJ8" i="8" s="1"/>
  <c r="X8" i="8"/>
  <c r="AT7" i="8"/>
  <c r="AH7" i="8"/>
  <c r="W8" i="8"/>
  <c r="AS7" i="8"/>
  <c r="AG7" i="8"/>
  <c r="V8" i="8"/>
  <c r="AR7" i="8"/>
  <c r="AF7" i="8"/>
  <c r="U8" i="8"/>
  <c r="AQ7" i="8"/>
  <c r="AE7" i="8"/>
  <c r="T8" i="8"/>
  <c r="AP7" i="8"/>
  <c r="AD7" i="8"/>
  <c r="AJ168" i="8"/>
  <c r="AV168" i="8"/>
  <c r="AO56" i="8" l="1"/>
  <c r="AC56" i="8"/>
  <c r="T20" i="9"/>
  <c r="AD19" i="9"/>
  <c r="U16" i="9"/>
  <c r="AE15" i="9"/>
  <c r="AO15" i="9" s="1"/>
  <c r="X11" i="9"/>
  <c r="AH10" i="9"/>
  <c r="Y11" i="9"/>
  <c r="AI10" i="9"/>
  <c r="Z11" i="9"/>
  <c r="AJ10" i="9"/>
  <c r="AA11" i="9"/>
  <c r="AK10" i="9"/>
  <c r="AB11" i="9"/>
  <c r="AL10" i="9"/>
  <c r="AG43" i="11"/>
  <c r="W44" i="11"/>
  <c r="AE43" i="11"/>
  <c r="U44" i="11"/>
  <c r="AF43" i="11"/>
  <c r="AG20" i="12"/>
  <c r="W21" i="12"/>
  <c r="AH11" i="11"/>
  <c r="X12" i="11"/>
  <c r="AI11" i="11"/>
  <c r="Y12" i="11"/>
  <c r="AJ11" i="11"/>
  <c r="Z12" i="11"/>
  <c r="AK11" i="11"/>
  <c r="AA12" i="11"/>
  <c r="AL11" i="11"/>
  <c r="AB12" i="11"/>
  <c r="AD11" i="11"/>
  <c r="AO11" i="11" s="1"/>
  <c r="T12" i="11"/>
  <c r="V34" i="12"/>
  <c r="AH10" i="12"/>
  <c r="AI10" i="12"/>
  <c r="AJ10" i="12"/>
  <c r="AK10" i="12"/>
  <c r="AL10" i="12"/>
  <c r="AD11" i="12"/>
  <c r="AE12" i="12"/>
  <c r="AF13" i="12"/>
  <c r="AG13" i="12"/>
  <c r="X177" i="9"/>
  <c r="AH177" i="9" s="1"/>
  <c r="X284" i="9"/>
  <c r="AH284" i="9" s="1"/>
  <c r="AO284" i="9" s="1"/>
  <c r="S57" i="8"/>
  <c r="T9" i="8"/>
  <c r="AP8" i="8"/>
  <c r="AD8" i="8"/>
  <c r="U9" i="8"/>
  <c r="AQ8" i="8"/>
  <c r="AE8" i="8"/>
  <c r="V9" i="8"/>
  <c r="AR8" i="8"/>
  <c r="AF8" i="8"/>
  <c r="W9" i="8"/>
  <c r="AS8" i="8"/>
  <c r="AG8" i="8"/>
  <c r="X9" i="8"/>
  <c r="AT8" i="8"/>
  <c r="AH8" i="8"/>
  <c r="P10" i="8"/>
  <c r="AL9" i="8"/>
  <c r="AV9" i="8" s="1"/>
  <c r="Z9" i="8"/>
  <c r="AJ9" i="8" s="1"/>
  <c r="Q11" i="8"/>
  <c r="AM10" i="8"/>
  <c r="AA10" i="8"/>
  <c r="R12" i="8"/>
  <c r="AN11" i="8"/>
  <c r="AB11" i="8"/>
  <c r="AO11" i="8"/>
  <c r="AC11" i="8"/>
  <c r="R24" i="8"/>
  <c r="AO23" i="8"/>
  <c r="AC23" i="8"/>
  <c r="AO46" i="8"/>
  <c r="AC46" i="8"/>
  <c r="AO47" i="8"/>
  <c r="AC47" i="8"/>
  <c r="Q67" i="8"/>
  <c r="AM66" i="8"/>
  <c r="AA66" i="8"/>
  <c r="AB66" i="8"/>
  <c r="AN66" i="8"/>
  <c r="AS72" i="8"/>
  <c r="AG72" i="8"/>
  <c r="S74" i="8"/>
  <c r="AO73" i="8"/>
  <c r="AC73" i="8"/>
  <c r="AM75" i="8"/>
  <c r="AA75" i="8"/>
  <c r="AB75" i="8"/>
  <c r="AN75" i="8"/>
  <c r="Q85" i="8"/>
  <c r="AM84" i="8"/>
  <c r="AA84" i="8"/>
  <c r="AN84" i="8"/>
  <c r="AB84" i="8"/>
  <c r="Q94" i="8"/>
  <c r="AM93" i="8"/>
  <c r="AA93" i="8"/>
  <c r="AN93" i="8"/>
  <c r="AB93" i="8"/>
  <c r="Q105" i="8"/>
  <c r="AM104" i="8"/>
  <c r="AA104" i="8"/>
  <c r="AN104" i="8"/>
  <c r="AB104" i="8"/>
  <c r="Q117" i="8"/>
  <c r="AM116" i="8"/>
  <c r="AA116" i="8"/>
  <c r="AN116" i="8"/>
  <c r="AB116" i="8"/>
  <c r="Q129" i="8"/>
  <c r="AM128" i="8"/>
  <c r="AA128" i="8"/>
  <c r="P135" i="8"/>
  <c r="AL134" i="8"/>
  <c r="Z134" i="8"/>
  <c r="Q136" i="8"/>
  <c r="AM135" i="8"/>
  <c r="AA135" i="8"/>
  <c r="R142" i="8"/>
  <c r="AN141" i="8"/>
  <c r="AB141" i="8"/>
  <c r="AO141" i="8"/>
  <c r="AC141" i="8"/>
  <c r="S152" i="8"/>
  <c r="AO151" i="8"/>
  <c r="AC151" i="8"/>
  <c r="Q153" i="8"/>
  <c r="AM152" i="8"/>
  <c r="AA152" i="8"/>
  <c r="AN152" i="8"/>
  <c r="AB152" i="8"/>
  <c r="Q161" i="8"/>
  <c r="AM160" i="8"/>
  <c r="AA160" i="8"/>
  <c r="AN160" i="8"/>
  <c r="AB160" i="8"/>
  <c r="P171" i="8"/>
  <c r="AL170" i="8"/>
  <c r="Z170" i="8"/>
  <c r="Q174" i="8"/>
  <c r="AM173" i="8"/>
  <c r="AA173" i="8"/>
  <c r="R175" i="8"/>
  <c r="AN174" i="8"/>
  <c r="AB174" i="8"/>
  <c r="S176" i="8"/>
  <c r="AO175" i="8"/>
  <c r="AC175" i="8"/>
  <c r="T177" i="8"/>
  <c r="AP176" i="8"/>
  <c r="AD176" i="8"/>
  <c r="U178" i="8"/>
  <c r="AQ177" i="8"/>
  <c r="AE177" i="8"/>
  <c r="V179" i="8"/>
  <c r="AR178" i="8"/>
  <c r="AF178" i="8"/>
  <c r="AS178" i="8"/>
  <c r="AG178" i="8"/>
  <c r="V186" i="8"/>
  <c r="AR185" i="8"/>
  <c r="AF185" i="8"/>
  <c r="AS188" i="8"/>
  <c r="AG188" i="8"/>
  <c r="AT188" i="8"/>
  <c r="AH188" i="8"/>
  <c r="AS199" i="8"/>
  <c r="AG199" i="8"/>
  <c r="AT199" i="8"/>
  <c r="AH199" i="8"/>
  <c r="AS219" i="8"/>
  <c r="AG219" i="8"/>
  <c r="AT219" i="8"/>
  <c r="AH219" i="8"/>
  <c r="X270" i="8"/>
  <c r="AT269" i="8"/>
  <c r="AH269" i="8"/>
  <c r="U271" i="8"/>
  <c r="AQ270" i="8"/>
  <c r="AE270" i="8"/>
  <c r="T341" i="8"/>
  <c r="AP340" i="8"/>
  <c r="AD340" i="8"/>
  <c r="AO358" i="8"/>
  <c r="AC358" i="8"/>
  <c r="AP358" i="8"/>
  <c r="AD358" i="8"/>
  <c r="AJ169" i="8"/>
  <c r="AV169" i="8"/>
  <c r="AO57" i="8" l="1"/>
  <c r="AC57" i="8"/>
  <c r="W22" i="12"/>
  <c r="AG21" i="12"/>
  <c r="AE44" i="11"/>
  <c r="U45" i="11"/>
  <c r="AF44" i="11"/>
  <c r="AG44" i="11"/>
  <c r="W45" i="11"/>
  <c r="AB12" i="9"/>
  <c r="AL11" i="9"/>
  <c r="AA12" i="9"/>
  <c r="AK11" i="9"/>
  <c r="Z12" i="9"/>
  <c r="AJ11" i="9"/>
  <c r="Y12" i="9"/>
  <c r="AI11" i="9"/>
  <c r="X12" i="9"/>
  <c r="AH11" i="9"/>
  <c r="U17" i="9"/>
  <c r="AE16" i="9"/>
  <c r="AO16" i="9" s="1"/>
  <c r="T21" i="9"/>
  <c r="AD20" i="9"/>
  <c r="AD12" i="11"/>
  <c r="AO12" i="11" s="1"/>
  <c r="T13" i="11"/>
  <c r="AL12" i="11"/>
  <c r="AB13" i="11"/>
  <c r="AK12" i="11"/>
  <c r="AA13" i="11"/>
  <c r="AJ12" i="11"/>
  <c r="Z13" i="11"/>
  <c r="AI12" i="11"/>
  <c r="Y13" i="11"/>
  <c r="AH12" i="11"/>
  <c r="X13" i="11"/>
  <c r="V35" i="12"/>
  <c r="V36" i="12" s="1"/>
  <c r="AO10" i="12"/>
  <c r="AF14" i="12"/>
  <c r="AG14" i="12"/>
  <c r="AE13" i="12"/>
  <c r="AD12" i="12"/>
  <c r="AL11" i="12"/>
  <c r="AK11" i="12"/>
  <c r="AJ11" i="12"/>
  <c r="AI11" i="12"/>
  <c r="AH11" i="12"/>
  <c r="AO11" i="12" s="1"/>
  <c r="X178" i="9"/>
  <c r="AH178" i="9" s="1"/>
  <c r="X285" i="9"/>
  <c r="AH285" i="9" s="1"/>
  <c r="AO285" i="9" s="1"/>
  <c r="S58" i="8"/>
  <c r="T342" i="8"/>
  <c r="AP341" i="8"/>
  <c r="AD341" i="8"/>
  <c r="U272" i="8"/>
  <c r="AQ271" i="8"/>
  <c r="AE271" i="8"/>
  <c r="X271" i="8"/>
  <c r="AT270" i="8"/>
  <c r="AH270" i="8"/>
  <c r="AS220" i="8"/>
  <c r="AG220" i="8"/>
  <c r="AT220" i="8"/>
  <c r="AH220" i="8"/>
  <c r="AS200" i="8"/>
  <c r="AG200" i="8"/>
  <c r="AT200" i="8"/>
  <c r="AH200" i="8"/>
  <c r="AS189" i="8"/>
  <c r="AG189" i="8"/>
  <c r="AT189" i="8"/>
  <c r="AH189" i="8"/>
  <c r="V187" i="8"/>
  <c r="AR186" i="8"/>
  <c r="AF186" i="8"/>
  <c r="AR179" i="8"/>
  <c r="AF179" i="8"/>
  <c r="AG179" i="8"/>
  <c r="AS179" i="8"/>
  <c r="U179" i="8"/>
  <c r="AQ178" i="8"/>
  <c r="AE178" i="8"/>
  <c r="T178" i="8"/>
  <c r="AP177" i="8"/>
  <c r="AD177" i="8"/>
  <c r="S177" i="8"/>
  <c r="AO176" i="8"/>
  <c r="AC176" i="8"/>
  <c r="R176" i="8"/>
  <c r="AN175" i="8"/>
  <c r="AB175" i="8"/>
  <c r="Q175" i="8"/>
  <c r="AM174" i="8"/>
  <c r="AA174" i="8"/>
  <c r="P172" i="8"/>
  <c r="AL171" i="8"/>
  <c r="Z171" i="8"/>
  <c r="Q162" i="8"/>
  <c r="AM161" i="8"/>
  <c r="AA161" i="8"/>
  <c r="AN161" i="8"/>
  <c r="AB161" i="8"/>
  <c r="Q154" i="8"/>
  <c r="AM153" i="8"/>
  <c r="AA153" i="8"/>
  <c r="AN153" i="8"/>
  <c r="AB153" i="8"/>
  <c r="S153" i="8"/>
  <c r="AO152" i="8"/>
  <c r="AC152" i="8"/>
  <c r="R143" i="8"/>
  <c r="AN142" i="8"/>
  <c r="AB142" i="8"/>
  <c r="AO142" i="8"/>
  <c r="AC142" i="8"/>
  <c r="Q137" i="8"/>
  <c r="AM136" i="8"/>
  <c r="AA136" i="8"/>
  <c r="AB136" i="8"/>
  <c r="AN136" i="8"/>
  <c r="P136" i="8"/>
  <c r="AL135" i="8"/>
  <c r="Z135" i="8"/>
  <c r="AM129" i="8"/>
  <c r="AA129" i="8"/>
  <c r="AA130" i="8"/>
  <c r="AJ130" i="8" s="1"/>
  <c r="AM130" i="8"/>
  <c r="AV130" i="8" s="1"/>
  <c r="Q118" i="8"/>
  <c r="AM117" i="8"/>
  <c r="AA117" i="8"/>
  <c r="AN117" i="8"/>
  <c r="AB117" i="8"/>
  <c r="Q106" i="8"/>
  <c r="AM105" i="8"/>
  <c r="AA105" i="8"/>
  <c r="AN105" i="8"/>
  <c r="AB105" i="8"/>
  <c r="Q95" i="8"/>
  <c r="AM94" i="8"/>
  <c r="AA94" i="8"/>
  <c r="AN94" i="8"/>
  <c r="AB94" i="8"/>
  <c r="Q86" i="8"/>
  <c r="AM85" i="8"/>
  <c r="AA85" i="8"/>
  <c r="AN85" i="8"/>
  <c r="AB85" i="8"/>
  <c r="S75" i="8"/>
  <c r="AO74" i="8"/>
  <c r="AC74" i="8"/>
  <c r="AS73" i="8"/>
  <c r="AG73" i="8"/>
  <c r="Q68" i="8"/>
  <c r="AM67" i="8"/>
  <c r="AA67" i="8"/>
  <c r="R25" i="8"/>
  <c r="AO24" i="8"/>
  <c r="AC24" i="8"/>
  <c r="R13" i="8"/>
  <c r="AN12" i="8"/>
  <c r="AB12" i="8"/>
  <c r="AO12" i="8"/>
  <c r="AC12" i="8"/>
  <c r="Q12" i="8"/>
  <c r="AM11" i="8"/>
  <c r="AA11" i="8"/>
  <c r="P11" i="8"/>
  <c r="AL10" i="8"/>
  <c r="AV10" i="8" s="1"/>
  <c r="Z10" i="8"/>
  <c r="AJ10" i="8" s="1"/>
  <c r="X10" i="8"/>
  <c r="AT9" i="8"/>
  <c r="AH9" i="8"/>
  <c r="W10" i="8"/>
  <c r="AS9" i="8"/>
  <c r="AG9" i="8"/>
  <c r="V10" i="8"/>
  <c r="AR9" i="8"/>
  <c r="AF9" i="8"/>
  <c r="U10" i="8"/>
  <c r="AQ9" i="8"/>
  <c r="AE9" i="8"/>
  <c r="T10" i="8"/>
  <c r="AP9" i="8"/>
  <c r="AD9" i="8"/>
  <c r="T22" i="9" l="1"/>
  <c r="AD21" i="9"/>
  <c r="U18" i="9"/>
  <c r="AE17" i="9"/>
  <c r="AF17" i="9"/>
  <c r="X13" i="9"/>
  <c r="AH12" i="9"/>
  <c r="Y13" i="9"/>
  <c r="AI12" i="9"/>
  <c r="Z13" i="9"/>
  <c r="AJ12" i="9"/>
  <c r="AA13" i="9"/>
  <c r="AK12" i="9"/>
  <c r="AB13" i="9"/>
  <c r="AL12" i="9"/>
  <c r="AG45" i="11"/>
  <c r="W46" i="11"/>
  <c r="AE45" i="11"/>
  <c r="U46" i="11"/>
  <c r="AF45" i="11"/>
  <c r="W23" i="12"/>
  <c r="AG22" i="12"/>
  <c r="AH13" i="11"/>
  <c r="X14" i="11"/>
  <c r="AI13" i="11"/>
  <c r="Y14" i="11"/>
  <c r="AJ13" i="11"/>
  <c r="Z14" i="11"/>
  <c r="AK13" i="11"/>
  <c r="AA14" i="11"/>
  <c r="AL13" i="11"/>
  <c r="AB14" i="11"/>
  <c r="AD13" i="11"/>
  <c r="AO13" i="11" s="1"/>
  <c r="T14" i="11"/>
  <c r="V37" i="12"/>
  <c r="AH12" i="12"/>
  <c r="AI12" i="12"/>
  <c r="AJ12" i="12"/>
  <c r="AK12" i="12"/>
  <c r="AL12" i="12"/>
  <c r="AD13" i="12"/>
  <c r="AE14" i="12"/>
  <c r="AF15" i="12"/>
  <c r="AG15" i="12"/>
  <c r="X179" i="9"/>
  <c r="X286" i="9"/>
  <c r="AH286" i="9" s="1"/>
  <c r="AO286" i="9" s="1"/>
  <c r="S59" i="8"/>
  <c r="AO58" i="8"/>
  <c r="AC58" i="8"/>
  <c r="S60" i="8"/>
  <c r="AO59" i="8"/>
  <c r="AC59" i="8"/>
  <c r="T11" i="8"/>
  <c r="AP10" i="8"/>
  <c r="AD10" i="8"/>
  <c r="U11" i="8"/>
  <c r="AQ10" i="8"/>
  <c r="AE10" i="8"/>
  <c r="V11" i="8"/>
  <c r="AR10" i="8"/>
  <c r="AF10" i="8"/>
  <c r="W11" i="8"/>
  <c r="AS10" i="8"/>
  <c r="AG10" i="8"/>
  <c r="X11" i="8"/>
  <c r="AT10" i="8"/>
  <c r="AH10" i="8"/>
  <c r="P12" i="8"/>
  <c r="AL11" i="8"/>
  <c r="AV11" i="8" s="1"/>
  <c r="Z11" i="8"/>
  <c r="AJ11" i="8" s="1"/>
  <c r="Q13" i="8"/>
  <c r="AM12" i="8"/>
  <c r="AA12" i="8"/>
  <c r="R14" i="8"/>
  <c r="AN13" i="8"/>
  <c r="AB13" i="8"/>
  <c r="AO13" i="8"/>
  <c r="AC13" i="8"/>
  <c r="R26" i="8"/>
  <c r="AO25" i="8"/>
  <c r="AC25" i="8"/>
  <c r="Q69" i="8"/>
  <c r="AM68" i="8"/>
  <c r="AA68" i="8"/>
  <c r="AS74" i="8"/>
  <c r="AG74" i="8"/>
  <c r="S76" i="8"/>
  <c r="AO75" i="8"/>
  <c r="AC75" i="8"/>
  <c r="Q87" i="8"/>
  <c r="AM86" i="8"/>
  <c r="AA86" i="8"/>
  <c r="AN86" i="8"/>
  <c r="AB86" i="8"/>
  <c r="AM95" i="8"/>
  <c r="AA95" i="8"/>
  <c r="AB95" i="8"/>
  <c r="AN95" i="8"/>
  <c r="Q107" i="8"/>
  <c r="AM106" i="8"/>
  <c r="AA106" i="8"/>
  <c r="AN106" i="8"/>
  <c r="AB106" i="8"/>
  <c r="Q119" i="8"/>
  <c r="AM118" i="8"/>
  <c r="AA118" i="8"/>
  <c r="AN118" i="8"/>
  <c r="AB118" i="8"/>
  <c r="P137" i="8"/>
  <c r="AL136" i="8"/>
  <c r="AV136" i="8" s="1"/>
  <c r="Z136" i="8"/>
  <c r="AJ136" i="8" s="1"/>
  <c r="Q138" i="8"/>
  <c r="AM137" i="8"/>
  <c r="AA137" i="8"/>
  <c r="R144" i="8"/>
  <c r="AN143" i="8"/>
  <c r="AB143" i="8"/>
  <c r="AO143" i="8"/>
  <c r="AC143" i="8"/>
  <c r="S154" i="8"/>
  <c r="AO153" i="8"/>
  <c r="AC153" i="8"/>
  <c r="AM154" i="8"/>
  <c r="AA154" i="8"/>
  <c r="AB154" i="8"/>
  <c r="AN154" i="8"/>
  <c r="Q163" i="8"/>
  <c r="AM162" i="8"/>
  <c r="AA162" i="8"/>
  <c r="AN162" i="8"/>
  <c r="AB162" i="8"/>
  <c r="P173" i="8"/>
  <c r="AL172" i="8"/>
  <c r="Z172" i="8"/>
  <c r="Q176" i="8"/>
  <c r="AM175" i="8"/>
  <c r="AA175" i="8"/>
  <c r="R177" i="8"/>
  <c r="AN176" i="8"/>
  <c r="AB176" i="8"/>
  <c r="S178" i="8"/>
  <c r="AO177" i="8"/>
  <c r="AC177" i="8"/>
  <c r="T179" i="8"/>
  <c r="AP178" i="8"/>
  <c r="AD178" i="8"/>
  <c r="U180" i="8"/>
  <c r="AQ179" i="8"/>
  <c r="AE179" i="8"/>
  <c r="V188" i="8"/>
  <c r="AR187" i="8"/>
  <c r="AF187" i="8"/>
  <c r="AS190" i="8"/>
  <c r="AG190" i="8"/>
  <c r="AT190" i="8"/>
  <c r="AH190" i="8"/>
  <c r="AS201" i="8"/>
  <c r="AG201" i="8"/>
  <c r="AT201" i="8"/>
  <c r="AH201" i="8"/>
  <c r="AS221" i="8"/>
  <c r="AG221" i="8"/>
  <c r="AT221" i="8"/>
  <c r="AH221" i="8"/>
  <c r="X272" i="8"/>
  <c r="AT271" i="8"/>
  <c r="AH271" i="8"/>
  <c r="U273" i="8"/>
  <c r="AQ272" i="8"/>
  <c r="AE272" i="8"/>
  <c r="T343" i="8"/>
  <c r="AP342" i="8"/>
  <c r="AD342" i="8"/>
  <c r="AH179" i="9" l="1"/>
  <c r="AH180" i="9"/>
  <c r="AO180" i="9" s="1"/>
  <c r="W24" i="12"/>
  <c r="AG23" i="12"/>
  <c r="AE46" i="11"/>
  <c r="U47" i="11"/>
  <c r="AF46" i="11"/>
  <c r="AG46" i="11"/>
  <c r="W47" i="11"/>
  <c r="AB14" i="9"/>
  <c r="AL13" i="9"/>
  <c r="AA14" i="9"/>
  <c r="AK13" i="9"/>
  <c r="Z14" i="9"/>
  <c r="AJ13" i="9"/>
  <c r="Y14" i="9"/>
  <c r="AI13" i="9"/>
  <c r="X14" i="9"/>
  <c r="AH13" i="9"/>
  <c r="AO17" i="9"/>
  <c r="U19" i="9"/>
  <c r="AE18" i="9"/>
  <c r="AO18" i="9" s="1"/>
  <c r="T23" i="9"/>
  <c r="AD22" i="9"/>
  <c r="AD14" i="11"/>
  <c r="AO14" i="11" s="1"/>
  <c r="T15" i="11"/>
  <c r="AL14" i="11"/>
  <c r="AB15" i="11"/>
  <c r="AK14" i="11"/>
  <c r="AA15" i="11"/>
  <c r="AJ14" i="11"/>
  <c r="Z15" i="11"/>
  <c r="AI14" i="11"/>
  <c r="Y15" i="11"/>
  <c r="AH14" i="11"/>
  <c r="X15" i="11"/>
  <c r="V38" i="12"/>
  <c r="V39" i="12" s="1"/>
  <c r="AO12" i="12"/>
  <c r="AF16" i="12"/>
  <c r="AG16" i="12"/>
  <c r="AE15" i="12"/>
  <c r="AD14" i="12"/>
  <c r="AL13" i="12"/>
  <c r="AK13" i="12"/>
  <c r="AJ13" i="12"/>
  <c r="AI13" i="12"/>
  <c r="AH13" i="12"/>
  <c r="AO13" i="12" s="1"/>
  <c r="X287" i="9"/>
  <c r="AH287" i="9" s="1"/>
  <c r="AO287" i="9" s="1"/>
  <c r="S61" i="8"/>
  <c r="AO60" i="8"/>
  <c r="AC60" i="8"/>
  <c r="T344" i="8"/>
  <c r="AP343" i="8"/>
  <c r="AD343" i="8"/>
  <c r="U274" i="8"/>
  <c r="AQ273" i="8"/>
  <c r="AE273" i="8"/>
  <c r="X273" i="8"/>
  <c r="AT272" i="8"/>
  <c r="AH272" i="8"/>
  <c r="AS222" i="8"/>
  <c r="AG222" i="8"/>
  <c r="AT222" i="8"/>
  <c r="AH222" i="8"/>
  <c r="AS202" i="8"/>
  <c r="AG202" i="8"/>
  <c r="AT202" i="8"/>
  <c r="AH202" i="8"/>
  <c r="AS191" i="8"/>
  <c r="AG191" i="8"/>
  <c r="AT191" i="8"/>
  <c r="AH191" i="8"/>
  <c r="V189" i="8"/>
  <c r="AR188" i="8"/>
  <c r="AF188" i="8"/>
  <c r="U181" i="8"/>
  <c r="AQ180" i="8"/>
  <c r="AE180" i="8"/>
  <c r="AF180" i="8"/>
  <c r="AR180" i="8"/>
  <c r="T180" i="8"/>
  <c r="AP179" i="8"/>
  <c r="AD179" i="8"/>
  <c r="S179" i="8"/>
  <c r="AO178" i="8"/>
  <c r="AC178" i="8"/>
  <c r="R178" i="8"/>
  <c r="AN177" i="8"/>
  <c r="AB177" i="8"/>
  <c r="Q177" i="8"/>
  <c r="AM176" i="8"/>
  <c r="AA176" i="8"/>
  <c r="P174" i="8"/>
  <c r="AL173" i="8"/>
  <c r="Z173" i="8"/>
  <c r="Q164" i="8"/>
  <c r="AM163" i="8"/>
  <c r="AA163" i="8"/>
  <c r="AN163" i="8"/>
  <c r="AB163" i="8"/>
  <c r="S155" i="8"/>
  <c r="AO154" i="8"/>
  <c r="AC154" i="8"/>
  <c r="R145" i="8"/>
  <c r="AN144" i="8"/>
  <c r="AB144" i="8"/>
  <c r="AO144" i="8"/>
  <c r="AC144" i="8"/>
  <c r="Q139" i="8"/>
  <c r="AM138" i="8"/>
  <c r="AA138" i="8"/>
  <c r="P138" i="8"/>
  <c r="AL137" i="8"/>
  <c r="Z137" i="8"/>
  <c r="Q120" i="8"/>
  <c r="AM119" i="8"/>
  <c r="AA119" i="8"/>
  <c r="AN119" i="8"/>
  <c r="AB119" i="8"/>
  <c r="Q108" i="8"/>
  <c r="AM107" i="8"/>
  <c r="AA107" i="8"/>
  <c r="AN107" i="8"/>
  <c r="AB107" i="8"/>
  <c r="Q88" i="8"/>
  <c r="AM87" i="8"/>
  <c r="AA87" i="8"/>
  <c r="AN87" i="8"/>
  <c r="AB87" i="8"/>
  <c r="S77" i="8"/>
  <c r="AO76" i="8"/>
  <c r="AC76" i="8"/>
  <c r="AS75" i="8"/>
  <c r="AG75" i="8"/>
  <c r="AM69" i="8"/>
  <c r="AA69" i="8"/>
  <c r="AB69" i="8"/>
  <c r="AN69" i="8"/>
  <c r="R27" i="8"/>
  <c r="AO26" i="8"/>
  <c r="AC26" i="8"/>
  <c r="AN14" i="8"/>
  <c r="AB14" i="8"/>
  <c r="AC14" i="8"/>
  <c r="AO14" i="8"/>
  <c r="Q14" i="8"/>
  <c r="AM13" i="8"/>
  <c r="AA13" i="8"/>
  <c r="P13" i="8"/>
  <c r="AL12" i="8"/>
  <c r="AV12" i="8" s="1"/>
  <c r="Z12" i="8"/>
  <c r="AJ12" i="8" s="1"/>
  <c r="X12" i="8"/>
  <c r="AT11" i="8"/>
  <c r="AH11" i="8"/>
  <c r="W12" i="8"/>
  <c r="AS11" i="8"/>
  <c r="AG11" i="8"/>
  <c r="V12" i="8"/>
  <c r="AR11" i="8"/>
  <c r="AF11" i="8"/>
  <c r="U12" i="8"/>
  <c r="AQ11" i="8"/>
  <c r="AE11" i="8"/>
  <c r="T12" i="8"/>
  <c r="AP11" i="8"/>
  <c r="AD11" i="8"/>
  <c r="T24" i="9" l="1"/>
  <c r="AD23" i="9"/>
  <c r="U20" i="9"/>
  <c r="AE19" i="9"/>
  <c r="AO19" i="9" s="1"/>
  <c r="X15" i="9"/>
  <c r="AH14" i="9"/>
  <c r="Y15" i="9"/>
  <c r="AI14" i="9"/>
  <c r="Z15" i="9"/>
  <c r="AJ14" i="9"/>
  <c r="AA15" i="9"/>
  <c r="AK14" i="9"/>
  <c r="AB15" i="9"/>
  <c r="AL14" i="9"/>
  <c r="AG47" i="11"/>
  <c r="W48" i="11"/>
  <c r="AE47" i="11"/>
  <c r="U48" i="11"/>
  <c r="AF47" i="11"/>
  <c r="W25" i="12"/>
  <c r="AG24" i="12"/>
  <c r="AH15" i="11"/>
  <c r="X16" i="11"/>
  <c r="AI15" i="11"/>
  <c r="Y16" i="11"/>
  <c r="AJ15" i="11"/>
  <c r="Z16" i="11"/>
  <c r="AK15" i="11"/>
  <c r="AA16" i="11"/>
  <c r="AL15" i="11"/>
  <c r="AB16" i="11"/>
  <c r="AD15" i="11"/>
  <c r="AO15" i="11" s="1"/>
  <c r="T16" i="11"/>
  <c r="V40" i="12"/>
  <c r="AH14" i="12"/>
  <c r="AI14" i="12"/>
  <c r="AJ14" i="12"/>
  <c r="AK14" i="12"/>
  <c r="AL14" i="12"/>
  <c r="AD15" i="12"/>
  <c r="AE16" i="12"/>
  <c r="X288" i="9"/>
  <c r="AH288" i="9" s="1"/>
  <c r="AO288" i="9" s="1"/>
  <c r="S62" i="8"/>
  <c r="AO61" i="8"/>
  <c r="AC61" i="8"/>
  <c r="T13" i="8"/>
  <c r="AP12" i="8"/>
  <c r="AD12" i="8"/>
  <c r="U13" i="8"/>
  <c r="AQ12" i="8"/>
  <c r="AE12" i="8"/>
  <c r="V13" i="8"/>
  <c r="AR12" i="8"/>
  <c r="AF12" i="8"/>
  <c r="W13" i="8"/>
  <c r="AS12" i="8"/>
  <c r="AG12" i="8"/>
  <c r="X13" i="8"/>
  <c r="AT12" i="8"/>
  <c r="AH12" i="8"/>
  <c r="P14" i="8"/>
  <c r="AL13" i="8"/>
  <c r="AV13" i="8" s="1"/>
  <c r="Z13" i="8"/>
  <c r="AJ13" i="8" s="1"/>
  <c r="Q15" i="8"/>
  <c r="AM14" i="8"/>
  <c r="AA14" i="8"/>
  <c r="R28" i="8"/>
  <c r="AO27" i="8"/>
  <c r="AC27" i="8"/>
  <c r="AS76" i="8"/>
  <c r="AG76" i="8"/>
  <c r="S78" i="8"/>
  <c r="AO77" i="8"/>
  <c r="AC77" i="8"/>
  <c r="AM88" i="8"/>
  <c r="AA88" i="8"/>
  <c r="AB88" i="8"/>
  <c r="AN88" i="8"/>
  <c r="Q109" i="8"/>
  <c r="AM108" i="8"/>
  <c r="AA108" i="8"/>
  <c r="AN108" i="8"/>
  <c r="AB108" i="8"/>
  <c r="Q121" i="8"/>
  <c r="AM120" i="8"/>
  <c r="AA120" i="8"/>
  <c r="AN120" i="8"/>
  <c r="AB120" i="8"/>
  <c r="P139" i="8"/>
  <c r="AL138" i="8"/>
  <c r="Z138" i="8"/>
  <c r="Q140" i="8"/>
  <c r="AM139" i="8"/>
  <c r="AA139" i="8"/>
  <c r="R146" i="8"/>
  <c r="AN145" i="8"/>
  <c r="AB145" i="8"/>
  <c r="AO145" i="8"/>
  <c r="AC145" i="8"/>
  <c r="S156" i="8"/>
  <c r="AO155" i="8"/>
  <c r="AC155" i="8"/>
  <c r="Q165" i="8"/>
  <c r="AM164" i="8"/>
  <c r="AA164" i="8"/>
  <c r="AB164" i="8"/>
  <c r="AN164" i="8"/>
  <c r="P175" i="8"/>
  <c r="AL174" i="8"/>
  <c r="Z174" i="8"/>
  <c r="Q178" i="8"/>
  <c r="AM177" i="8"/>
  <c r="AA177" i="8"/>
  <c r="R179" i="8"/>
  <c r="AN178" i="8"/>
  <c r="AB178" i="8"/>
  <c r="S180" i="8"/>
  <c r="AO179" i="8"/>
  <c r="AC179" i="8"/>
  <c r="T181" i="8"/>
  <c r="AP180" i="8"/>
  <c r="AD180" i="8"/>
  <c r="U182" i="8"/>
  <c r="AQ181" i="8"/>
  <c r="AE181" i="8"/>
  <c r="V190" i="8"/>
  <c r="AR189" i="8"/>
  <c r="AF189" i="8"/>
  <c r="AS192" i="8"/>
  <c r="AG192" i="8"/>
  <c r="AH192" i="8"/>
  <c r="AT192" i="8"/>
  <c r="AS203" i="8"/>
  <c r="AG203" i="8"/>
  <c r="AT203" i="8"/>
  <c r="AH203" i="8"/>
  <c r="AS223" i="8"/>
  <c r="AG223" i="8"/>
  <c r="AT223" i="8"/>
  <c r="AH223" i="8"/>
  <c r="X274" i="8"/>
  <c r="AT273" i="8"/>
  <c r="AH273" i="8"/>
  <c r="U275" i="8"/>
  <c r="AQ274" i="8"/>
  <c r="AE274" i="8"/>
  <c r="T345" i="8"/>
  <c r="AP344" i="8"/>
  <c r="AD344" i="8"/>
  <c r="W26" i="12" l="1"/>
  <c r="AG25" i="12"/>
  <c r="AE48" i="11"/>
  <c r="AF48" i="11"/>
  <c r="AG48" i="11"/>
  <c r="W49" i="11"/>
  <c r="AB16" i="9"/>
  <c r="AL15" i="9"/>
  <c r="AA16" i="9"/>
  <c r="AK15" i="9"/>
  <c r="Z16" i="9"/>
  <c r="AJ15" i="9"/>
  <c r="Y16" i="9"/>
  <c r="AI15" i="9"/>
  <c r="X16" i="9"/>
  <c r="AH15" i="9"/>
  <c r="U21" i="9"/>
  <c r="AE20" i="9"/>
  <c r="AF20" i="9"/>
  <c r="T25" i="9"/>
  <c r="AD24" i="9"/>
  <c r="AD16" i="11"/>
  <c r="AO16" i="11" s="1"/>
  <c r="T17" i="11"/>
  <c r="AL16" i="11"/>
  <c r="AB17" i="11"/>
  <c r="AK16" i="11"/>
  <c r="AA17" i="11"/>
  <c r="AJ16" i="11"/>
  <c r="Z17" i="11"/>
  <c r="AI16" i="11"/>
  <c r="Y17" i="11"/>
  <c r="AH16" i="11"/>
  <c r="X17" i="11"/>
  <c r="V41" i="12"/>
  <c r="V42" i="12" s="1"/>
  <c r="AO14" i="12"/>
  <c r="AE17" i="12"/>
  <c r="AF17" i="12"/>
  <c r="AD16" i="12"/>
  <c r="AL15" i="12"/>
  <c r="AK15" i="12"/>
  <c r="AJ15" i="12"/>
  <c r="AI15" i="12"/>
  <c r="AH15" i="12"/>
  <c r="AO15" i="12" s="1"/>
  <c r="X289" i="9"/>
  <c r="AH289" i="9" s="1"/>
  <c r="AO289" i="9" s="1"/>
  <c r="S63" i="8"/>
  <c r="AO62" i="8"/>
  <c r="AC62" i="8"/>
  <c r="T346" i="8"/>
  <c r="AP345" i="8"/>
  <c r="AD345" i="8"/>
  <c r="U276" i="8"/>
  <c r="AQ275" i="8"/>
  <c r="AE275" i="8"/>
  <c r="X275" i="8"/>
  <c r="AT274" i="8"/>
  <c r="AH274" i="8"/>
  <c r="AS224" i="8"/>
  <c r="AG224" i="8"/>
  <c r="AT224" i="8"/>
  <c r="AH224" i="8"/>
  <c r="AS204" i="8"/>
  <c r="AG204" i="8"/>
  <c r="AT204" i="8"/>
  <c r="AH204" i="8"/>
  <c r="V191" i="8"/>
  <c r="AR190" i="8"/>
  <c r="AF190" i="8"/>
  <c r="U183" i="8"/>
  <c r="AQ182" i="8"/>
  <c r="AE182" i="8"/>
  <c r="T182" i="8"/>
  <c r="AP181" i="8"/>
  <c r="AD181" i="8"/>
  <c r="S181" i="8"/>
  <c r="AO180" i="8"/>
  <c r="AC180" i="8"/>
  <c r="R180" i="8"/>
  <c r="AN179" i="8"/>
  <c r="AB179" i="8"/>
  <c r="Q179" i="8"/>
  <c r="AM178" i="8"/>
  <c r="AA178" i="8"/>
  <c r="P176" i="8"/>
  <c r="AL175" i="8"/>
  <c r="AV175" i="8" s="1"/>
  <c r="Z175" i="8"/>
  <c r="AJ175" i="8" s="1"/>
  <c r="AM165" i="8"/>
  <c r="AA165" i="8"/>
  <c r="AM166" i="8"/>
  <c r="AV166" i="8" s="1"/>
  <c r="AA166" i="8"/>
  <c r="AJ166" i="8" s="1"/>
  <c r="S157" i="8"/>
  <c r="AO156" i="8"/>
  <c r="AC156" i="8"/>
  <c r="R147" i="8"/>
  <c r="AN146" i="8"/>
  <c r="AB146" i="8"/>
  <c r="AC146" i="8"/>
  <c r="AO146" i="8"/>
  <c r="Q141" i="8"/>
  <c r="AM140" i="8"/>
  <c r="AA140" i="8"/>
  <c r="P140" i="8"/>
  <c r="AL139" i="8"/>
  <c r="AV139" i="8" s="1"/>
  <c r="Z139" i="8"/>
  <c r="AJ139" i="8" s="1"/>
  <c r="Q122" i="8"/>
  <c r="AM121" i="8"/>
  <c r="AA121" i="8"/>
  <c r="AN121" i="8"/>
  <c r="AB121" i="8"/>
  <c r="Q110" i="8"/>
  <c r="AM109" i="8"/>
  <c r="AA109" i="8"/>
  <c r="AN109" i="8"/>
  <c r="AB109" i="8"/>
  <c r="S79" i="8"/>
  <c r="AO78" i="8"/>
  <c r="AC78" i="8"/>
  <c r="AS77" i="8"/>
  <c r="AG77" i="8"/>
  <c r="R29" i="8"/>
  <c r="AO28" i="8"/>
  <c r="AC28" i="8"/>
  <c r="Q16" i="8"/>
  <c r="AM15" i="8"/>
  <c r="AA15" i="8"/>
  <c r="AB15" i="8"/>
  <c r="AN15" i="8"/>
  <c r="P15" i="8"/>
  <c r="AL14" i="8"/>
  <c r="AV14" i="8" s="1"/>
  <c r="Z14" i="8"/>
  <c r="AJ14" i="8" s="1"/>
  <c r="X14" i="8"/>
  <c r="AT13" i="8"/>
  <c r="AH13" i="8"/>
  <c r="W14" i="8"/>
  <c r="AS13" i="8"/>
  <c r="AG13" i="8"/>
  <c r="V14" i="8"/>
  <c r="AR13" i="8"/>
  <c r="AF13" i="8"/>
  <c r="U14" i="8"/>
  <c r="AQ13" i="8"/>
  <c r="AE13" i="8"/>
  <c r="T14" i="8"/>
  <c r="AP13" i="8"/>
  <c r="AD13" i="8"/>
  <c r="T26" i="9" l="1"/>
  <c r="AD25" i="9"/>
  <c r="AO20" i="9"/>
  <c r="U22" i="9"/>
  <c r="AE21" i="9"/>
  <c r="AO21" i="9" s="1"/>
  <c r="X17" i="9"/>
  <c r="AH16" i="9"/>
  <c r="Y17" i="9"/>
  <c r="AI16" i="9"/>
  <c r="Z17" i="9"/>
  <c r="AJ16" i="9"/>
  <c r="AA17" i="9"/>
  <c r="AK16" i="9"/>
  <c r="AB17" i="9"/>
  <c r="AL16" i="9"/>
  <c r="AG49" i="11"/>
  <c r="W50" i="11"/>
  <c r="W27" i="12"/>
  <c r="AG26" i="12"/>
  <c r="AH17" i="11"/>
  <c r="X18" i="11"/>
  <c r="AI17" i="11"/>
  <c r="Y18" i="11"/>
  <c r="AJ17" i="11"/>
  <c r="Z18" i="11"/>
  <c r="AK17" i="11"/>
  <c r="AA18" i="11"/>
  <c r="AL17" i="11"/>
  <c r="AB18" i="11"/>
  <c r="AD17" i="11"/>
  <c r="AO17" i="11" s="1"/>
  <c r="T18" i="11"/>
  <c r="V43" i="12"/>
  <c r="AH16" i="12"/>
  <c r="AI16" i="12"/>
  <c r="AJ16" i="12"/>
  <c r="AK16" i="12"/>
  <c r="AL16" i="12"/>
  <c r="AD17" i="12"/>
  <c r="U19" i="12"/>
  <c r="AF19" i="12" s="1"/>
  <c r="AE18" i="12"/>
  <c r="X290" i="9"/>
  <c r="AH290" i="9" s="1"/>
  <c r="AO290" i="9" s="1"/>
  <c r="AO63" i="8"/>
  <c r="AC63" i="8"/>
  <c r="AC64" i="8"/>
  <c r="T15" i="8"/>
  <c r="AP14" i="8"/>
  <c r="AD14" i="8"/>
  <c r="U15" i="8"/>
  <c r="AQ14" i="8"/>
  <c r="AE14" i="8"/>
  <c r="V15" i="8"/>
  <c r="AR14" i="8"/>
  <c r="AF14" i="8"/>
  <c r="W15" i="8"/>
  <c r="AS14" i="8"/>
  <c r="AG14" i="8"/>
  <c r="X15" i="8"/>
  <c r="AT14" i="8"/>
  <c r="AH14" i="8"/>
  <c r="P16" i="8"/>
  <c r="AL15" i="8"/>
  <c r="AV15" i="8" s="1"/>
  <c r="Z15" i="8"/>
  <c r="AJ15" i="8" s="1"/>
  <c r="Q17" i="8"/>
  <c r="AM16" i="8"/>
  <c r="AA16" i="8"/>
  <c r="AC29" i="8"/>
  <c r="AO29" i="8"/>
  <c r="AO64" i="8"/>
  <c r="AS78" i="8"/>
  <c r="AG78" i="8"/>
  <c r="S80" i="8"/>
  <c r="AO79" i="8"/>
  <c r="AC79" i="8"/>
  <c r="AM110" i="8"/>
  <c r="AA110" i="8"/>
  <c r="AB110" i="8"/>
  <c r="AN110" i="8"/>
  <c r="AM122" i="8"/>
  <c r="AA122" i="8"/>
  <c r="AB122" i="8"/>
  <c r="AN122" i="8"/>
  <c r="P141" i="8"/>
  <c r="AL140" i="8"/>
  <c r="AV140" i="8" s="1"/>
  <c r="Z140" i="8"/>
  <c r="AJ140" i="8" s="1"/>
  <c r="Q142" i="8"/>
  <c r="AM141" i="8"/>
  <c r="AA141" i="8"/>
  <c r="AN147" i="8"/>
  <c r="AB147" i="8"/>
  <c r="AN148" i="8"/>
  <c r="AB148" i="8"/>
  <c r="S158" i="8"/>
  <c r="AO157" i="8"/>
  <c r="AC157" i="8"/>
  <c r="P177" i="8"/>
  <c r="AL176" i="8"/>
  <c r="AV176" i="8" s="1"/>
  <c r="Z176" i="8"/>
  <c r="AJ176" i="8" s="1"/>
  <c r="Q180" i="8"/>
  <c r="AM179" i="8"/>
  <c r="AA179" i="8"/>
  <c r="R181" i="8"/>
  <c r="AN180" i="8"/>
  <c r="AB180" i="8"/>
  <c r="S182" i="8"/>
  <c r="AO181" i="8"/>
  <c r="AC181" i="8"/>
  <c r="T183" i="8"/>
  <c r="AP182" i="8"/>
  <c r="AD182" i="8"/>
  <c r="U184" i="8"/>
  <c r="AQ183" i="8"/>
  <c r="AE183" i="8"/>
  <c r="V192" i="8"/>
  <c r="AR191" i="8"/>
  <c r="AF191" i="8"/>
  <c r="AS205" i="8"/>
  <c r="AG205" i="8"/>
  <c r="AT205" i="8"/>
  <c r="AH205" i="8"/>
  <c r="AS225" i="8"/>
  <c r="AG225" i="8"/>
  <c r="AT225" i="8"/>
  <c r="AH225" i="8"/>
  <c r="X276" i="8"/>
  <c r="AT275" i="8"/>
  <c r="AH275" i="8"/>
  <c r="U277" i="8"/>
  <c r="AQ276" i="8"/>
  <c r="AE276" i="8"/>
  <c r="T347" i="8"/>
  <c r="AP346" i="8"/>
  <c r="AD346" i="8"/>
  <c r="W28" i="12" l="1"/>
  <c r="AG27" i="12"/>
  <c r="AG50" i="11"/>
  <c r="W51" i="11"/>
  <c r="AB18" i="9"/>
  <c r="AL17" i="9"/>
  <c r="AA18" i="9"/>
  <c r="AK17" i="9"/>
  <c r="Z18" i="9"/>
  <c r="AJ17" i="9"/>
  <c r="Y18" i="9"/>
  <c r="AI17" i="9"/>
  <c r="X18" i="9"/>
  <c r="AH17" i="9"/>
  <c r="U23" i="9"/>
  <c r="AE22" i="9"/>
  <c r="AO22" i="9" s="1"/>
  <c r="T27" i="9"/>
  <c r="AD26" i="9"/>
  <c r="AD18" i="11"/>
  <c r="AO18" i="11" s="1"/>
  <c r="T19" i="11"/>
  <c r="AL18" i="11"/>
  <c r="AB19" i="11"/>
  <c r="AK18" i="11"/>
  <c r="AA19" i="11"/>
  <c r="AJ18" i="11"/>
  <c r="Z19" i="11"/>
  <c r="AI18" i="11"/>
  <c r="Y19" i="11"/>
  <c r="AH18" i="11"/>
  <c r="X19" i="11"/>
  <c r="AF43" i="12"/>
  <c r="V44" i="12"/>
  <c r="V45" i="12" s="1"/>
  <c r="V46" i="12" s="1"/>
  <c r="V47" i="12" s="1"/>
  <c r="V48" i="12" s="1"/>
  <c r="V49" i="12" s="1"/>
  <c r="AO16" i="12"/>
  <c r="U20" i="12"/>
  <c r="AE19" i="12"/>
  <c r="T19" i="12"/>
  <c r="AD18" i="12"/>
  <c r="AL17" i="12"/>
  <c r="AK17" i="12"/>
  <c r="AJ17" i="12"/>
  <c r="AI17" i="12"/>
  <c r="AH17" i="12"/>
  <c r="AO17" i="12" s="1"/>
  <c r="X291" i="9"/>
  <c r="AH291" i="9" s="1"/>
  <c r="AO291" i="9" s="1"/>
  <c r="T348" i="8"/>
  <c r="AP347" i="8"/>
  <c r="AD347" i="8"/>
  <c r="U278" i="8"/>
  <c r="AQ277" i="8"/>
  <c r="AE277" i="8"/>
  <c r="X277" i="8"/>
  <c r="AT276" i="8"/>
  <c r="AH276" i="8"/>
  <c r="AS226" i="8"/>
  <c r="AG226" i="8"/>
  <c r="AT226" i="8"/>
  <c r="AH226" i="8"/>
  <c r="AS206" i="8"/>
  <c r="AG206" i="8"/>
  <c r="AT206" i="8"/>
  <c r="AH206" i="8"/>
  <c r="V193" i="8"/>
  <c r="AR192" i="8"/>
  <c r="AF192" i="8"/>
  <c r="U185" i="8"/>
  <c r="AQ184" i="8"/>
  <c r="AE184" i="8"/>
  <c r="T184" i="8"/>
  <c r="AP183" i="8"/>
  <c r="AD183" i="8"/>
  <c r="S183" i="8"/>
  <c r="AO182" i="8"/>
  <c r="AC182" i="8"/>
  <c r="R182" i="8"/>
  <c r="AN181" i="8"/>
  <c r="AB181" i="8"/>
  <c r="Q181" i="8"/>
  <c r="AM180" i="8"/>
  <c r="AA180" i="8"/>
  <c r="P178" i="8"/>
  <c r="AL177" i="8"/>
  <c r="AV177" i="8" s="1"/>
  <c r="Z177" i="8"/>
  <c r="AJ177" i="8" s="1"/>
  <c r="S159" i="8"/>
  <c r="AO158" i="8"/>
  <c r="AC158" i="8"/>
  <c r="Q143" i="8"/>
  <c r="AM142" i="8"/>
  <c r="AA142" i="8"/>
  <c r="P142" i="8"/>
  <c r="AL141" i="8"/>
  <c r="AV141" i="8" s="1"/>
  <c r="Z141" i="8"/>
  <c r="AJ141" i="8" s="1"/>
  <c r="S81" i="8"/>
  <c r="AO80" i="8"/>
  <c r="AC80" i="8"/>
  <c r="AS79" i="8"/>
  <c r="AG79" i="8"/>
  <c r="Q18" i="8"/>
  <c r="AM17" i="8"/>
  <c r="AA17" i="8"/>
  <c r="P17" i="8"/>
  <c r="AL16" i="8"/>
  <c r="AV16" i="8" s="1"/>
  <c r="Z16" i="8"/>
  <c r="AJ16" i="8" s="1"/>
  <c r="X16" i="8"/>
  <c r="AT15" i="8"/>
  <c r="AH15" i="8"/>
  <c r="W16" i="8"/>
  <c r="AS15" i="8"/>
  <c r="AG15" i="8"/>
  <c r="V16" i="8"/>
  <c r="AR15" i="8"/>
  <c r="AF15" i="8"/>
  <c r="U16" i="8"/>
  <c r="AQ15" i="8"/>
  <c r="AE15" i="8"/>
  <c r="T16" i="8"/>
  <c r="AP15" i="8"/>
  <c r="AD15" i="8"/>
  <c r="T28" i="9" l="1"/>
  <c r="AD27" i="9"/>
  <c r="U24" i="9"/>
  <c r="AE23" i="9"/>
  <c r="AF23" i="9"/>
  <c r="X19" i="9"/>
  <c r="AH18" i="9"/>
  <c r="Y19" i="9"/>
  <c r="AI18" i="9"/>
  <c r="Z19" i="9"/>
  <c r="AJ18" i="9"/>
  <c r="AA19" i="9"/>
  <c r="AK18" i="9"/>
  <c r="AB19" i="9"/>
  <c r="AL18" i="9"/>
  <c r="AG51" i="11"/>
  <c r="W52" i="11"/>
  <c r="W29" i="12"/>
  <c r="AG28" i="12"/>
  <c r="AH19" i="11"/>
  <c r="X20" i="11"/>
  <c r="AI19" i="11"/>
  <c r="Y20" i="11"/>
  <c r="AJ19" i="11"/>
  <c r="Z20" i="11"/>
  <c r="AK19" i="11"/>
  <c r="AA20" i="11"/>
  <c r="AL19" i="11"/>
  <c r="AB20" i="11"/>
  <c r="AD19" i="11"/>
  <c r="AO19" i="11" s="1"/>
  <c r="T20" i="11"/>
  <c r="V50" i="12"/>
  <c r="X19" i="12"/>
  <c r="AH18" i="12"/>
  <c r="Y19" i="12"/>
  <c r="AI18" i="12"/>
  <c r="Z19" i="12"/>
  <c r="AJ18" i="12"/>
  <c r="AA19" i="12"/>
  <c r="AK18" i="12"/>
  <c r="AB19" i="12"/>
  <c r="AL18" i="12"/>
  <c r="T20" i="12"/>
  <c r="AD19" i="12"/>
  <c r="U21" i="12"/>
  <c r="AF21" i="12" s="1"/>
  <c r="AE20" i="12"/>
  <c r="AF20" i="12"/>
  <c r="X292" i="9"/>
  <c r="AH292" i="9" s="1"/>
  <c r="AO292" i="9" s="1"/>
  <c r="T17" i="8"/>
  <c r="AP16" i="8"/>
  <c r="AD16" i="8"/>
  <c r="U17" i="8"/>
  <c r="AQ16" i="8"/>
  <c r="AE16" i="8"/>
  <c r="V17" i="8"/>
  <c r="AR16" i="8"/>
  <c r="AF16" i="8"/>
  <c r="W17" i="8"/>
  <c r="AS16" i="8"/>
  <c r="AG16" i="8"/>
  <c r="X17" i="8"/>
  <c r="AT16" i="8"/>
  <c r="AH16" i="8"/>
  <c r="P18" i="8"/>
  <c r="AL17" i="8"/>
  <c r="AV17" i="8" s="1"/>
  <c r="Z17" i="8"/>
  <c r="AJ17" i="8" s="1"/>
  <c r="Q19" i="8"/>
  <c r="AM18" i="8"/>
  <c r="AA18" i="8"/>
  <c r="AB18" i="8"/>
  <c r="AN18" i="8"/>
  <c r="AS80" i="8"/>
  <c r="AG80" i="8"/>
  <c r="S82" i="8"/>
  <c r="AO81" i="8"/>
  <c r="AC81" i="8"/>
  <c r="P143" i="8"/>
  <c r="AL142" i="8"/>
  <c r="AV142" i="8" s="1"/>
  <c r="Z142" i="8"/>
  <c r="AJ142" i="8" s="1"/>
  <c r="Q144" i="8"/>
  <c r="AM143" i="8"/>
  <c r="AA143" i="8"/>
  <c r="S160" i="8"/>
  <c r="AO159" i="8"/>
  <c r="AC159" i="8"/>
  <c r="P179" i="8"/>
  <c r="AL178" i="8"/>
  <c r="AV178" i="8" s="1"/>
  <c r="Z178" i="8"/>
  <c r="AJ178" i="8" s="1"/>
  <c r="Q182" i="8"/>
  <c r="AM181" i="8"/>
  <c r="AA181" i="8"/>
  <c r="R183" i="8"/>
  <c r="AN182" i="8"/>
  <c r="AB182" i="8"/>
  <c r="S184" i="8"/>
  <c r="AO183" i="8"/>
  <c r="AC183" i="8"/>
  <c r="T185" i="8"/>
  <c r="AP184" i="8"/>
  <c r="AD184" i="8"/>
  <c r="U186" i="8"/>
  <c r="AQ185" i="8"/>
  <c r="AE185" i="8"/>
  <c r="V194" i="8"/>
  <c r="AR193" i="8"/>
  <c r="AF193" i="8"/>
  <c r="AS193" i="8"/>
  <c r="AG193" i="8"/>
  <c r="AS207" i="8"/>
  <c r="AG207" i="8"/>
  <c r="AT207" i="8"/>
  <c r="AH207" i="8"/>
  <c r="AS227" i="8"/>
  <c r="AG227" i="8"/>
  <c r="AT227" i="8"/>
  <c r="AH227" i="8"/>
  <c r="X278" i="8"/>
  <c r="AT277" i="8"/>
  <c r="AH277" i="8"/>
  <c r="U279" i="8"/>
  <c r="AQ278" i="8"/>
  <c r="AE278" i="8"/>
  <c r="T349" i="8"/>
  <c r="AP348" i="8"/>
  <c r="AD348" i="8"/>
  <c r="W30" i="12" l="1"/>
  <c r="AG29" i="12"/>
  <c r="AG52" i="11"/>
  <c r="W53" i="11"/>
  <c r="AB20" i="9"/>
  <c r="AL19" i="9"/>
  <c r="AA20" i="9"/>
  <c r="AK19" i="9"/>
  <c r="Z20" i="9"/>
  <c r="AJ19" i="9"/>
  <c r="Y20" i="9"/>
  <c r="AI19" i="9"/>
  <c r="X20" i="9"/>
  <c r="AH19" i="9"/>
  <c r="AO23" i="9"/>
  <c r="U25" i="9"/>
  <c r="AE24" i="9"/>
  <c r="AF24" i="9"/>
  <c r="T29" i="9"/>
  <c r="AD28" i="9"/>
  <c r="AD20" i="11"/>
  <c r="AO20" i="11" s="1"/>
  <c r="T21" i="11"/>
  <c r="AL20" i="11"/>
  <c r="AB21" i="11"/>
  <c r="AK20" i="11"/>
  <c r="AA21" i="11"/>
  <c r="AJ20" i="11"/>
  <c r="Z21" i="11"/>
  <c r="AI20" i="11"/>
  <c r="Y21" i="11"/>
  <c r="AH20" i="11"/>
  <c r="X21" i="11"/>
  <c r="AO18" i="12"/>
  <c r="V51" i="12"/>
  <c r="V52" i="12" s="1"/>
  <c r="U22" i="12"/>
  <c r="AE21" i="12"/>
  <c r="T21" i="12"/>
  <c r="AD20" i="12"/>
  <c r="AB20" i="12"/>
  <c r="AL19" i="12"/>
  <c r="AA20" i="12"/>
  <c r="AK19" i="12"/>
  <c r="Z20" i="12"/>
  <c r="AJ19" i="12"/>
  <c r="Y20" i="12"/>
  <c r="AI19" i="12"/>
  <c r="X20" i="12"/>
  <c r="AH19" i="12"/>
  <c r="AO19" i="12" s="1"/>
  <c r="X293" i="9"/>
  <c r="AH293" i="9" s="1"/>
  <c r="AO293" i="9" s="1"/>
  <c r="T350" i="8"/>
  <c r="AP349" i="8"/>
  <c r="AD349" i="8"/>
  <c r="U280" i="8"/>
  <c r="AQ279" i="8"/>
  <c r="AE279" i="8"/>
  <c r="X279" i="8"/>
  <c r="AT278" i="8"/>
  <c r="AH278" i="8"/>
  <c r="AS228" i="8"/>
  <c r="AG228" i="8"/>
  <c r="AT228" i="8"/>
  <c r="AH228" i="8"/>
  <c r="AS208" i="8"/>
  <c r="AG208" i="8"/>
  <c r="AT208" i="8"/>
  <c r="AH208" i="8"/>
  <c r="V195" i="8"/>
  <c r="AR194" i="8"/>
  <c r="AF194" i="8"/>
  <c r="AG194" i="8"/>
  <c r="AS194" i="8"/>
  <c r="U187" i="8"/>
  <c r="AQ186" i="8"/>
  <c r="AE186" i="8"/>
  <c r="T186" i="8"/>
  <c r="AP185" i="8"/>
  <c r="AD185" i="8"/>
  <c r="S185" i="8"/>
  <c r="AO184" i="8"/>
  <c r="AC184" i="8"/>
  <c r="R184" i="8"/>
  <c r="AN183" i="8"/>
  <c r="AB183" i="8"/>
  <c r="Q183" i="8"/>
  <c r="AM182" i="8"/>
  <c r="AA182" i="8"/>
  <c r="P180" i="8"/>
  <c r="AL179" i="8"/>
  <c r="AV179" i="8" s="1"/>
  <c r="Z179" i="8"/>
  <c r="AJ179" i="8" s="1"/>
  <c r="S161" i="8"/>
  <c r="AO160" i="8"/>
  <c r="AC160" i="8"/>
  <c r="Q145" i="8"/>
  <c r="AM144" i="8"/>
  <c r="AA144" i="8"/>
  <c r="P144" i="8"/>
  <c r="AL143" i="8"/>
  <c r="AV143" i="8" s="1"/>
  <c r="Z143" i="8"/>
  <c r="AJ143" i="8" s="1"/>
  <c r="S83" i="8"/>
  <c r="AO82" i="8"/>
  <c r="AC82" i="8"/>
  <c r="AS81" i="8"/>
  <c r="AG81" i="8"/>
  <c r="Q20" i="8"/>
  <c r="AM19" i="8"/>
  <c r="AA19" i="8"/>
  <c r="P19" i="8"/>
  <c r="AL18" i="8"/>
  <c r="AV18" i="8" s="1"/>
  <c r="Z18" i="8"/>
  <c r="AJ18" i="8" s="1"/>
  <c r="X18" i="8"/>
  <c r="AT17" i="8"/>
  <c r="AH17" i="8"/>
  <c r="W18" i="8"/>
  <c r="AS17" i="8"/>
  <c r="AG17" i="8"/>
  <c r="V18" i="8"/>
  <c r="AR17" i="8"/>
  <c r="AF17" i="8"/>
  <c r="U18" i="8"/>
  <c r="AQ17" i="8"/>
  <c r="AE17" i="8"/>
  <c r="T18" i="8"/>
  <c r="AP17" i="8"/>
  <c r="AD17" i="8"/>
  <c r="T30" i="9" l="1"/>
  <c r="AD29" i="9"/>
  <c r="AO24" i="9"/>
  <c r="U26" i="9"/>
  <c r="AE25" i="9"/>
  <c r="AF25" i="9"/>
  <c r="X21" i="9"/>
  <c r="AH20" i="9"/>
  <c r="Y21" i="9"/>
  <c r="AI20" i="9"/>
  <c r="Z21" i="9"/>
  <c r="AJ20" i="9"/>
  <c r="AA21" i="9"/>
  <c r="AK20" i="9"/>
  <c r="AB21" i="9"/>
  <c r="AL20" i="9"/>
  <c r="AG53" i="11"/>
  <c r="W54" i="11"/>
  <c r="W31" i="12"/>
  <c r="AG30" i="12"/>
  <c r="AH21" i="11"/>
  <c r="X22" i="11"/>
  <c r="AI21" i="11"/>
  <c r="Y22" i="11"/>
  <c r="AJ21" i="11"/>
  <c r="Z22" i="11"/>
  <c r="AK21" i="11"/>
  <c r="AA22" i="11"/>
  <c r="AL21" i="11"/>
  <c r="AB22" i="11"/>
  <c r="AD21" i="11"/>
  <c r="AO21" i="11" s="1"/>
  <c r="T22" i="11"/>
  <c r="V53" i="12"/>
  <c r="X21" i="12"/>
  <c r="AH20" i="12"/>
  <c r="Y21" i="12"/>
  <c r="AI20" i="12"/>
  <c r="Z21" i="12"/>
  <c r="AJ20" i="12"/>
  <c r="AA21" i="12"/>
  <c r="AK20" i="12"/>
  <c r="AB21" i="12"/>
  <c r="AL20" i="12"/>
  <c r="T22" i="12"/>
  <c r="AD21" i="12"/>
  <c r="U23" i="12"/>
  <c r="AE22" i="12"/>
  <c r="X294" i="9"/>
  <c r="AH294" i="9" s="1"/>
  <c r="AO294" i="9" s="1"/>
  <c r="T19" i="8"/>
  <c r="AP18" i="8"/>
  <c r="AD18" i="8"/>
  <c r="U19" i="8"/>
  <c r="AQ18" i="8"/>
  <c r="AE18" i="8"/>
  <c r="V19" i="8"/>
  <c r="AR18" i="8"/>
  <c r="AF18" i="8"/>
  <c r="W19" i="8"/>
  <c r="AS18" i="8"/>
  <c r="AG18" i="8"/>
  <c r="X19" i="8"/>
  <c r="AT18" i="8"/>
  <c r="AH18" i="8"/>
  <c r="P20" i="8"/>
  <c r="AL19" i="8"/>
  <c r="AV19" i="8" s="1"/>
  <c r="Z19" i="8"/>
  <c r="AJ19" i="8" s="1"/>
  <c r="Q21" i="8"/>
  <c r="AM20" i="8"/>
  <c r="AA20" i="8"/>
  <c r="AS82" i="8"/>
  <c r="AG82" i="8"/>
  <c r="S84" i="8"/>
  <c r="AO83" i="8"/>
  <c r="AC83" i="8"/>
  <c r="P145" i="8"/>
  <c r="AL144" i="8"/>
  <c r="AV144" i="8" s="1"/>
  <c r="Z144" i="8"/>
  <c r="AJ144" i="8" s="1"/>
  <c r="Q146" i="8"/>
  <c r="AM145" i="8"/>
  <c r="AA145" i="8"/>
  <c r="S162" i="8"/>
  <c r="AO161" i="8"/>
  <c r="AC161" i="8"/>
  <c r="P181" i="8"/>
  <c r="AL180" i="8"/>
  <c r="AV180" i="8" s="1"/>
  <c r="Z180" i="8"/>
  <c r="AJ180" i="8" s="1"/>
  <c r="Q184" i="8"/>
  <c r="AM183" i="8"/>
  <c r="AA183" i="8"/>
  <c r="R185" i="8"/>
  <c r="AN184" i="8"/>
  <c r="AB184" i="8"/>
  <c r="S186" i="8"/>
  <c r="AO185" i="8"/>
  <c r="AC185" i="8"/>
  <c r="T187" i="8"/>
  <c r="AP186" i="8"/>
  <c r="AD186" i="8"/>
  <c r="U188" i="8"/>
  <c r="AQ187" i="8"/>
  <c r="AE187" i="8"/>
  <c r="V196" i="8"/>
  <c r="AR195" i="8"/>
  <c r="AF195" i="8"/>
  <c r="AS209" i="8"/>
  <c r="AG209" i="8"/>
  <c r="AT209" i="8"/>
  <c r="AH209" i="8"/>
  <c r="AS229" i="8"/>
  <c r="AG229" i="8"/>
  <c r="AT229" i="8"/>
  <c r="AH229" i="8"/>
  <c r="X280" i="8"/>
  <c r="AT279" i="8"/>
  <c r="AH279" i="8"/>
  <c r="U281" i="8"/>
  <c r="AQ280" i="8"/>
  <c r="AE280" i="8"/>
  <c r="T351" i="8"/>
  <c r="AP350" i="8"/>
  <c r="AD350" i="8"/>
  <c r="W32" i="12" l="1"/>
  <c r="AG31" i="12"/>
  <c r="AG54" i="11"/>
  <c r="AG55" i="11"/>
  <c r="AB22" i="9"/>
  <c r="AL21" i="9"/>
  <c r="AA22" i="9"/>
  <c r="AK21" i="9"/>
  <c r="Z22" i="9"/>
  <c r="AJ21" i="9"/>
  <c r="Y22" i="9"/>
  <c r="AI21" i="9"/>
  <c r="X22" i="9"/>
  <c r="AH21" i="9"/>
  <c r="AO25" i="9"/>
  <c r="U27" i="9"/>
  <c r="AE26" i="9"/>
  <c r="AF26" i="9"/>
  <c r="T31" i="9"/>
  <c r="AD30" i="9"/>
  <c r="AD22" i="11"/>
  <c r="AO22" i="11" s="1"/>
  <c r="T23" i="11"/>
  <c r="AL22" i="11"/>
  <c r="AB23" i="11"/>
  <c r="AK22" i="11"/>
  <c r="AA23" i="11"/>
  <c r="AJ22" i="11"/>
  <c r="Z23" i="11"/>
  <c r="AI22" i="11"/>
  <c r="Y23" i="11"/>
  <c r="AH22" i="11"/>
  <c r="X23" i="11"/>
  <c r="AO20" i="12"/>
  <c r="V54" i="12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U24" i="12"/>
  <c r="AE23" i="12"/>
  <c r="AF23" i="12"/>
  <c r="T23" i="12"/>
  <c r="AD22" i="12"/>
  <c r="AB22" i="12"/>
  <c r="AL21" i="12"/>
  <c r="AA22" i="12"/>
  <c r="AK21" i="12"/>
  <c r="Z22" i="12"/>
  <c r="AJ21" i="12"/>
  <c r="Y22" i="12"/>
  <c r="AI21" i="12"/>
  <c r="X22" i="12"/>
  <c r="AH21" i="12"/>
  <c r="AO21" i="12" s="1"/>
  <c r="X295" i="9"/>
  <c r="AH295" i="9" s="1"/>
  <c r="AO295" i="9" s="1"/>
  <c r="AN21" i="8"/>
  <c r="AB21" i="8"/>
  <c r="T352" i="8"/>
  <c r="AP351" i="8"/>
  <c r="AD351" i="8"/>
  <c r="U282" i="8"/>
  <c r="AQ281" i="8"/>
  <c r="AE281" i="8"/>
  <c r="X281" i="8"/>
  <c r="AT280" i="8"/>
  <c r="AH280" i="8"/>
  <c r="AS230" i="8"/>
  <c r="AG230" i="8"/>
  <c r="AT230" i="8"/>
  <c r="AH230" i="8"/>
  <c r="AS210" i="8"/>
  <c r="AG210" i="8"/>
  <c r="AT210" i="8"/>
  <c r="AH210" i="8"/>
  <c r="V197" i="8"/>
  <c r="AR196" i="8"/>
  <c r="AF196" i="8"/>
  <c r="U189" i="8"/>
  <c r="AQ188" i="8"/>
  <c r="AE188" i="8"/>
  <c r="T188" i="8"/>
  <c r="AP187" i="8"/>
  <c r="AD187" i="8"/>
  <c r="S187" i="8"/>
  <c r="AO186" i="8"/>
  <c r="AC186" i="8"/>
  <c r="R186" i="8"/>
  <c r="AN185" i="8"/>
  <c r="AB185" i="8"/>
  <c r="Q185" i="8"/>
  <c r="AM184" i="8"/>
  <c r="AA184" i="8"/>
  <c r="P182" i="8"/>
  <c r="AL181" i="8"/>
  <c r="AV181" i="8" s="1"/>
  <c r="Z181" i="8"/>
  <c r="AJ181" i="8" s="1"/>
  <c r="S163" i="8"/>
  <c r="AO162" i="8"/>
  <c r="AC162" i="8"/>
  <c r="AM146" i="8"/>
  <c r="AA146" i="8"/>
  <c r="P146" i="8"/>
  <c r="AL145" i="8"/>
  <c r="AV145" i="8" s="1"/>
  <c r="Z145" i="8"/>
  <c r="AJ145" i="8" s="1"/>
  <c r="S85" i="8"/>
  <c r="AO84" i="8"/>
  <c r="AC84" i="8"/>
  <c r="AS83" i="8"/>
  <c r="AG83" i="8"/>
  <c r="Q22" i="8"/>
  <c r="AM21" i="8"/>
  <c r="AA21" i="8"/>
  <c r="P21" i="8"/>
  <c r="AL20" i="8"/>
  <c r="AV20" i="8" s="1"/>
  <c r="Z20" i="8"/>
  <c r="AJ20" i="8" s="1"/>
  <c r="X20" i="8"/>
  <c r="AT19" i="8"/>
  <c r="AH19" i="8"/>
  <c r="W20" i="8"/>
  <c r="AS19" i="8"/>
  <c r="AG19" i="8"/>
  <c r="V20" i="8"/>
  <c r="AR19" i="8"/>
  <c r="AF19" i="8"/>
  <c r="U20" i="8"/>
  <c r="AQ19" i="8"/>
  <c r="AE19" i="8"/>
  <c r="T20" i="8"/>
  <c r="AP19" i="8"/>
  <c r="AD19" i="8"/>
  <c r="T32" i="9" l="1"/>
  <c r="AD31" i="9"/>
  <c r="AO26" i="9"/>
  <c r="U28" i="9"/>
  <c r="AE27" i="9"/>
  <c r="AF27" i="9"/>
  <c r="X23" i="9"/>
  <c r="AH22" i="9"/>
  <c r="Y23" i="9"/>
  <c r="AI22" i="9"/>
  <c r="Z23" i="9"/>
  <c r="AJ22" i="9"/>
  <c r="AA23" i="9"/>
  <c r="AK22" i="9"/>
  <c r="AB23" i="9"/>
  <c r="AL22" i="9"/>
  <c r="W33" i="12"/>
  <c r="AG32" i="12"/>
  <c r="AH23" i="11"/>
  <c r="X24" i="11"/>
  <c r="AI23" i="11"/>
  <c r="Y24" i="11"/>
  <c r="AJ23" i="11"/>
  <c r="Z24" i="11"/>
  <c r="AK23" i="11"/>
  <c r="AA24" i="11"/>
  <c r="AL23" i="11"/>
  <c r="AB24" i="11"/>
  <c r="AD23" i="11"/>
  <c r="AO23" i="11" s="1"/>
  <c r="T24" i="11"/>
  <c r="V66" i="12"/>
  <c r="AF65" i="12"/>
  <c r="AF64" i="12"/>
  <c r="X23" i="12"/>
  <c r="AH22" i="12"/>
  <c r="Y23" i="12"/>
  <c r="AI22" i="12"/>
  <c r="Z23" i="12"/>
  <c r="AJ22" i="12"/>
  <c r="AA23" i="12"/>
  <c r="AK22" i="12"/>
  <c r="AB23" i="12"/>
  <c r="AL22" i="12"/>
  <c r="T24" i="12"/>
  <c r="AD23" i="12"/>
  <c r="U25" i="12"/>
  <c r="AE24" i="12"/>
  <c r="AF24" i="12"/>
  <c r="X296" i="9"/>
  <c r="AH296" i="9" s="1"/>
  <c r="AO296" i="9" s="1"/>
  <c r="AN22" i="8"/>
  <c r="AB22" i="8"/>
  <c r="T21" i="8"/>
  <c r="AP20" i="8"/>
  <c r="AD20" i="8"/>
  <c r="U21" i="8"/>
  <c r="AQ20" i="8"/>
  <c r="AE20" i="8"/>
  <c r="V21" i="8"/>
  <c r="AR20" i="8"/>
  <c r="AF20" i="8"/>
  <c r="W21" i="8"/>
  <c r="AS20" i="8"/>
  <c r="AG20" i="8"/>
  <c r="X21" i="8"/>
  <c r="AT20" i="8"/>
  <c r="AH20" i="8"/>
  <c r="P22" i="8"/>
  <c r="AL21" i="8"/>
  <c r="AV21" i="8" s="1"/>
  <c r="Z21" i="8"/>
  <c r="AJ21" i="8" s="1"/>
  <c r="Q23" i="8"/>
  <c r="AM22" i="8"/>
  <c r="AA22" i="8"/>
  <c r="AS84" i="8"/>
  <c r="AG84" i="8"/>
  <c r="S86" i="8"/>
  <c r="AO85" i="8"/>
  <c r="AC85" i="8"/>
  <c r="P147" i="8"/>
  <c r="AL146" i="8"/>
  <c r="AV146" i="8" s="1"/>
  <c r="Z146" i="8"/>
  <c r="AJ146" i="8" s="1"/>
  <c r="S164" i="8"/>
  <c r="AO163" i="8"/>
  <c r="AC163" i="8"/>
  <c r="P183" i="8"/>
  <c r="AL182" i="8"/>
  <c r="AV182" i="8" s="1"/>
  <c r="Z182" i="8"/>
  <c r="AJ182" i="8" s="1"/>
  <c r="Q186" i="8"/>
  <c r="AM185" i="8"/>
  <c r="AA185" i="8"/>
  <c r="R187" i="8"/>
  <c r="AN186" i="8"/>
  <c r="AB186" i="8"/>
  <c r="S188" i="8"/>
  <c r="AO187" i="8"/>
  <c r="AC187" i="8"/>
  <c r="T189" i="8"/>
  <c r="AP188" i="8"/>
  <c r="AD188" i="8"/>
  <c r="U190" i="8"/>
  <c r="AQ189" i="8"/>
  <c r="AE189" i="8"/>
  <c r="V198" i="8"/>
  <c r="AR197" i="8"/>
  <c r="AF197" i="8"/>
  <c r="AS211" i="8"/>
  <c r="AG211" i="8"/>
  <c r="AT211" i="8"/>
  <c r="AH211" i="8"/>
  <c r="AS231" i="8"/>
  <c r="AG231" i="8"/>
  <c r="AT231" i="8"/>
  <c r="AH231" i="8"/>
  <c r="X282" i="8"/>
  <c r="AT281" i="8"/>
  <c r="AH281" i="8"/>
  <c r="U283" i="8"/>
  <c r="AQ282" i="8"/>
  <c r="AE282" i="8"/>
  <c r="T353" i="8"/>
  <c r="AP352" i="8"/>
  <c r="AD352" i="8"/>
  <c r="W34" i="12" l="1"/>
  <c r="AG33" i="12"/>
  <c r="AB24" i="9"/>
  <c r="AL23" i="9"/>
  <c r="AA24" i="9"/>
  <c r="AK23" i="9"/>
  <c r="Z24" i="9"/>
  <c r="AJ23" i="9"/>
  <c r="Y24" i="9"/>
  <c r="AI23" i="9"/>
  <c r="X24" i="9"/>
  <c r="AH23" i="9"/>
  <c r="AO27" i="9"/>
  <c r="U29" i="9"/>
  <c r="AE28" i="9"/>
  <c r="AF28" i="9"/>
  <c r="T33" i="9"/>
  <c r="AD32" i="9"/>
  <c r="AD24" i="11"/>
  <c r="AO24" i="11" s="1"/>
  <c r="T25" i="11"/>
  <c r="AL24" i="11"/>
  <c r="AB25" i="11"/>
  <c r="AK24" i="11"/>
  <c r="AA25" i="11"/>
  <c r="AJ24" i="11"/>
  <c r="Z25" i="11"/>
  <c r="AI24" i="11"/>
  <c r="Y25" i="11"/>
  <c r="AH24" i="11"/>
  <c r="X25" i="11"/>
  <c r="V67" i="12"/>
  <c r="AF66" i="12"/>
  <c r="AO22" i="12"/>
  <c r="U26" i="12"/>
  <c r="AE25" i="12"/>
  <c r="AF25" i="12"/>
  <c r="T25" i="12"/>
  <c r="AD24" i="12"/>
  <c r="AB24" i="12"/>
  <c r="AL23" i="12"/>
  <c r="AA24" i="12"/>
  <c r="AK23" i="12"/>
  <c r="Z24" i="12"/>
  <c r="AJ23" i="12"/>
  <c r="Y24" i="12"/>
  <c r="AI23" i="12"/>
  <c r="X24" i="12"/>
  <c r="AH23" i="12"/>
  <c r="AO23" i="12" s="1"/>
  <c r="X297" i="9"/>
  <c r="AH297" i="9" s="1"/>
  <c r="AO297" i="9" s="1"/>
  <c r="AN23" i="8"/>
  <c r="AB23" i="8"/>
  <c r="AP353" i="8"/>
  <c r="AD353" i="8"/>
  <c r="AP354" i="8"/>
  <c r="AD354" i="8"/>
  <c r="U284" i="8"/>
  <c r="AQ283" i="8"/>
  <c r="AE283" i="8"/>
  <c r="X283" i="8"/>
  <c r="AT282" i="8"/>
  <c r="AH282" i="8"/>
  <c r="AS232" i="8"/>
  <c r="AG232" i="8"/>
  <c r="AT232" i="8"/>
  <c r="AH232" i="8"/>
  <c r="AS212" i="8"/>
  <c r="AG212" i="8"/>
  <c r="AT212" i="8"/>
  <c r="AH212" i="8"/>
  <c r="V199" i="8"/>
  <c r="AR198" i="8"/>
  <c r="AF198" i="8"/>
  <c r="U191" i="8"/>
  <c r="AQ190" i="8"/>
  <c r="AE190" i="8"/>
  <c r="T190" i="8"/>
  <c r="AP189" i="8"/>
  <c r="AD189" i="8"/>
  <c r="S189" i="8"/>
  <c r="AO188" i="8"/>
  <c r="AC188" i="8"/>
  <c r="R188" i="8"/>
  <c r="AN187" i="8"/>
  <c r="AB187" i="8"/>
  <c r="Q187" i="8"/>
  <c r="AM186" i="8"/>
  <c r="AA186" i="8"/>
  <c r="P184" i="8"/>
  <c r="AL183" i="8"/>
  <c r="AV183" i="8" s="1"/>
  <c r="Z183" i="8"/>
  <c r="AJ183" i="8" s="1"/>
  <c r="S165" i="8"/>
  <c r="AO164" i="8"/>
  <c r="AC164" i="8"/>
  <c r="P148" i="8"/>
  <c r="AL147" i="8"/>
  <c r="Z147" i="8"/>
  <c r="AA147" i="8"/>
  <c r="AM147" i="8"/>
  <c r="S87" i="8"/>
  <c r="AO86" i="8"/>
  <c r="AC86" i="8"/>
  <c r="AS85" i="8"/>
  <c r="AG85" i="8"/>
  <c r="Q24" i="8"/>
  <c r="AM23" i="8"/>
  <c r="AA23" i="8"/>
  <c r="P23" i="8"/>
  <c r="AL22" i="8"/>
  <c r="AV22" i="8" s="1"/>
  <c r="Z22" i="8"/>
  <c r="AJ22" i="8" s="1"/>
  <c r="X22" i="8"/>
  <c r="AT21" i="8"/>
  <c r="AH21" i="8"/>
  <c r="W22" i="8"/>
  <c r="AS21" i="8"/>
  <c r="AG21" i="8"/>
  <c r="V22" i="8"/>
  <c r="AR21" i="8"/>
  <c r="AF21" i="8"/>
  <c r="U22" i="8"/>
  <c r="AQ21" i="8"/>
  <c r="AE21" i="8"/>
  <c r="T22" i="8"/>
  <c r="AP21" i="8"/>
  <c r="AD21" i="8"/>
  <c r="T34" i="9" l="1"/>
  <c r="AD33" i="9"/>
  <c r="AO28" i="9"/>
  <c r="U30" i="9"/>
  <c r="AE29" i="9"/>
  <c r="AF29" i="9"/>
  <c r="X25" i="9"/>
  <c r="AH24" i="9"/>
  <c r="Y25" i="9"/>
  <c r="AI24" i="9"/>
  <c r="Z25" i="9"/>
  <c r="AJ24" i="9"/>
  <c r="AA25" i="9"/>
  <c r="AK24" i="9"/>
  <c r="AB25" i="9"/>
  <c r="AL24" i="9"/>
  <c r="W35" i="12"/>
  <c r="AG34" i="12"/>
  <c r="AH25" i="11"/>
  <c r="X26" i="11"/>
  <c r="AI25" i="11"/>
  <c r="Y26" i="11"/>
  <c r="AJ25" i="11"/>
  <c r="Z26" i="11"/>
  <c r="AK25" i="11"/>
  <c r="AA26" i="11"/>
  <c r="AL25" i="11"/>
  <c r="AB26" i="11"/>
  <c r="AD25" i="11"/>
  <c r="AO25" i="11" s="1"/>
  <c r="T26" i="11"/>
  <c r="AF67" i="12"/>
  <c r="V68" i="12"/>
  <c r="X25" i="12"/>
  <c r="AH24" i="12"/>
  <c r="Y25" i="12"/>
  <c r="AI24" i="12"/>
  <c r="Z25" i="12"/>
  <c r="AJ24" i="12"/>
  <c r="AA25" i="12"/>
  <c r="AK24" i="12"/>
  <c r="AB25" i="12"/>
  <c r="AL24" i="12"/>
  <c r="T26" i="12"/>
  <c r="AD25" i="12"/>
  <c r="U27" i="12"/>
  <c r="AE26" i="12"/>
  <c r="AF26" i="12"/>
  <c r="X298" i="9"/>
  <c r="AH298" i="9" s="1"/>
  <c r="AO298" i="9" s="1"/>
  <c r="AN24" i="8"/>
  <c r="AB24" i="8"/>
  <c r="T23" i="8"/>
  <c r="AP22" i="8"/>
  <c r="AD22" i="8"/>
  <c r="U23" i="8"/>
  <c r="AQ22" i="8"/>
  <c r="AE22" i="8"/>
  <c r="V23" i="8"/>
  <c r="AR22" i="8"/>
  <c r="AF22" i="8"/>
  <c r="W23" i="8"/>
  <c r="AS22" i="8"/>
  <c r="AG22" i="8"/>
  <c r="X23" i="8"/>
  <c r="AT22" i="8"/>
  <c r="AH22" i="8"/>
  <c r="P24" i="8"/>
  <c r="AL23" i="8"/>
  <c r="AV23" i="8" s="1"/>
  <c r="Z23" i="8"/>
  <c r="AJ23" i="8" s="1"/>
  <c r="Q25" i="8"/>
  <c r="AM24" i="8"/>
  <c r="AA24" i="8"/>
  <c r="AS86" i="8"/>
  <c r="AG86" i="8"/>
  <c r="S88" i="8"/>
  <c r="AO87" i="8"/>
  <c r="AC87" i="8"/>
  <c r="P149" i="8"/>
  <c r="AL148" i="8"/>
  <c r="AV148" i="8" s="1"/>
  <c r="Z148" i="8"/>
  <c r="AJ148" i="8" s="1"/>
  <c r="S166" i="8"/>
  <c r="AO165" i="8"/>
  <c r="AC165" i="8"/>
  <c r="P185" i="8"/>
  <c r="AL184" i="8"/>
  <c r="Z184" i="8"/>
  <c r="Q188" i="8"/>
  <c r="AM187" i="8"/>
  <c r="AA187" i="8"/>
  <c r="R189" i="8"/>
  <c r="AN188" i="8"/>
  <c r="AB188" i="8"/>
  <c r="S190" i="8"/>
  <c r="AO189" i="8"/>
  <c r="AC189" i="8"/>
  <c r="T191" i="8"/>
  <c r="AP190" i="8"/>
  <c r="AD190" i="8"/>
  <c r="U192" i="8"/>
  <c r="AQ191" i="8"/>
  <c r="AE191" i="8"/>
  <c r="V200" i="8"/>
  <c r="AR199" i="8"/>
  <c r="AF199" i="8"/>
  <c r="AS213" i="8"/>
  <c r="AG213" i="8"/>
  <c r="AH213" i="8"/>
  <c r="AT213" i="8"/>
  <c r="AS233" i="8"/>
  <c r="AG233" i="8"/>
  <c r="AT233" i="8"/>
  <c r="AH233" i="8"/>
  <c r="X284" i="8"/>
  <c r="AT283" i="8"/>
  <c r="AH283" i="8"/>
  <c r="U285" i="8"/>
  <c r="AQ284" i="8"/>
  <c r="AE284" i="8"/>
  <c r="AJ147" i="8"/>
  <c r="AV147" i="8"/>
  <c r="AG35" i="12" l="1"/>
  <c r="W36" i="12"/>
  <c r="AB26" i="9"/>
  <c r="AL25" i="9"/>
  <c r="AA26" i="9"/>
  <c r="AK25" i="9"/>
  <c r="Z26" i="9"/>
  <c r="AJ25" i="9"/>
  <c r="Y26" i="9"/>
  <c r="AI25" i="9"/>
  <c r="X26" i="9"/>
  <c r="AH25" i="9"/>
  <c r="AO29" i="9"/>
  <c r="U31" i="9"/>
  <c r="AE30" i="9"/>
  <c r="AF30" i="9"/>
  <c r="T35" i="9"/>
  <c r="AD34" i="9"/>
  <c r="AD26" i="11"/>
  <c r="AO26" i="11" s="1"/>
  <c r="T27" i="11"/>
  <c r="AL26" i="11"/>
  <c r="AB27" i="11"/>
  <c r="AK26" i="11"/>
  <c r="AA27" i="11"/>
  <c r="AJ26" i="11"/>
  <c r="Z27" i="11"/>
  <c r="AI26" i="11"/>
  <c r="Y27" i="11"/>
  <c r="AH26" i="11"/>
  <c r="X27" i="11"/>
  <c r="V69" i="12"/>
  <c r="AF68" i="12"/>
  <c r="AO24" i="12"/>
  <c r="U28" i="12"/>
  <c r="AF27" i="12"/>
  <c r="T27" i="12"/>
  <c r="AE27" i="12" s="1"/>
  <c r="AD26" i="12"/>
  <c r="AB26" i="12"/>
  <c r="AL25" i="12"/>
  <c r="AA26" i="12"/>
  <c r="AK25" i="12"/>
  <c r="Z26" i="12"/>
  <c r="AJ25" i="12"/>
  <c r="Y26" i="12"/>
  <c r="AI25" i="12"/>
  <c r="X26" i="12"/>
  <c r="AH25" i="12"/>
  <c r="AO25" i="12" s="1"/>
  <c r="X299" i="9"/>
  <c r="AH299" i="9" s="1"/>
  <c r="AO299" i="9" s="1"/>
  <c r="AN25" i="8"/>
  <c r="AB25" i="8"/>
  <c r="U286" i="8"/>
  <c r="AQ285" i="8"/>
  <c r="AE285" i="8"/>
  <c r="X285" i="8"/>
  <c r="AT284" i="8"/>
  <c r="AH284" i="8"/>
  <c r="AS234" i="8"/>
  <c r="AG234" i="8"/>
  <c r="AT234" i="8"/>
  <c r="AH234" i="8"/>
  <c r="V201" i="8"/>
  <c r="AR200" i="8"/>
  <c r="AF200" i="8"/>
  <c r="U193" i="8"/>
  <c r="AQ192" i="8"/>
  <c r="AE192" i="8"/>
  <c r="T192" i="8"/>
  <c r="AP191" i="8"/>
  <c r="AD191" i="8"/>
  <c r="S191" i="8"/>
  <c r="AO190" i="8"/>
  <c r="AC190" i="8"/>
  <c r="R190" i="8"/>
  <c r="AN189" i="8"/>
  <c r="AB189" i="8"/>
  <c r="Q189" i="8"/>
  <c r="AM188" i="8"/>
  <c r="AA188" i="8"/>
  <c r="P186" i="8"/>
  <c r="AL185" i="8"/>
  <c r="AV185" i="8" s="1"/>
  <c r="Z185" i="8"/>
  <c r="AJ185" i="8" s="1"/>
  <c r="S167" i="8"/>
  <c r="AO166" i="8"/>
  <c r="AC166" i="8"/>
  <c r="P150" i="8"/>
  <c r="AL149" i="8"/>
  <c r="AV149" i="8" s="1"/>
  <c r="Z149" i="8"/>
  <c r="AJ149" i="8" s="1"/>
  <c r="S89" i="8"/>
  <c r="AO88" i="8"/>
  <c r="AC88" i="8"/>
  <c r="AS87" i="8"/>
  <c r="AG87" i="8"/>
  <c r="Q26" i="8"/>
  <c r="AM25" i="8"/>
  <c r="AA25" i="8"/>
  <c r="P25" i="8"/>
  <c r="AL24" i="8"/>
  <c r="AV24" i="8" s="1"/>
  <c r="Z24" i="8"/>
  <c r="AJ24" i="8" s="1"/>
  <c r="X24" i="8"/>
  <c r="AT23" i="8"/>
  <c r="AH23" i="8"/>
  <c r="W24" i="8"/>
  <c r="AS23" i="8"/>
  <c r="AG23" i="8"/>
  <c r="V24" i="8"/>
  <c r="AR23" i="8"/>
  <c r="AF23" i="8"/>
  <c r="U24" i="8"/>
  <c r="AQ23" i="8"/>
  <c r="AE23" i="8"/>
  <c r="T24" i="8"/>
  <c r="AP23" i="8"/>
  <c r="AD23" i="8"/>
  <c r="T36" i="9" l="1"/>
  <c r="AD35" i="9"/>
  <c r="AO30" i="9"/>
  <c r="U32" i="9"/>
  <c r="AE31" i="9"/>
  <c r="AF31" i="9"/>
  <c r="X27" i="9"/>
  <c r="AH26" i="9"/>
  <c r="Y27" i="9"/>
  <c r="AI26" i="9"/>
  <c r="Z27" i="9"/>
  <c r="AJ26" i="9"/>
  <c r="AA27" i="9"/>
  <c r="AK26" i="9"/>
  <c r="AB27" i="9"/>
  <c r="AL26" i="9"/>
  <c r="W37" i="12"/>
  <c r="AG36" i="12"/>
  <c r="AH27" i="11"/>
  <c r="X28" i="11"/>
  <c r="AI27" i="11"/>
  <c r="Y28" i="11"/>
  <c r="AJ27" i="11"/>
  <c r="Z28" i="11"/>
  <c r="AK27" i="11"/>
  <c r="AA28" i="11"/>
  <c r="AL27" i="11"/>
  <c r="AB28" i="11"/>
  <c r="AD27" i="11"/>
  <c r="AO27" i="11" s="1"/>
  <c r="T28" i="11"/>
  <c r="V70" i="12"/>
  <c r="AF69" i="12"/>
  <c r="X27" i="12"/>
  <c r="AH26" i="12"/>
  <c r="Y27" i="12"/>
  <c r="AI26" i="12"/>
  <c r="Z27" i="12"/>
  <c r="AJ26" i="12"/>
  <c r="AA27" i="12"/>
  <c r="AK26" i="12"/>
  <c r="AB27" i="12"/>
  <c r="AL26" i="12"/>
  <c r="T28" i="12"/>
  <c r="AD27" i="12"/>
  <c r="U29" i="12"/>
  <c r="AE28" i="12"/>
  <c r="AF28" i="12"/>
  <c r="X300" i="9"/>
  <c r="AH300" i="9" s="1"/>
  <c r="AO300" i="9" s="1"/>
  <c r="AN26" i="8"/>
  <c r="AB26" i="8"/>
  <c r="T25" i="8"/>
  <c r="AP24" i="8"/>
  <c r="AD24" i="8"/>
  <c r="U25" i="8"/>
  <c r="AQ24" i="8"/>
  <c r="AE24" i="8"/>
  <c r="V25" i="8"/>
  <c r="AR24" i="8"/>
  <c r="AF24" i="8"/>
  <c r="W25" i="8"/>
  <c r="AS24" i="8"/>
  <c r="AG24" i="8"/>
  <c r="X25" i="8"/>
  <c r="AT24" i="8"/>
  <c r="AH24" i="8"/>
  <c r="P26" i="8"/>
  <c r="AL25" i="8"/>
  <c r="AV25" i="8" s="1"/>
  <c r="Z25" i="8"/>
  <c r="AJ25" i="8" s="1"/>
  <c r="Q27" i="8"/>
  <c r="AM26" i="8"/>
  <c r="AA26" i="8"/>
  <c r="AS88" i="8"/>
  <c r="AG88" i="8"/>
  <c r="S90" i="8"/>
  <c r="AO89" i="8"/>
  <c r="AC89" i="8"/>
  <c r="P151" i="8"/>
  <c r="AL150" i="8"/>
  <c r="AV150" i="8" s="1"/>
  <c r="Z150" i="8"/>
  <c r="AJ150" i="8" s="1"/>
  <c r="S168" i="8"/>
  <c r="AO167" i="8"/>
  <c r="AC167" i="8"/>
  <c r="P187" i="8"/>
  <c r="AL186" i="8"/>
  <c r="AV186" i="8" s="1"/>
  <c r="Z186" i="8"/>
  <c r="AJ186" i="8" s="1"/>
  <c r="Q190" i="8"/>
  <c r="AM189" i="8"/>
  <c r="AA189" i="8"/>
  <c r="R191" i="8"/>
  <c r="AN190" i="8"/>
  <c r="AB190" i="8"/>
  <c r="S192" i="8"/>
  <c r="AO191" i="8"/>
  <c r="AC191" i="8"/>
  <c r="T193" i="8"/>
  <c r="AP192" i="8"/>
  <c r="AD192" i="8"/>
  <c r="U194" i="8"/>
  <c r="AQ193" i="8"/>
  <c r="AE193" i="8"/>
  <c r="V202" i="8"/>
  <c r="AR201" i="8"/>
  <c r="AF201" i="8"/>
  <c r="AS235" i="8"/>
  <c r="AG235" i="8"/>
  <c r="AT235" i="8"/>
  <c r="AH235" i="8"/>
  <c r="X286" i="8"/>
  <c r="AT285" i="8"/>
  <c r="AH285" i="8"/>
  <c r="U287" i="8"/>
  <c r="AQ286" i="8"/>
  <c r="AE286" i="8"/>
  <c r="W38" i="12" l="1"/>
  <c r="AG37" i="12"/>
  <c r="AB28" i="9"/>
  <c r="AL27" i="9"/>
  <c r="AA28" i="9"/>
  <c r="AK27" i="9"/>
  <c r="Z28" i="9"/>
  <c r="AJ27" i="9"/>
  <c r="Y28" i="9"/>
  <c r="AI27" i="9"/>
  <c r="X28" i="9"/>
  <c r="AH27" i="9"/>
  <c r="AO31" i="9"/>
  <c r="U33" i="9"/>
  <c r="AE32" i="9"/>
  <c r="AF32" i="9"/>
  <c r="T37" i="9"/>
  <c r="AD36" i="9"/>
  <c r="AD28" i="11"/>
  <c r="AO28" i="11" s="1"/>
  <c r="T29" i="11"/>
  <c r="AL28" i="11"/>
  <c r="AB29" i="11"/>
  <c r="AK28" i="11"/>
  <c r="AA29" i="11"/>
  <c r="AJ28" i="11"/>
  <c r="Z29" i="11"/>
  <c r="AI28" i="11"/>
  <c r="Y29" i="11"/>
  <c r="AH28" i="11"/>
  <c r="X29" i="11"/>
  <c r="AF70" i="12"/>
  <c r="V71" i="12"/>
  <c r="AO26" i="12"/>
  <c r="U30" i="12"/>
  <c r="AE29" i="12"/>
  <c r="AF29" i="12"/>
  <c r="T29" i="12"/>
  <c r="AD28" i="12"/>
  <c r="AB28" i="12"/>
  <c r="AL27" i="12"/>
  <c r="AA28" i="12"/>
  <c r="AK27" i="12"/>
  <c r="Z28" i="12"/>
  <c r="AJ27" i="12"/>
  <c r="Y28" i="12"/>
  <c r="AI27" i="12"/>
  <c r="X28" i="12"/>
  <c r="AH27" i="12"/>
  <c r="AO27" i="12" s="1"/>
  <c r="X301" i="9"/>
  <c r="AH301" i="9" s="1"/>
  <c r="AO301" i="9" s="1"/>
  <c r="AN27" i="8"/>
  <c r="AB27" i="8"/>
  <c r="U288" i="8"/>
  <c r="AQ287" i="8"/>
  <c r="AE287" i="8"/>
  <c r="X287" i="8"/>
  <c r="AT286" i="8"/>
  <c r="AH286" i="8"/>
  <c r="AS236" i="8"/>
  <c r="AG236" i="8"/>
  <c r="AT236" i="8"/>
  <c r="AH236" i="8"/>
  <c r="V203" i="8"/>
  <c r="AR202" i="8"/>
  <c r="AF202" i="8"/>
  <c r="U195" i="8"/>
  <c r="AQ194" i="8"/>
  <c r="AE194" i="8"/>
  <c r="T194" i="8"/>
  <c r="AP193" i="8"/>
  <c r="AD193" i="8"/>
  <c r="S193" i="8"/>
  <c r="AO192" i="8"/>
  <c r="AC192" i="8"/>
  <c r="R192" i="8"/>
  <c r="AN191" i="8"/>
  <c r="AB191" i="8"/>
  <c r="Q191" i="8"/>
  <c r="AM190" i="8"/>
  <c r="AA190" i="8"/>
  <c r="P188" i="8"/>
  <c r="AL187" i="8"/>
  <c r="AV187" i="8" s="1"/>
  <c r="Z187" i="8"/>
  <c r="AJ187" i="8" s="1"/>
  <c r="S169" i="8"/>
  <c r="AO168" i="8"/>
  <c r="AC168" i="8"/>
  <c r="P152" i="8"/>
  <c r="AL151" i="8"/>
  <c r="AV151" i="8" s="1"/>
  <c r="Z151" i="8"/>
  <c r="AJ151" i="8" s="1"/>
  <c r="S91" i="8"/>
  <c r="AO90" i="8"/>
  <c r="AC90" i="8"/>
  <c r="AS89" i="8"/>
  <c r="AG89" i="8"/>
  <c r="Q28" i="8"/>
  <c r="AM27" i="8"/>
  <c r="AA27" i="8"/>
  <c r="P27" i="8"/>
  <c r="AL26" i="8"/>
  <c r="AV26" i="8" s="1"/>
  <c r="Z26" i="8"/>
  <c r="AJ26" i="8" s="1"/>
  <c r="X26" i="8"/>
  <c r="AT25" i="8"/>
  <c r="AH25" i="8"/>
  <c r="W26" i="8"/>
  <c r="AS25" i="8"/>
  <c r="AG25" i="8"/>
  <c r="V26" i="8"/>
  <c r="AR25" i="8"/>
  <c r="AF25" i="8"/>
  <c r="U26" i="8"/>
  <c r="AQ25" i="8"/>
  <c r="AE25" i="8"/>
  <c r="T26" i="8"/>
  <c r="AP25" i="8"/>
  <c r="AD25" i="8"/>
  <c r="T38" i="9" l="1"/>
  <c r="AD37" i="9"/>
  <c r="AO32" i="9"/>
  <c r="U34" i="9"/>
  <c r="AE33" i="9"/>
  <c r="AO33" i="9" s="1"/>
  <c r="X29" i="9"/>
  <c r="AH28" i="9"/>
  <c r="Y29" i="9"/>
  <c r="AI28" i="9"/>
  <c r="Z29" i="9"/>
  <c r="AJ28" i="9"/>
  <c r="AA29" i="9"/>
  <c r="AK28" i="9"/>
  <c r="AB29" i="9"/>
  <c r="AL28" i="9"/>
  <c r="AG38" i="12"/>
  <c r="W39" i="12"/>
  <c r="AH29" i="11"/>
  <c r="X30" i="11"/>
  <c r="AI29" i="11"/>
  <c r="Y30" i="11"/>
  <c r="AJ29" i="11"/>
  <c r="Z30" i="11"/>
  <c r="AK29" i="11"/>
  <c r="AA30" i="11"/>
  <c r="AL29" i="11"/>
  <c r="AB30" i="11"/>
  <c r="AD29" i="11"/>
  <c r="AO29" i="11" s="1"/>
  <c r="T30" i="11"/>
  <c r="V72" i="12"/>
  <c r="AF71" i="12"/>
  <c r="X29" i="12"/>
  <c r="AH28" i="12"/>
  <c r="Y29" i="12"/>
  <c r="AI28" i="12"/>
  <c r="Z29" i="12"/>
  <c r="AJ28" i="12"/>
  <c r="AA29" i="12"/>
  <c r="AK28" i="12"/>
  <c r="AB29" i="12"/>
  <c r="AL28" i="12"/>
  <c r="T30" i="12"/>
  <c r="AD29" i="12"/>
  <c r="U31" i="12"/>
  <c r="AE30" i="12"/>
  <c r="AF30" i="12"/>
  <c r="X302" i="9"/>
  <c r="AH302" i="9" s="1"/>
  <c r="AO302" i="9" s="1"/>
  <c r="AN28" i="8"/>
  <c r="AB28" i="8"/>
  <c r="T27" i="8"/>
  <c r="AP26" i="8"/>
  <c r="AD26" i="8"/>
  <c r="U27" i="8"/>
  <c r="AQ26" i="8"/>
  <c r="AE26" i="8"/>
  <c r="V27" i="8"/>
  <c r="AR26" i="8"/>
  <c r="AF26" i="8"/>
  <c r="W27" i="8"/>
  <c r="AS26" i="8"/>
  <c r="AG26" i="8"/>
  <c r="X27" i="8"/>
  <c r="AT26" i="8"/>
  <c r="AH26" i="8"/>
  <c r="P28" i="8"/>
  <c r="AL27" i="8"/>
  <c r="AV27" i="8" s="1"/>
  <c r="Z27" i="8"/>
  <c r="AJ27" i="8" s="1"/>
  <c r="Q29" i="8"/>
  <c r="AM28" i="8"/>
  <c r="AA28" i="8"/>
  <c r="AS90" i="8"/>
  <c r="AG90" i="8"/>
  <c r="S92" i="8"/>
  <c r="AO91" i="8"/>
  <c r="AC91" i="8"/>
  <c r="P153" i="8"/>
  <c r="AL152" i="8"/>
  <c r="AV152" i="8" s="1"/>
  <c r="Z152" i="8"/>
  <c r="AJ152" i="8" s="1"/>
  <c r="AO169" i="8"/>
  <c r="AC169" i="8"/>
  <c r="AC170" i="8"/>
  <c r="AJ170" i="8" s="1"/>
  <c r="AO170" i="8"/>
  <c r="AV170" i="8" s="1"/>
  <c r="P189" i="8"/>
  <c r="AL188" i="8"/>
  <c r="AV188" i="8" s="1"/>
  <c r="Z188" i="8"/>
  <c r="AJ188" i="8" s="1"/>
  <c r="Q192" i="8"/>
  <c r="AM191" i="8"/>
  <c r="AA191" i="8"/>
  <c r="R193" i="8"/>
  <c r="AN192" i="8"/>
  <c r="AB192" i="8"/>
  <c r="S194" i="8"/>
  <c r="AO193" i="8"/>
  <c r="AC193" i="8"/>
  <c r="T195" i="8"/>
  <c r="AP194" i="8"/>
  <c r="AD194" i="8"/>
  <c r="U196" i="8"/>
  <c r="AQ195" i="8"/>
  <c r="AE195" i="8"/>
  <c r="V204" i="8"/>
  <c r="AR203" i="8"/>
  <c r="AF203" i="8"/>
  <c r="AS237" i="8"/>
  <c r="AG237" i="8"/>
  <c r="AT237" i="8"/>
  <c r="AH237" i="8"/>
  <c r="X288" i="8"/>
  <c r="AT287" i="8"/>
  <c r="AH287" i="8"/>
  <c r="U289" i="8"/>
  <c r="AQ288" i="8"/>
  <c r="AE288" i="8"/>
  <c r="W40" i="12" l="1"/>
  <c r="AG39" i="12"/>
  <c r="AB30" i="9"/>
  <c r="AL29" i="9"/>
  <c r="AA30" i="9"/>
  <c r="AK29" i="9"/>
  <c r="Z30" i="9"/>
  <c r="AJ29" i="9"/>
  <c r="Y30" i="9"/>
  <c r="AI29" i="9"/>
  <c r="X30" i="9"/>
  <c r="AH29" i="9"/>
  <c r="U35" i="9"/>
  <c r="AE34" i="9"/>
  <c r="AO34" i="9" s="1"/>
  <c r="T39" i="9"/>
  <c r="AD38" i="9"/>
  <c r="AD30" i="11"/>
  <c r="AO30" i="11" s="1"/>
  <c r="T31" i="11"/>
  <c r="AL30" i="11"/>
  <c r="AB31" i="11"/>
  <c r="AK30" i="11"/>
  <c r="AA31" i="11"/>
  <c r="AJ30" i="11"/>
  <c r="Z31" i="11"/>
  <c r="AI30" i="11"/>
  <c r="Y31" i="11"/>
  <c r="AH30" i="11"/>
  <c r="X31" i="11"/>
  <c r="V73" i="12"/>
  <c r="AF72" i="12"/>
  <c r="AO28" i="12"/>
  <c r="U32" i="12"/>
  <c r="AE31" i="12"/>
  <c r="AF31" i="12"/>
  <c r="T31" i="12"/>
  <c r="AD30" i="12"/>
  <c r="AB30" i="12"/>
  <c r="AL29" i="12"/>
  <c r="AA30" i="12"/>
  <c r="AK29" i="12"/>
  <c r="Z30" i="12"/>
  <c r="AJ29" i="12"/>
  <c r="Y30" i="12"/>
  <c r="AI29" i="12"/>
  <c r="X30" i="12"/>
  <c r="AH29" i="12"/>
  <c r="AO29" i="12" s="1"/>
  <c r="X303" i="9"/>
  <c r="AH303" i="9" s="1"/>
  <c r="AO303" i="9" s="1"/>
  <c r="AN29" i="8"/>
  <c r="AB29" i="8"/>
  <c r="U290" i="8"/>
  <c r="AQ289" i="8"/>
  <c r="AE289" i="8"/>
  <c r="X289" i="8"/>
  <c r="AT288" i="8"/>
  <c r="AH288" i="8"/>
  <c r="AS238" i="8"/>
  <c r="AG238" i="8"/>
  <c r="AT238" i="8"/>
  <c r="AH238" i="8"/>
  <c r="V205" i="8"/>
  <c r="AR204" i="8"/>
  <c r="AF204" i="8"/>
  <c r="U197" i="8"/>
  <c r="AQ196" i="8"/>
  <c r="AE196" i="8"/>
  <c r="T196" i="8"/>
  <c r="AP195" i="8"/>
  <c r="AD195" i="8"/>
  <c r="S195" i="8"/>
  <c r="AO194" i="8"/>
  <c r="AC194" i="8"/>
  <c r="R194" i="8"/>
  <c r="AN193" i="8"/>
  <c r="AB193" i="8"/>
  <c r="Q193" i="8"/>
  <c r="AM192" i="8"/>
  <c r="AA192" i="8"/>
  <c r="P190" i="8"/>
  <c r="AL189" i="8"/>
  <c r="AV189" i="8" s="1"/>
  <c r="Z189" i="8"/>
  <c r="AJ189" i="8" s="1"/>
  <c r="P154" i="8"/>
  <c r="AL153" i="8"/>
  <c r="AV153" i="8" s="1"/>
  <c r="Z153" i="8"/>
  <c r="AJ153" i="8" s="1"/>
  <c r="S93" i="8"/>
  <c r="AO92" i="8"/>
  <c r="AC92" i="8"/>
  <c r="AS91" i="8"/>
  <c r="AG91" i="8"/>
  <c r="Q30" i="8"/>
  <c r="AM29" i="8"/>
  <c r="AA29" i="8"/>
  <c r="P29" i="8"/>
  <c r="AL28" i="8"/>
  <c r="AV28" i="8" s="1"/>
  <c r="Z28" i="8"/>
  <c r="AJ28" i="8" s="1"/>
  <c r="X28" i="8"/>
  <c r="AT27" i="8"/>
  <c r="AH27" i="8"/>
  <c r="W28" i="8"/>
  <c r="AS27" i="8"/>
  <c r="AG27" i="8"/>
  <c r="V28" i="8"/>
  <c r="AR27" i="8"/>
  <c r="AF27" i="8"/>
  <c r="U28" i="8"/>
  <c r="AQ27" i="8"/>
  <c r="AE27" i="8"/>
  <c r="T28" i="8"/>
  <c r="AP27" i="8"/>
  <c r="AD27" i="8"/>
  <c r="T40" i="9" l="1"/>
  <c r="AD39" i="9"/>
  <c r="U36" i="9"/>
  <c r="AE35" i="9"/>
  <c r="AF35" i="9"/>
  <c r="X31" i="9"/>
  <c r="AH30" i="9"/>
  <c r="Y31" i="9"/>
  <c r="AI30" i="9"/>
  <c r="Z31" i="9"/>
  <c r="AJ30" i="9"/>
  <c r="AA31" i="9"/>
  <c r="AK30" i="9"/>
  <c r="AB31" i="9"/>
  <c r="AL30" i="9"/>
  <c r="W41" i="12"/>
  <c r="AG40" i="12"/>
  <c r="AH31" i="11"/>
  <c r="X32" i="11"/>
  <c r="AI31" i="11"/>
  <c r="Y32" i="11"/>
  <c r="AJ31" i="11"/>
  <c r="Z32" i="11"/>
  <c r="AK31" i="11"/>
  <c r="AA32" i="11"/>
  <c r="AL31" i="11"/>
  <c r="AB32" i="11"/>
  <c r="AD31" i="11"/>
  <c r="AO31" i="11" s="1"/>
  <c r="T32" i="11"/>
  <c r="V74" i="12"/>
  <c r="AF73" i="12"/>
  <c r="X31" i="12"/>
  <c r="AH30" i="12"/>
  <c r="Y31" i="12"/>
  <c r="AI30" i="12"/>
  <c r="Z31" i="12"/>
  <c r="AJ30" i="12"/>
  <c r="AA31" i="12"/>
  <c r="AK30" i="12"/>
  <c r="AB31" i="12"/>
  <c r="AL30" i="12"/>
  <c r="T32" i="12"/>
  <c r="AD31" i="12"/>
  <c r="U33" i="12"/>
  <c r="AF33" i="12" s="1"/>
  <c r="AE32" i="12"/>
  <c r="AF32" i="12"/>
  <c r="X304" i="9"/>
  <c r="AH304" i="9" s="1"/>
  <c r="AO304" i="9" s="1"/>
  <c r="T29" i="8"/>
  <c r="AP28" i="8"/>
  <c r="AD28" i="8"/>
  <c r="U29" i="8"/>
  <c r="AQ28" i="8"/>
  <c r="AE28" i="8"/>
  <c r="V29" i="8"/>
  <c r="AR28" i="8"/>
  <c r="AF28" i="8"/>
  <c r="W29" i="8"/>
  <c r="AS28" i="8"/>
  <c r="AG28" i="8"/>
  <c r="X29" i="8"/>
  <c r="AT28" i="8"/>
  <c r="AH28" i="8"/>
  <c r="P30" i="8"/>
  <c r="AL29" i="8"/>
  <c r="AV29" i="8" s="1"/>
  <c r="Z29" i="8"/>
  <c r="AJ29" i="8" s="1"/>
  <c r="Q31" i="8"/>
  <c r="AM30" i="8"/>
  <c r="AA30" i="8"/>
  <c r="AB30" i="8"/>
  <c r="AN30" i="8"/>
  <c r="AS92" i="8"/>
  <c r="AG92" i="8"/>
  <c r="S94" i="8"/>
  <c r="AO93" i="8"/>
  <c r="AC93" i="8"/>
  <c r="P155" i="8"/>
  <c r="AL154" i="8"/>
  <c r="AV154" i="8" s="1"/>
  <c r="Z154" i="8"/>
  <c r="AJ154" i="8" s="1"/>
  <c r="P191" i="8"/>
  <c r="AL190" i="8"/>
  <c r="AV190" i="8" s="1"/>
  <c r="Z190" i="8"/>
  <c r="AJ190" i="8" s="1"/>
  <c r="Q194" i="8"/>
  <c r="AM193" i="8"/>
  <c r="AA193" i="8"/>
  <c r="R195" i="8"/>
  <c r="AN194" i="8"/>
  <c r="AB194" i="8"/>
  <c r="S196" i="8"/>
  <c r="AO195" i="8"/>
  <c r="AC195" i="8"/>
  <c r="T197" i="8"/>
  <c r="AP196" i="8"/>
  <c r="AD196" i="8"/>
  <c r="U198" i="8"/>
  <c r="AQ197" i="8"/>
  <c r="AE197" i="8"/>
  <c r="V206" i="8"/>
  <c r="AR205" i="8"/>
  <c r="AF205" i="8"/>
  <c r="AS239" i="8"/>
  <c r="AG239" i="8"/>
  <c r="AT239" i="8"/>
  <c r="AH239" i="8"/>
  <c r="X290" i="8"/>
  <c r="AT289" i="8"/>
  <c r="AH289" i="8"/>
  <c r="U291" i="8"/>
  <c r="AQ290" i="8"/>
  <c r="AE290" i="8"/>
  <c r="AG41" i="12" l="1"/>
  <c r="W42" i="12"/>
  <c r="AB32" i="9"/>
  <c r="AL31" i="9"/>
  <c r="AA32" i="9"/>
  <c r="AK31" i="9"/>
  <c r="Z32" i="9"/>
  <c r="AJ31" i="9"/>
  <c r="Y32" i="9"/>
  <c r="AI31" i="9"/>
  <c r="X32" i="9"/>
  <c r="AH31" i="9"/>
  <c r="AO35" i="9"/>
  <c r="U37" i="9"/>
  <c r="AE36" i="9"/>
  <c r="AO36" i="9" s="1"/>
  <c r="T41" i="9"/>
  <c r="AD40" i="9"/>
  <c r="AD32" i="11"/>
  <c r="AO32" i="11" s="1"/>
  <c r="T33" i="11"/>
  <c r="AL32" i="11"/>
  <c r="AB33" i="11"/>
  <c r="AK32" i="11"/>
  <c r="AA33" i="11"/>
  <c r="AJ32" i="11"/>
  <c r="Z33" i="11"/>
  <c r="AI32" i="11"/>
  <c r="Y33" i="11"/>
  <c r="AH32" i="11"/>
  <c r="X33" i="11"/>
  <c r="V75" i="12"/>
  <c r="AF74" i="12"/>
  <c r="AO30" i="12"/>
  <c r="U34" i="12"/>
  <c r="AF34" i="12" s="1"/>
  <c r="T33" i="12"/>
  <c r="AE33" i="12" s="1"/>
  <c r="AD32" i="12"/>
  <c r="AB32" i="12"/>
  <c r="AL31" i="12"/>
  <c r="AA32" i="12"/>
  <c r="AK31" i="12"/>
  <c r="Z32" i="12"/>
  <c r="AJ31" i="12"/>
  <c r="Y32" i="12"/>
  <c r="AI31" i="12"/>
  <c r="X32" i="12"/>
  <c r="AH31" i="12"/>
  <c r="AO31" i="12" s="1"/>
  <c r="X305" i="9"/>
  <c r="AH305" i="9" s="1"/>
  <c r="AO305" i="9" s="1"/>
  <c r="U292" i="8"/>
  <c r="AQ291" i="8"/>
  <c r="AE291" i="8"/>
  <c r="X291" i="8"/>
  <c r="AT290" i="8"/>
  <c r="AH290" i="8"/>
  <c r="AS240" i="8"/>
  <c r="AG240" i="8"/>
  <c r="AT240" i="8"/>
  <c r="AH240" i="8"/>
  <c r="V207" i="8"/>
  <c r="AR206" i="8"/>
  <c r="AF206" i="8"/>
  <c r="U199" i="8"/>
  <c r="AQ198" i="8"/>
  <c r="AE198" i="8"/>
  <c r="T198" i="8"/>
  <c r="AP197" i="8"/>
  <c r="AD197" i="8"/>
  <c r="S197" i="8"/>
  <c r="AO196" i="8"/>
  <c r="AC196" i="8"/>
  <c r="R196" i="8"/>
  <c r="AN195" i="8"/>
  <c r="AB195" i="8"/>
  <c r="Q195" i="8"/>
  <c r="AM194" i="8"/>
  <c r="AA194" i="8"/>
  <c r="P192" i="8"/>
  <c r="AL191" i="8"/>
  <c r="AV191" i="8" s="1"/>
  <c r="Z191" i="8"/>
  <c r="AJ191" i="8" s="1"/>
  <c r="P156" i="8"/>
  <c r="AL155" i="8"/>
  <c r="Z155" i="8"/>
  <c r="AA155" i="8"/>
  <c r="AM155" i="8"/>
  <c r="S95" i="8"/>
  <c r="AO94" i="8"/>
  <c r="AC94" i="8"/>
  <c r="AS93" i="8"/>
  <c r="AG93" i="8"/>
  <c r="Q32" i="8"/>
  <c r="AM31" i="8"/>
  <c r="AA31" i="8"/>
  <c r="P31" i="8"/>
  <c r="AL30" i="8"/>
  <c r="AV30" i="8" s="1"/>
  <c r="Z30" i="8"/>
  <c r="AJ30" i="8" s="1"/>
  <c r="X30" i="8"/>
  <c r="AT29" i="8"/>
  <c r="AH29" i="8"/>
  <c r="W30" i="8"/>
  <c r="AS29" i="8"/>
  <c r="AG29" i="8"/>
  <c r="V30" i="8"/>
  <c r="AR29" i="8"/>
  <c r="AF29" i="8"/>
  <c r="U30" i="8"/>
  <c r="AQ29" i="8"/>
  <c r="AE29" i="8"/>
  <c r="T30" i="8"/>
  <c r="AP29" i="8"/>
  <c r="AD29" i="8"/>
  <c r="T42" i="9" l="1"/>
  <c r="AD41" i="9"/>
  <c r="U38" i="9"/>
  <c r="AE37" i="9"/>
  <c r="AO37" i="9" s="1"/>
  <c r="X33" i="9"/>
  <c r="AH32" i="9"/>
  <c r="Y33" i="9"/>
  <c r="AI32" i="9"/>
  <c r="Z33" i="9"/>
  <c r="AJ32" i="9"/>
  <c r="AA33" i="9"/>
  <c r="AK32" i="9"/>
  <c r="AB33" i="9"/>
  <c r="AL32" i="9"/>
  <c r="W43" i="12"/>
  <c r="AG42" i="12"/>
  <c r="AH33" i="11"/>
  <c r="X34" i="11"/>
  <c r="AI33" i="11"/>
  <c r="Y34" i="11"/>
  <c r="AJ33" i="11"/>
  <c r="Z34" i="11"/>
  <c r="AK33" i="11"/>
  <c r="AA34" i="11"/>
  <c r="AL33" i="11"/>
  <c r="AB34" i="11"/>
  <c r="AD33" i="11"/>
  <c r="AO33" i="11" s="1"/>
  <c r="T34" i="11"/>
  <c r="V76" i="12"/>
  <c r="AF75" i="12"/>
  <c r="X33" i="12"/>
  <c r="AH32" i="12"/>
  <c r="Y33" i="12"/>
  <c r="AI32" i="12"/>
  <c r="Z33" i="12"/>
  <c r="AJ32" i="12"/>
  <c r="AA33" i="12"/>
  <c r="AK32" i="12"/>
  <c r="AB33" i="12"/>
  <c r="AL32" i="12"/>
  <c r="T34" i="12"/>
  <c r="AD33" i="12"/>
  <c r="U35" i="12"/>
  <c r="AE34" i="12"/>
  <c r="X306" i="9"/>
  <c r="AH306" i="9" s="1"/>
  <c r="AO306" i="9" s="1"/>
  <c r="T31" i="8"/>
  <c r="AP30" i="8"/>
  <c r="AD30" i="8"/>
  <c r="U31" i="8"/>
  <c r="AQ30" i="8"/>
  <c r="AE30" i="8"/>
  <c r="V31" i="8"/>
  <c r="AR30" i="8"/>
  <c r="AF30" i="8"/>
  <c r="W31" i="8"/>
  <c r="AS30" i="8"/>
  <c r="AG30" i="8"/>
  <c r="X31" i="8"/>
  <c r="AT30" i="8"/>
  <c r="AH30" i="8"/>
  <c r="P32" i="8"/>
  <c r="AL31" i="8"/>
  <c r="AV31" i="8" s="1"/>
  <c r="Z31" i="8"/>
  <c r="AJ31" i="8" s="1"/>
  <c r="Q33" i="8"/>
  <c r="AM32" i="8"/>
  <c r="AA32" i="8"/>
  <c r="AS94" i="8"/>
  <c r="AG94" i="8"/>
  <c r="S96" i="8"/>
  <c r="AO95" i="8"/>
  <c r="AC95" i="8"/>
  <c r="P157" i="8"/>
  <c r="AL156" i="8"/>
  <c r="AV156" i="8" s="1"/>
  <c r="Z156" i="8"/>
  <c r="AJ156" i="8" s="1"/>
  <c r="P193" i="8"/>
  <c r="AL192" i="8"/>
  <c r="AV192" i="8" s="1"/>
  <c r="Z192" i="8"/>
  <c r="AJ192" i="8" s="1"/>
  <c r="Q196" i="8"/>
  <c r="AM195" i="8"/>
  <c r="AA195" i="8"/>
  <c r="R197" i="8"/>
  <c r="AN196" i="8"/>
  <c r="AB196" i="8"/>
  <c r="S198" i="8"/>
  <c r="AO197" i="8"/>
  <c r="AC197" i="8"/>
  <c r="T199" i="8"/>
  <c r="AP198" i="8"/>
  <c r="AD198" i="8"/>
  <c r="U200" i="8"/>
  <c r="AQ199" i="8"/>
  <c r="AE199" i="8"/>
  <c r="V208" i="8"/>
  <c r="AR207" i="8"/>
  <c r="AF207" i="8"/>
  <c r="AS241" i="8"/>
  <c r="AG241" i="8"/>
  <c r="AT241" i="8"/>
  <c r="AH241" i="8"/>
  <c r="X292" i="8"/>
  <c r="AT291" i="8"/>
  <c r="AH291" i="8"/>
  <c r="U293" i="8"/>
  <c r="AQ292" i="8"/>
  <c r="AE292" i="8"/>
  <c r="AJ155" i="8"/>
  <c r="AV155" i="8"/>
  <c r="W44" i="12" l="1"/>
  <c r="AG43" i="12"/>
  <c r="AB34" i="9"/>
  <c r="AL33" i="9"/>
  <c r="AA34" i="9"/>
  <c r="AK33" i="9"/>
  <c r="Z34" i="9"/>
  <c r="AJ33" i="9"/>
  <c r="Y34" i="9"/>
  <c r="AI33" i="9"/>
  <c r="X34" i="9"/>
  <c r="AH33" i="9"/>
  <c r="U39" i="9"/>
  <c r="AE38" i="9"/>
  <c r="AF38" i="9"/>
  <c r="T43" i="9"/>
  <c r="AD42" i="9"/>
  <c r="AD34" i="11"/>
  <c r="AO34" i="11" s="1"/>
  <c r="T35" i="11"/>
  <c r="AL34" i="11"/>
  <c r="AB35" i="11"/>
  <c r="AK34" i="11"/>
  <c r="AA35" i="11"/>
  <c r="AJ34" i="11"/>
  <c r="Z35" i="11"/>
  <c r="AI34" i="11"/>
  <c r="Y35" i="11"/>
  <c r="AH34" i="11"/>
  <c r="X35" i="11"/>
  <c r="V77" i="12"/>
  <c r="AF76" i="12"/>
  <c r="AO32" i="12"/>
  <c r="U36" i="12"/>
  <c r="AF36" i="12" s="1"/>
  <c r="AE35" i="12"/>
  <c r="AF35" i="12"/>
  <c r="T35" i="12"/>
  <c r="AD34" i="12"/>
  <c r="AB34" i="12"/>
  <c r="AL33" i="12"/>
  <c r="AA34" i="12"/>
  <c r="AK33" i="12"/>
  <c r="Z34" i="12"/>
  <c r="AJ33" i="12"/>
  <c r="Y34" i="12"/>
  <c r="AI33" i="12"/>
  <c r="X34" i="12"/>
  <c r="AH33" i="12"/>
  <c r="AO33" i="12" s="1"/>
  <c r="X307" i="9"/>
  <c r="AH307" i="9" s="1"/>
  <c r="AO307" i="9" s="1"/>
  <c r="U294" i="8"/>
  <c r="AQ293" i="8"/>
  <c r="AE293" i="8"/>
  <c r="X293" i="8"/>
  <c r="AT292" i="8"/>
  <c r="AH292" i="8"/>
  <c r="AS242" i="8"/>
  <c r="AG242" i="8"/>
  <c r="AT242" i="8"/>
  <c r="AH242" i="8"/>
  <c r="V209" i="8"/>
  <c r="AR208" i="8"/>
  <c r="AF208" i="8"/>
  <c r="U201" i="8"/>
  <c r="AQ200" i="8"/>
  <c r="AE200" i="8"/>
  <c r="T200" i="8"/>
  <c r="AP199" i="8"/>
  <c r="AD199" i="8"/>
  <c r="S199" i="8"/>
  <c r="AO198" i="8"/>
  <c r="AC198" i="8"/>
  <c r="R198" i="8"/>
  <c r="AN197" i="8"/>
  <c r="AB197" i="8"/>
  <c r="Q197" i="8"/>
  <c r="AM196" i="8"/>
  <c r="AA196" i="8"/>
  <c r="P194" i="8"/>
  <c r="AL193" i="8"/>
  <c r="AV193" i="8" s="1"/>
  <c r="Z193" i="8"/>
  <c r="AJ193" i="8" s="1"/>
  <c r="P158" i="8"/>
  <c r="AL157" i="8"/>
  <c r="AV157" i="8" s="1"/>
  <c r="Z157" i="8"/>
  <c r="AJ157" i="8" s="1"/>
  <c r="S97" i="8"/>
  <c r="AO96" i="8"/>
  <c r="AC96" i="8"/>
  <c r="AS95" i="8"/>
  <c r="AG95" i="8"/>
  <c r="Q34" i="8"/>
  <c r="AM33" i="8"/>
  <c r="AA33" i="8"/>
  <c r="AB33" i="8"/>
  <c r="AN33" i="8"/>
  <c r="P33" i="8"/>
  <c r="AL32" i="8"/>
  <c r="AV32" i="8" s="1"/>
  <c r="Z32" i="8"/>
  <c r="AJ32" i="8" s="1"/>
  <c r="X32" i="8"/>
  <c r="AT31" i="8"/>
  <c r="AH31" i="8"/>
  <c r="W32" i="8"/>
  <c r="AS31" i="8"/>
  <c r="AG31" i="8"/>
  <c r="V32" i="8"/>
  <c r="AR31" i="8"/>
  <c r="AF31" i="8"/>
  <c r="U32" i="8"/>
  <c r="AQ31" i="8"/>
  <c r="AE31" i="8"/>
  <c r="T32" i="8"/>
  <c r="AP31" i="8"/>
  <c r="AD31" i="8"/>
  <c r="T44" i="9" l="1"/>
  <c r="AD43" i="9"/>
  <c r="AO38" i="9"/>
  <c r="U40" i="9"/>
  <c r="AE39" i="9"/>
  <c r="AO39" i="9" s="1"/>
  <c r="X35" i="9"/>
  <c r="AH34" i="9"/>
  <c r="Y35" i="9"/>
  <c r="AI34" i="9"/>
  <c r="Z35" i="9"/>
  <c r="AJ34" i="9"/>
  <c r="AA35" i="9"/>
  <c r="AK34" i="9"/>
  <c r="AB35" i="9"/>
  <c r="AL34" i="9"/>
  <c r="W45" i="12"/>
  <c r="AG44" i="12"/>
  <c r="AH35" i="11"/>
  <c r="X36" i="11"/>
  <c r="AI35" i="11"/>
  <c r="Y36" i="11"/>
  <c r="AJ35" i="11"/>
  <c r="Z36" i="11"/>
  <c r="AK35" i="11"/>
  <c r="AA36" i="11"/>
  <c r="AL35" i="11"/>
  <c r="AB36" i="11"/>
  <c r="AD35" i="11"/>
  <c r="AO35" i="11" s="1"/>
  <c r="T36" i="11"/>
  <c r="V78" i="12"/>
  <c r="V79" i="12" s="1"/>
  <c r="V80" i="12" s="1"/>
  <c r="AF77" i="12"/>
  <c r="X35" i="12"/>
  <c r="AH34" i="12"/>
  <c r="Y35" i="12"/>
  <c r="AI34" i="12"/>
  <c r="Z35" i="12"/>
  <c r="AJ34" i="12"/>
  <c r="AA35" i="12"/>
  <c r="AK34" i="12"/>
  <c r="AB35" i="12"/>
  <c r="AL34" i="12"/>
  <c r="T36" i="12"/>
  <c r="AD35" i="12"/>
  <c r="U37" i="12"/>
  <c r="AF37" i="12" s="1"/>
  <c r="AE36" i="12"/>
  <c r="X308" i="9"/>
  <c r="AH308" i="9" s="1"/>
  <c r="AO308" i="9" s="1"/>
  <c r="T33" i="8"/>
  <c r="AP32" i="8"/>
  <c r="AD32" i="8"/>
  <c r="U33" i="8"/>
  <c r="AQ32" i="8"/>
  <c r="AE32" i="8"/>
  <c r="V33" i="8"/>
  <c r="AR32" i="8"/>
  <c r="AF32" i="8"/>
  <c r="W33" i="8"/>
  <c r="AS32" i="8"/>
  <c r="AG32" i="8"/>
  <c r="X33" i="8"/>
  <c r="AT32" i="8"/>
  <c r="AH32" i="8"/>
  <c r="P34" i="8"/>
  <c r="AL33" i="8"/>
  <c r="AV33" i="8" s="1"/>
  <c r="Z33" i="8"/>
  <c r="AJ33" i="8" s="1"/>
  <c r="Q35" i="8"/>
  <c r="AM34" i="8"/>
  <c r="AA34" i="8"/>
  <c r="AS96" i="8"/>
  <c r="AG96" i="8"/>
  <c r="S98" i="8"/>
  <c r="AO97" i="8"/>
  <c r="AC97" i="8"/>
  <c r="P159" i="8"/>
  <c r="AL158" i="8"/>
  <c r="AV158" i="8" s="1"/>
  <c r="Z158" i="8"/>
  <c r="AJ158" i="8" s="1"/>
  <c r="P195" i="8"/>
  <c r="AL194" i="8"/>
  <c r="AV194" i="8" s="1"/>
  <c r="Z194" i="8"/>
  <c r="AJ194" i="8" s="1"/>
  <c r="Q198" i="8"/>
  <c r="AM197" i="8"/>
  <c r="AA197" i="8"/>
  <c r="R199" i="8"/>
  <c r="AN198" i="8"/>
  <c r="AB198" i="8"/>
  <c r="S200" i="8"/>
  <c r="AO199" i="8"/>
  <c r="AC199" i="8"/>
  <c r="T201" i="8"/>
  <c r="AP200" i="8"/>
  <c r="AD200" i="8"/>
  <c r="U202" i="8"/>
  <c r="AQ201" i="8"/>
  <c r="AE201" i="8"/>
  <c r="V210" i="8"/>
  <c r="AR209" i="8"/>
  <c r="AF209" i="8"/>
  <c r="AS243" i="8"/>
  <c r="AG243" i="8"/>
  <c r="AT243" i="8"/>
  <c r="AH243" i="8"/>
  <c r="X294" i="8"/>
  <c r="AT293" i="8"/>
  <c r="AH293" i="8"/>
  <c r="U295" i="8"/>
  <c r="AQ294" i="8"/>
  <c r="AE294" i="8"/>
  <c r="W46" i="12" l="1"/>
  <c r="AG45" i="12"/>
  <c r="AB36" i="9"/>
  <c r="AL35" i="9"/>
  <c r="AA36" i="9"/>
  <c r="AK35" i="9"/>
  <c r="Z36" i="9"/>
  <c r="AJ35" i="9"/>
  <c r="Y36" i="9"/>
  <c r="AI35" i="9"/>
  <c r="X36" i="9"/>
  <c r="AH35" i="9"/>
  <c r="U41" i="9"/>
  <c r="AE40" i="9"/>
  <c r="AO40" i="9" s="1"/>
  <c r="T45" i="9"/>
  <c r="AD44" i="9"/>
  <c r="AD36" i="11"/>
  <c r="AO36" i="11" s="1"/>
  <c r="T37" i="11"/>
  <c r="AL36" i="11"/>
  <c r="AB37" i="11"/>
  <c r="AK36" i="11"/>
  <c r="AA37" i="11"/>
  <c r="AJ36" i="11"/>
  <c r="Z37" i="11"/>
  <c r="AI36" i="11"/>
  <c r="Y37" i="11"/>
  <c r="AH36" i="11"/>
  <c r="X37" i="11"/>
  <c r="V81" i="12"/>
  <c r="AF80" i="12"/>
  <c r="AF78" i="12"/>
  <c r="AF79" i="12"/>
  <c r="AO34" i="12"/>
  <c r="U38" i="12"/>
  <c r="AE37" i="12"/>
  <c r="T37" i="12"/>
  <c r="AD36" i="12"/>
  <c r="AB36" i="12"/>
  <c r="AL35" i="12"/>
  <c r="AA36" i="12"/>
  <c r="AK35" i="12"/>
  <c r="Z36" i="12"/>
  <c r="AJ35" i="12"/>
  <c r="Y36" i="12"/>
  <c r="AI35" i="12"/>
  <c r="X36" i="12"/>
  <c r="AH35" i="12"/>
  <c r="AO35" i="12" s="1"/>
  <c r="X309" i="9"/>
  <c r="AH309" i="9" s="1"/>
  <c r="AO309" i="9" s="1"/>
  <c r="U296" i="8"/>
  <c r="AQ295" i="8"/>
  <c r="AE295" i="8"/>
  <c r="X295" i="8"/>
  <c r="AT294" i="8"/>
  <c r="AH294" i="8"/>
  <c r="AS244" i="8"/>
  <c r="AG244" i="8"/>
  <c r="AT244" i="8"/>
  <c r="AH244" i="8"/>
  <c r="V211" i="8"/>
  <c r="AR210" i="8"/>
  <c r="AF210" i="8"/>
  <c r="U203" i="8"/>
  <c r="AQ202" i="8"/>
  <c r="AE202" i="8"/>
  <c r="T202" i="8"/>
  <c r="AP201" i="8"/>
  <c r="AD201" i="8"/>
  <c r="S201" i="8"/>
  <c r="AO200" i="8"/>
  <c r="AC200" i="8"/>
  <c r="R200" i="8"/>
  <c r="AN199" i="8"/>
  <c r="AB199" i="8"/>
  <c r="Q199" i="8"/>
  <c r="AM198" i="8"/>
  <c r="AA198" i="8"/>
  <c r="P196" i="8"/>
  <c r="AL195" i="8"/>
  <c r="AV195" i="8" s="1"/>
  <c r="Z195" i="8"/>
  <c r="AJ195" i="8" s="1"/>
  <c r="P160" i="8"/>
  <c r="AL159" i="8"/>
  <c r="AV159" i="8" s="1"/>
  <c r="Z159" i="8"/>
  <c r="AJ159" i="8" s="1"/>
  <c r="S99" i="8"/>
  <c r="AO98" i="8"/>
  <c r="AC98" i="8"/>
  <c r="AS97" i="8"/>
  <c r="AG97" i="8"/>
  <c r="Q36" i="8"/>
  <c r="AM35" i="8"/>
  <c r="AA35" i="8"/>
  <c r="P35" i="8"/>
  <c r="AL34" i="8"/>
  <c r="AV34" i="8" s="1"/>
  <c r="Z34" i="8"/>
  <c r="AJ34" i="8" s="1"/>
  <c r="X34" i="8"/>
  <c r="AT33" i="8"/>
  <c r="AH33" i="8"/>
  <c r="W34" i="8"/>
  <c r="AS33" i="8"/>
  <c r="AG33" i="8"/>
  <c r="V34" i="8"/>
  <c r="AR33" i="8"/>
  <c r="AF33" i="8"/>
  <c r="U34" i="8"/>
  <c r="AQ33" i="8"/>
  <c r="AE33" i="8"/>
  <c r="T34" i="8"/>
  <c r="AP33" i="8"/>
  <c r="AD33" i="8"/>
  <c r="T46" i="9" l="1"/>
  <c r="AD45" i="9"/>
  <c r="U42" i="9"/>
  <c r="AE41" i="9"/>
  <c r="AF41" i="9"/>
  <c r="X37" i="9"/>
  <c r="AH36" i="9"/>
  <c r="Y37" i="9"/>
  <c r="AI36" i="9"/>
  <c r="Z37" i="9"/>
  <c r="AJ36" i="9"/>
  <c r="AA37" i="9"/>
  <c r="AK36" i="9"/>
  <c r="AB37" i="9"/>
  <c r="AL36" i="9"/>
  <c r="W47" i="12"/>
  <c r="AG46" i="12"/>
  <c r="AH37" i="11"/>
  <c r="X38" i="11"/>
  <c r="AI37" i="11"/>
  <c r="Y38" i="11"/>
  <c r="AJ37" i="11"/>
  <c r="Z38" i="11"/>
  <c r="AK37" i="11"/>
  <c r="AA38" i="11"/>
  <c r="AL37" i="11"/>
  <c r="AB38" i="11"/>
  <c r="AD37" i="11"/>
  <c r="AO37" i="11" s="1"/>
  <c r="T38" i="11"/>
  <c r="V82" i="12"/>
  <c r="AF81" i="12"/>
  <c r="X37" i="12"/>
  <c r="AH36" i="12"/>
  <c r="Y37" i="12"/>
  <c r="AI36" i="12"/>
  <c r="Z37" i="12"/>
  <c r="AJ36" i="12"/>
  <c r="AA37" i="12"/>
  <c r="AK36" i="12"/>
  <c r="AB37" i="12"/>
  <c r="AL36" i="12"/>
  <c r="T38" i="12"/>
  <c r="AD37" i="12"/>
  <c r="U39" i="12"/>
  <c r="AF39" i="12" s="1"/>
  <c r="AE38" i="12"/>
  <c r="AF38" i="12"/>
  <c r="X310" i="9"/>
  <c r="AH310" i="9" s="1"/>
  <c r="AO310" i="9" s="1"/>
  <c r="T35" i="8"/>
  <c r="AP34" i="8"/>
  <c r="AD34" i="8"/>
  <c r="U35" i="8"/>
  <c r="AQ34" i="8"/>
  <c r="AE34" i="8"/>
  <c r="V35" i="8"/>
  <c r="AR34" i="8"/>
  <c r="AF34" i="8"/>
  <c r="W35" i="8"/>
  <c r="AS34" i="8"/>
  <c r="AG34" i="8"/>
  <c r="X35" i="8"/>
  <c r="AT34" i="8"/>
  <c r="AH34" i="8"/>
  <c r="P36" i="8"/>
  <c r="AL35" i="8"/>
  <c r="AV35" i="8" s="1"/>
  <c r="Z35" i="8"/>
  <c r="AJ35" i="8" s="1"/>
  <c r="Q37" i="8"/>
  <c r="AM36" i="8"/>
  <c r="AA36" i="8"/>
  <c r="AB36" i="8"/>
  <c r="AN36" i="8"/>
  <c r="AS98" i="8"/>
  <c r="AG98" i="8"/>
  <c r="S100" i="8"/>
  <c r="AO99" i="8"/>
  <c r="AC99" i="8"/>
  <c r="P161" i="8"/>
  <c r="AL160" i="8"/>
  <c r="AV160" i="8" s="1"/>
  <c r="Z160" i="8"/>
  <c r="AJ160" i="8" s="1"/>
  <c r="P197" i="8"/>
  <c r="AL196" i="8"/>
  <c r="AV196" i="8" s="1"/>
  <c r="Z196" i="8"/>
  <c r="AJ196" i="8" s="1"/>
  <c r="Q200" i="8"/>
  <c r="AM199" i="8"/>
  <c r="AA199" i="8"/>
  <c r="R201" i="8"/>
  <c r="AN200" i="8"/>
  <c r="AB200" i="8"/>
  <c r="S202" i="8"/>
  <c r="AO201" i="8"/>
  <c r="AC201" i="8"/>
  <c r="T203" i="8"/>
  <c r="AP202" i="8"/>
  <c r="AD202" i="8"/>
  <c r="U204" i="8"/>
  <c r="AQ203" i="8"/>
  <c r="AE203" i="8"/>
  <c r="V212" i="8"/>
  <c r="AR211" i="8"/>
  <c r="AF211" i="8"/>
  <c r="AS245" i="8"/>
  <c r="AG245" i="8"/>
  <c r="AT245" i="8"/>
  <c r="AH245" i="8"/>
  <c r="X296" i="8"/>
  <c r="AT295" i="8"/>
  <c r="AH295" i="8"/>
  <c r="U297" i="8"/>
  <c r="AQ296" i="8"/>
  <c r="AE296" i="8"/>
  <c r="W48" i="12" l="1"/>
  <c r="AG47" i="12"/>
  <c r="AB38" i="9"/>
  <c r="AL37" i="9"/>
  <c r="AA38" i="9"/>
  <c r="AK37" i="9"/>
  <c r="Z38" i="9"/>
  <c r="AJ37" i="9"/>
  <c r="Y38" i="9"/>
  <c r="AI37" i="9"/>
  <c r="X38" i="9"/>
  <c r="AH37" i="9"/>
  <c r="AO41" i="9"/>
  <c r="U43" i="9"/>
  <c r="AE42" i="9"/>
  <c r="AO42" i="9" s="1"/>
  <c r="T47" i="9"/>
  <c r="AD46" i="9"/>
  <c r="AD38" i="11"/>
  <c r="AO38" i="11" s="1"/>
  <c r="T39" i="11"/>
  <c r="T40" i="11" s="1"/>
  <c r="AL38" i="11"/>
  <c r="AB39" i="11"/>
  <c r="AB40" i="11" s="1"/>
  <c r="AK38" i="11"/>
  <c r="AA39" i="11"/>
  <c r="AA40" i="11" s="1"/>
  <c r="AJ38" i="11"/>
  <c r="Z39" i="11"/>
  <c r="Z40" i="11" s="1"/>
  <c r="AI38" i="11"/>
  <c r="Y39" i="11"/>
  <c r="Y40" i="11" s="1"/>
  <c r="AH38" i="11"/>
  <c r="X39" i="11"/>
  <c r="X40" i="11" s="1"/>
  <c r="V83" i="12"/>
  <c r="AF82" i="12"/>
  <c r="AO36" i="12"/>
  <c r="U40" i="12"/>
  <c r="AF40" i="12" s="1"/>
  <c r="AE39" i="12"/>
  <c r="T39" i="12"/>
  <c r="AD38" i="12"/>
  <c r="AB38" i="12"/>
  <c r="AL37" i="12"/>
  <c r="AA38" i="12"/>
  <c r="AK37" i="12"/>
  <c r="Z38" i="12"/>
  <c r="AJ37" i="12"/>
  <c r="Y38" i="12"/>
  <c r="AI37" i="12"/>
  <c r="X38" i="12"/>
  <c r="AH37" i="12"/>
  <c r="AO37" i="12" s="1"/>
  <c r="X311" i="9"/>
  <c r="AH311" i="9" s="1"/>
  <c r="AO311" i="9" s="1"/>
  <c r="U298" i="8"/>
  <c r="AQ297" i="8"/>
  <c r="AE297" i="8"/>
  <c r="X297" i="8"/>
  <c r="AT296" i="8"/>
  <c r="AH296" i="8"/>
  <c r="AS246" i="8"/>
  <c r="AG246" i="8"/>
  <c r="AT246" i="8"/>
  <c r="AH246" i="8"/>
  <c r="V213" i="8"/>
  <c r="AR212" i="8"/>
  <c r="AF212" i="8"/>
  <c r="U205" i="8"/>
  <c r="AQ204" i="8"/>
  <c r="AE204" i="8"/>
  <c r="T204" i="8"/>
  <c r="AP203" i="8"/>
  <c r="AD203" i="8"/>
  <c r="S203" i="8"/>
  <c r="AO202" i="8"/>
  <c r="AC202" i="8"/>
  <c r="R202" i="8"/>
  <c r="AN201" i="8"/>
  <c r="AB201" i="8"/>
  <c r="Q201" i="8"/>
  <c r="AM200" i="8"/>
  <c r="AA200" i="8"/>
  <c r="P198" i="8"/>
  <c r="AL197" i="8"/>
  <c r="AV197" i="8" s="1"/>
  <c r="Z197" i="8"/>
  <c r="AJ197" i="8" s="1"/>
  <c r="P162" i="8"/>
  <c r="AL161" i="8"/>
  <c r="AV161" i="8" s="1"/>
  <c r="Z161" i="8"/>
  <c r="AJ161" i="8" s="1"/>
  <c r="S101" i="8"/>
  <c r="AO100" i="8"/>
  <c r="AC100" i="8"/>
  <c r="AS99" i="8"/>
  <c r="AG99" i="8"/>
  <c r="Q38" i="8"/>
  <c r="AM37" i="8"/>
  <c r="AA37" i="8"/>
  <c r="P37" i="8"/>
  <c r="AL36" i="8"/>
  <c r="AV36" i="8" s="1"/>
  <c r="Z36" i="8"/>
  <c r="AJ36" i="8" s="1"/>
  <c r="X36" i="8"/>
  <c r="AT35" i="8"/>
  <c r="AH35" i="8"/>
  <c r="W36" i="8"/>
  <c r="AS35" i="8"/>
  <c r="AG35" i="8"/>
  <c r="V36" i="8"/>
  <c r="AR35" i="8"/>
  <c r="AF35" i="8"/>
  <c r="U36" i="8"/>
  <c r="AQ35" i="8"/>
  <c r="AE35" i="8"/>
  <c r="T36" i="8"/>
  <c r="AP35" i="8"/>
  <c r="AD35" i="8"/>
  <c r="AH40" i="11" l="1"/>
  <c r="X41" i="11"/>
  <c r="AI40" i="11"/>
  <c r="Y41" i="11"/>
  <c r="AJ40" i="11"/>
  <c r="Z41" i="11"/>
  <c r="AK40" i="11"/>
  <c r="AA41" i="11"/>
  <c r="AL40" i="11"/>
  <c r="AB41" i="11"/>
  <c r="AD40" i="11"/>
  <c r="AO40" i="11" s="1"/>
  <c r="T41" i="11"/>
  <c r="T48" i="9"/>
  <c r="AD47" i="9"/>
  <c r="U44" i="9"/>
  <c r="AE43" i="9"/>
  <c r="AO43" i="9" s="1"/>
  <c r="X39" i="9"/>
  <c r="AH38" i="9"/>
  <c r="Y39" i="9"/>
  <c r="AI38" i="9"/>
  <c r="Z39" i="9"/>
  <c r="AJ38" i="9"/>
  <c r="AA39" i="9"/>
  <c r="AK38" i="9"/>
  <c r="AB39" i="9"/>
  <c r="AL38" i="9"/>
  <c r="W49" i="12"/>
  <c r="AG48" i="12"/>
  <c r="AH39" i="11"/>
  <c r="AI39" i="11"/>
  <c r="AJ39" i="11"/>
  <c r="AK39" i="11"/>
  <c r="AL39" i="11"/>
  <c r="AD39" i="11"/>
  <c r="AO39" i="11" s="1"/>
  <c r="V84" i="12"/>
  <c r="AF83" i="12"/>
  <c r="X39" i="12"/>
  <c r="AH38" i="12"/>
  <c r="Y39" i="12"/>
  <c r="AI38" i="12"/>
  <c r="Z39" i="12"/>
  <c r="AJ38" i="12"/>
  <c r="AA39" i="12"/>
  <c r="AK38" i="12"/>
  <c r="AB39" i="12"/>
  <c r="AL38" i="12"/>
  <c r="T40" i="12"/>
  <c r="AD39" i="12"/>
  <c r="U41" i="12"/>
  <c r="AE40" i="12"/>
  <c r="X312" i="9"/>
  <c r="AH312" i="9" s="1"/>
  <c r="AO312" i="9" s="1"/>
  <c r="T37" i="8"/>
  <c r="AP36" i="8"/>
  <c r="AD36" i="8"/>
  <c r="U37" i="8"/>
  <c r="AQ36" i="8"/>
  <c r="AE36" i="8"/>
  <c r="V37" i="8"/>
  <c r="AR36" i="8"/>
  <c r="AF36" i="8"/>
  <c r="W37" i="8"/>
  <c r="AS36" i="8"/>
  <c r="AG36" i="8"/>
  <c r="X37" i="8"/>
  <c r="AT36" i="8"/>
  <c r="AH36" i="8"/>
  <c r="P38" i="8"/>
  <c r="AL37" i="8"/>
  <c r="AV37" i="8" s="1"/>
  <c r="Z37" i="8"/>
  <c r="AJ37" i="8" s="1"/>
  <c r="Q39" i="8"/>
  <c r="AM38" i="8"/>
  <c r="AA38" i="8"/>
  <c r="AS100" i="8"/>
  <c r="AG100" i="8"/>
  <c r="S102" i="8"/>
  <c r="AO101" i="8"/>
  <c r="AC101" i="8"/>
  <c r="P163" i="8"/>
  <c r="AL162" i="8"/>
  <c r="AV162" i="8" s="1"/>
  <c r="Z162" i="8"/>
  <c r="AJ162" i="8" s="1"/>
  <c r="P199" i="8"/>
  <c r="AL198" i="8"/>
  <c r="AV198" i="8" s="1"/>
  <c r="Z198" i="8"/>
  <c r="AJ198" i="8" s="1"/>
  <c r="Q202" i="8"/>
  <c r="AM201" i="8"/>
  <c r="AA201" i="8"/>
  <c r="R203" i="8"/>
  <c r="AN202" i="8"/>
  <c r="AB202" i="8"/>
  <c r="S204" i="8"/>
  <c r="AO203" i="8"/>
  <c r="AC203" i="8"/>
  <c r="T205" i="8"/>
  <c r="AP204" i="8"/>
  <c r="AD204" i="8"/>
  <c r="U206" i="8"/>
  <c r="AQ205" i="8"/>
  <c r="AE205" i="8"/>
  <c r="V214" i="8"/>
  <c r="AR213" i="8"/>
  <c r="AF213" i="8"/>
  <c r="AS247" i="8"/>
  <c r="AG247" i="8"/>
  <c r="AT247" i="8"/>
  <c r="AH247" i="8"/>
  <c r="X298" i="8"/>
  <c r="AT297" i="8"/>
  <c r="AH297" i="8"/>
  <c r="U299" i="8"/>
  <c r="AQ298" i="8"/>
  <c r="AE298" i="8"/>
  <c r="W50" i="12" l="1"/>
  <c r="AG49" i="12"/>
  <c r="AB40" i="9"/>
  <c r="AL39" i="9"/>
  <c r="AA40" i="9"/>
  <c r="AK39" i="9"/>
  <c r="Z40" i="9"/>
  <c r="AJ39" i="9"/>
  <c r="Y40" i="9"/>
  <c r="AI39" i="9"/>
  <c r="X40" i="9"/>
  <c r="AH39" i="9"/>
  <c r="U45" i="9"/>
  <c r="AE44" i="9"/>
  <c r="AF44" i="9"/>
  <c r="T49" i="9"/>
  <c r="AD48" i="9"/>
  <c r="AD41" i="11"/>
  <c r="AO41" i="11" s="1"/>
  <c r="T42" i="11"/>
  <c r="AL41" i="11"/>
  <c r="AB42" i="11"/>
  <c r="AK41" i="11"/>
  <c r="AA42" i="11"/>
  <c r="AJ41" i="11"/>
  <c r="Z42" i="11"/>
  <c r="AI41" i="11"/>
  <c r="Y42" i="11"/>
  <c r="AH41" i="11"/>
  <c r="X42" i="11"/>
  <c r="V85" i="12"/>
  <c r="AF84" i="12"/>
  <c r="AO38" i="12"/>
  <c r="U42" i="12"/>
  <c r="AF42" i="12" s="1"/>
  <c r="AE41" i="12"/>
  <c r="AF41" i="12"/>
  <c r="T41" i="12"/>
  <c r="AD40" i="12"/>
  <c r="AB40" i="12"/>
  <c r="AL39" i="12"/>
  <c r="AA40" i="12"/>
  <c r="AK39" i="12"/>
  <c r="Z40" i="12"/>
  <c r="AJ39" i="12"/>
  <c r="Y40" i="12"/>
  <c r="AI39" i="12"/>
  <c r="X40" i="12"/>
  <c r="AH39" i="12"/>
  <c r="AO39" i="12" s="1"/>
  <c r="X313" i="9"/>
  <c r="AH313" i="9" s="1"/>
  <c r="AO313" i="9" s="1"/>
  <c r="U300" i="8"/>
  <c r="AQ299" i="8"/>
  <c r="AE299" i="8"/>
  <c r="X299" i="8"/>
  <c r="AT298" i="8"/>
  <c r="AH298" i="8"/>
  <c r="AS248" i="8"/>
  <c r="AG248" i="8"/>
  <c r="AT248" i="8"/>
  <c r="AH248" i="8"/>
  <c r="V215" i="8"/>
  <c r="AR214" i="8"/>
  <c r="AF214" i="8"/>
  <c r="AG214" i="8"/>
  <c r="AS214" i="8"/>
  <c r="U207" i="8"/>
  <c r="AQ206" i="8"/>
  <c r="AE206" i="8"/>
  <c r="T206" i="8"/>
  <c r="AP205" i="8"/>
  <c r="AD205" i="8"/>
  <c r="S205" i="8"/>
  <c r="AO204" i="8"/>
  <c r="AC204" i="8"/>
  <c r="R204" i="8"/>
  <c r="AN203" i="8"/>
  <c r="AB203" i="8"/>
  <c r="Q203" i="8"/>
  <c r="AM202" i="8"/>
  <c r="AA202" i="8"/>
  <c r="P200" i="8"/>
  <c r="AL199" i="8"/>
  <c r="AV199" i="8" s="1"/>
  <c r="Z199" i="8"/>
  <c r="AJ199" i="8" s="1"/>
  <c r="P164" i="8"/>
  <c r="AL163" i="8"/>
  <c r="AV163" i="8" s="1"/>
  <c r="Z163" i="8"/>
  <c r="AJ163" i="8" s="1"/>
  <c r="S103" i="8"/>
  <c r="AO102" i="8"/>
  <c r="AC102" i="8"/>
  <c r="AS101" i="8"/>
  <c r="AG101" i="8"/>
  <c r="Q40" i="8"/>
  <c r="AM39" i="8"/>
  <c r="AA39" i="8"/>
  <c r="AB39" i="8"/>
  <c r="AN39" i="8"/>
  <c r="P39" i="8"/>
  <c r="AL38" i="8"/>
  <c r="AV38" i="8" s="1"/>
  <c r="Z38" i="8"/>
  <c r="AJ38" i="8" s="1"/>
  <c r="X38" i="8"/>
  <c r="AT37" i="8"/>
  <c r="AH37" i="8"/>
  <c r="W38" i="8"/>
  <c r="AS37" i="8"/>
  <c r="AG37" i="8"/>
  <c r="V38" i="8"/>
  <c r="AR37" i="8"/>
  <c r="AF37" i="8"/>
  <c r="U38" i="8"/>
  <c r="AQ37" i="8"/>
  <c r="AE37" i="8"/>
  <c r="T38" i="8"/>
  <c r="AP37" i="8"/>
  <c r="AD37" i="8"/>
  <c r="AH42" i="11" l="1"/>
  <c r="X43" i="11"/>
  <c r="AI42" i="11"/>
  <c r="Y43" i="11"/>
  <c r="AJ42" i="11"/>
  <c r="Z43" i="11"/>
  <c r="AK42" i="11"/>
  <c r="AA43" i="11"/>
  <c r="AL42" i="11"/>
  <c r="AB43" i="11"/>
  <c r="AD42" i="11"/>
  <c r="AO42" i="11" s="1"/>
  <c r="T43" i="11"/>
  <c r="T50" i="9"/>
  <c r="AD49" i="9"/>
  <c r="AO44" i="9"/>
  <c r="U46" i="9"/>
  <c r="AE45" i="9"/>
  <c r="AF45" i="9"/>
  <c r="X41" i="9"/>
  <c r="AH40" i="9"/>
  <c r="Y41" i="9"/>
  <c r="AI40" i="9"/>
  <c r="Z41" i="9"/>
  <c r="AJ40" i="9"/>
  <c r="AA41" i="9"/>
  <c r="AK40" i="9"/>
  <c r="AB41" i="9"/>
  <c r="AL40" i="9"/>
  <c r="W51" i="12"/>
  <c r="AG50" i="12"/>
  <c r="V86" i="12"/>
  <c r="AF85" i="12"/>
  <c r="X41" i="12"/>
  <c r="AH40" i="12"/>
  <c r="Y41" i="12"/>
  <c r="AI40" i="12"/>
  <c r="Z41" i="12"/>
  <c r="AJ40" i="12"/>
  <c r="AA41" i="12"/>
  <c r="AK40" i="12"/>
  <c r="AB41" i="12"/>
  <c r="AL40" i="12"/>
  <c r="T42" i="12"/>
  <c r="AD41" i="12"/>
  <c r="U43" i="12"/>
  <c r="AE42" i="12"/>
  <c r="X314" i="9"/>
  <c r="AH314" i="9" s="1"/>
  <c r="AO314" i="9" s="1"/>
  <c r="T39" i="8"/>
  <c r="AP38" i="8"/>
  <c r="AD38" i="8"/>
  <c r="U39" i="8"/>
  <c r="AQ38" i="8"/>
  <c r="AE38" i="8"/>
  <c r="V39" i="8"/>
  <c r="AR38" i="8"/>
  <c r="AF38" i="8"/>
  <c r="W39" i="8"/>
  <c r="AS38" i="8"/>
  <c r="AG38" i="8"/>
  <c r="X39" i="8"/>
  <c r="AT38" i="8"/>
  <c r="AH38" i="8"/>
  <c r="P40" i="8"/>
  <c r="AL39" i="8"/>
  <c r="AV39" i="8" s="1"/>
  <c r="Z39" i="8"/>
  <c r="AJ39" i="8" s="1"/>
  <c r="Q41" i="8"/>
  <c r="AM40" i="8"/>
  <c r="AA40" i="8"/>
  <c r="AS102" i="8"/>
  <c r="AG102" i="8"/>
  <c r="S104" i="8"/>
  <c r="AO103" i="8"/>
  <c r="AC103" i="8"/>
  <c r="AL164" i="8"/>
  <c r="AV164" i="8" s="1"/>
  <c r="Z164" i="8"/>
  <c r="AJ164" i="8" s="1"/>
  <c r="Z165" i="8"/>
  <c r="AJ165" i="8" s="1"/>
  <c r="AL165" i="8"/>
  <c r="AV165" i="8" s="1"/>
  <c r="P201" i="8"/>
  <c r="AL200" i="8"/>
  <c r="AV200" i="8" s="1"/>
  <c r="Z200" i="8"/>
  <c r="AJ200" i="8" s="1"/>
  <c r="Q204" i="8"/>
  <c r="AM203" i="8"/>
  <c r="AA203" i="8"/>
  <c r="R205" i="8"/>
  <c r="AN204" i="8"/>
  <c r="AB204" i="8"/>
  <c r="S206" i="8"/>
  <c r="AO205" i="8"/>
  <c r="AC205" i="8"/>
  <c r="T207" i="8"/>
  <c r="AP206" i="8"/>
  <c r="AD206" i="8"/>
  <c r="U208" i="8"/>
  <c r="AQ207" i="8"/>
  <c r="AE207" i="8"/>
  <c r="V216" i="8"/>
  <c r="AR215" i="8"/>
  <c r="AF215" i="8"/>
  <c r="AS249" i="8"/>
  <c r="AG249" i="8"/>
  <c r="AT249" i="8"/>
  <c r="AH249" i="8"/>
  <c r="X300" i="8"/>
  <c r="AT299" i="8"/>
  <c r="AH299" i="8"/>
  <c r="U301" i="8"/>
  <c r="AQ300" i="8"/>
  <c r="AE300" i="8"/>
  <c r="AG51" i="12" l="1"/>
  <c r="W52" i="12"/>
  <c r="AB42" i="9"/>
  <c r="AL41" i="9"/>
  <c r="AA42" i="9"/>
  <c r="AK41" i="9"/>
  <c r="Z42" i="9"/>
  <c r="AJ41" i="9"/>
  <c r="Y42" i="9"/>
  <c r="AI41" i="9"/>
  <c r="X42" i="9"/>
  <c r="AH41" i="9"/>
  <c r="AO45" i="9"/>
  <c r="U47" i="9"/>
  <c r="AE46" i="9"/>
  <c r="AF46" i="9"/>
  <c r="T51" i="9"/>
  <c r="AD50" i="9"/>
  <c r="AD43" i="11"/>
  <c r="AO43" i="11" s="1"/>
  <c r="T44" i="11"/>
  <c r="AL43" i="11"/>
  <c r="AB44" i="11"/>
  <c r="AK43" i="11"/>
  <c r="AA44" i="11"/>
  <c r="AJ43" i="11"/>
  <c r="Z44" i="11"/>
  <c r="AI43" i="11"/>
  <c r="Y44" i="11"/>
  <c r="AH43" i="11"/>
  <c r="X44" i="11"/>
  <c r="V87" i="12"/>
  <c r="AF86" i="12"/>
  <c r="AO40" i="12"/>
  <c r="U44" i="12"/>
  <c r="AE43" i="12"/>
  <c r="T43" i="12"/>
  <c r="AD42" i="12"/>
  <c r="AB42" i="12"/>
  <c r="AL41" i="12"/>
  <c r="AA42" i="12"/>
  <c r="AK41" i="12"/>
  <c r="Z42" i="12"/>
  <c r="AJ41" i="12"/>
  <c r="Y42" i="12"/>
  <c r="AI41" i="12"/>
  <c r="X42" i="12"/>
  <c r="AH41" i="12"/>
  <c r="AO41" i="12" s="1"/>
  <c r="X315" i="9"/>
  <c r="AH315" i="9" s="1"/>
  <c r="AO315" i="9" s="1"/>
  <c r="U302" i="8"/>
  <c r="AQ301" i="8"/>
  <c r="AE301" i="8"/>
  <c r="X301" i="8"/>
  <c r="AT300" i="8"/>
  <c r="AH300" i="8"/>
  <c r="AS250" i="8"/>
  <c r="AG250" i="8"/>
  <c r="AT250" i="8"/>
  <c r="AH250" i="8"/>
  <c r="V217" i="8"/>
  <c r="AR216" i="8"/>
  <c r="AF216" i="8"/>
  <c r="U209" i="8"/>
  <c r="AQ208" i="8"/>
  <c r="AE208" i="8"/>
  <c r="T208" i="8"/>
  <c r="AP207" i="8"/>
  <c r="AD207" i="8"/>
  <c r="S207" i="8"/>
  <c r="AO206" i="8"/>
  <c r="AC206" i="8"/>
  <c r="R206" i="8"/>
  <c r="AN205" i="8"/>
  <c r="AB205" i="8"/>
  <c r="Q205" i="8"/>
  <c r="AM204" i="8"/>
  <c r="AA204" i="8"/>
  <c r="P202" i="8"/>
  <c r="AL201" i="8"/>
  <c r="AV201" i="8" s="1"/>
  <c r="Z201" i="8"/>
  <c r="AJ201" i="8" s="1"/>
  <c r="S105" i="8"/>
  <c r="AO104" i="8"/>
  <c r="AC104" i="8"/>
  <c r="AS103" i="8"/>
  <c r="AG103" i="8"/>
  <c r="Q42" i="8"/>
  <c r="AM41" i="8"/>
  <c r="AA41" i="8"/>
  <c r="P41" i="8"/>
  <c r="AL40" i="8"/>
  <c r="AV40" i="8" s="1"/>
  <c r="Z40" i="8"/>
  <c r="AJ40" i="8" s="1"/>
  <c r="X40" i="8"/>
  <c r="AT39" i="8"/>
  <c r="AH39" i="8"/>
  <c r="W40" i="8"/>
  <c r="AS39" i="8"/>
  <c r="AG39" i="8"/>
  <c r="V40" i="8"/>
  <c r="AR39" i="8"/>
  <c r="AF39" i="8"/>
  <c r="U40" i="8"/>
  <c r="AQ39" i="8"/>
  <c r="AE39" i="8"/>
  <c r="T40" i="8"/>
  <c r="AP39" i="8"/>
  <c r="AD39" i="8"/>
  <c r="AH44" i="11" l="1"/>
  <c r="X45" i="11"/>
  <c r="AI44" i="11"/>
  <c r="Y45" i="11"/>
  <c r="AJ44" i="11"/>
  <c r="Z45" i="11"/>
  <c r="AK44" i="11"/>
  <c r="AA45" i="11"/>
  <c r="AL44" i="11"/>
  <c r="AB45" i="11"/>
  <c r="AD44" i="11"/>
  <c r="AO44" i="11" s="1"/>
  <c r="T45" i="11"/>
  <c r="T52" i="9"/>
  <c r="AD51" i="9"/>
  <c r="AO46" i="9"/>
  <c r="U48" i="9"/>
  <c r="AE47" i="9"/>
  <c r="AF47" i="9"/>
  <c r="X43" i="9"/>
  <c r="AH42" i="9"/>
  <c r="Y43" i="9"/>
  <c r="AI42" i="9"/>
  <c r="Z43" i="9"/>
  <c r="AJ42" i="9"/>
  <c r="AA43" i="9"/>
  <c r="AK42" i="9"/>
  <c r="AB43" i="9"/>
  <c r="AL42" i="9"/>
  <c r="W53" i="12"/>
  <c r="AG52" i="12"/>
  <c r="V88" i="12"/>
  <c r="AF87" i="12"/>
  <c r="X43" i="12"/>
  <c r="AH42" i="12"/>
  <c r="Y43" i="12"/>
  <c r="AI42" i="12"/>
  <c r="Z43" i="12"/>
  <c r="AJ42" i="12"/>
  <c r="AA43" i="12"/>
  <c r="AK42" i="12"/>
  <c r="AB43" i="12"/>
  <c r="AL42" i="12"/>
  <c r="T44" i="12"/>
  <c r="AD43" i="12"/>
  <c r="U45" i="12"/>
  <c r="AE44" i="12"/>
  <c r="AF44" i="12"/>
  <c r="X316" i="9"/>
  <c r="AH316" i="9" s="1"/>
  <c r="AO316" i="9" s="1"/>
  <c r="T41" i="8"/>
  <c r="AP40" i="8"/>
  <c r="AD40" i="8"/>
  <c r="U41" i="8"/>
  <c r="AQ40" i="8"/>
  <c r="AE40" i="8"/>
  <c r="V41" i="8"/>
  <c r="AR40" i="8"/>
  <c r="AF40" i="8"/>
  <c r="W41" i="8"/>
  <c r="AS40" i="8"/>
  <c r="AG40" i="8"/>
  <c r="X41" i="8"/>
  <c r="AT40" i="8"/>
  <c r="AH40" i="8"/>
  <c r="P42" i="8"/>
  <c r="AL41" i="8"/>
  <c r="AV41" i="8" s="1"/>
  <c r="Z41" i="8"/>
  <c r="AJ41" i="8" s="1"/>
  <c r="Q43" i="8"/>
  <c r="AM42" i="8"/>
  <c r="AA42" i="8"/>
  <c r="AN42" i="8"/>
  <c r="AB42" i="8"/>
  <c r="AS104" i="8"/>
  <c r="AG104" i="8"/>
  <c r="S106" i="8"/>
  <c r="AO105" i="8"/>
  <c r="AC105" i="8"/>
  <c r="P203" i="8"/>
  <c r="AL202" i="8"/>
  <c r="AV202" i="8" s="1"/>
  <c r="Z202" i="8"/>
  <c r="AJ202" i="8" s="1"/>
  <c r="Q206" i="8"/>
  <c r="AM205" i="8"/>
  <c r="AA205" i="8"/>
  <c r="R207" i="8"/>
  <c r="AN206" i="8"/>
  <c r="AB206" i="8"/>
  <c r="S208" i="8"/>
  <c r="AO207" i="8"/>
  <c r="AC207" i="8"/>
  <c r="T209" i="8"/>
  <c r="AP208" i="8"/>
  <c r="AD208" i="8"/>
  <c r="U210" i="8"/>
  <c r="AQ209" i="8"/>
  <c r="AE209" i="8"/>
  <c r="V218" i="8"/>
  <c r="AR217" i="8"/>
  <c r="AF217" i="8"/>
  <c r="AS251" i="8"/>
  <c r="AG251" i="8"/>
  <c r="AT251" i="8"/>
  <c r="AH251" i="8"/>
  <c r="X302" i="8"/>
  <c r="AT301" i="8"/>
  <c r="AH301" i="8"/>
  <c r="U303" i="8"/>
  <c r="AQ302" i="8"/>
  <c r="AE302" i="8"/>
  <c r="W54" i="12" l="1"/>
  <c r="AG53" i="12"/>
  <c r="AB44" i="9"/>
  <c r="AL43" i="9"/>
  <c r="AA44" i="9"/>
  <c r="AK43" i="9"/>
  <c r="Z44" i="9"/>
  <c r="AJ43" i="9"/>
  <c r="Y44" i="9"/>
  <c r="AI43" i="9"/>
  <c r="X44" i="9"/>
  <c r="AH43" i="9"/>
  <c r="AO47" i="9"/>
  <c r="U49" i="9"/>
  <c r="AE48" i="9"/>
  <c r="AF48" i="9"/>
  <c r="T53" i="9"/>
  <c r="AD52" i="9"/>
  <c r="AD45" i="11"/>
  <c r="AO45" i="11" s="1"/>
  <c r="T46" i="11"/>
  <c r="AL45" i="11"/>
  <c r="AB46" i="11"/>
  <c r="AK45" i="11"/>
  <c r="AA46" i="11"/>
  <c r="AJ45" i="11"/>
  <c r="Z46" i="11"/>
  <c r="AI45" i="11"/>
  <c r="Y46" i="11"/>
  <c r="AH45" i="11"/>
  <c r="X46" i="11"/>
  <c r="V89" i="12"/>
  <c r="AF88" i="12"/>
  <c r="AO42" i="12"/>
  <c r="U46" i="12"/>
  <c r="AF45" i="12"/>
  <c r="T45" i="12"/>
  <c r="AE45" i="12" s="1"/>
  <c r="AD44" i="12"/>
  <c r="AB44" i="12"/>
  <c r="AL43" i="12"/>
  <c r="AA44" i="12"/>
  <c r="AK43" i="12"/>
  <c r="Z44" i="12"/>
  <c r="AJ43" i="12"/>
  <c r="Y44" i="12"/>
  <c r="AI43" i="12"/>
  <c r="X44" i="12"/>
  <c r="AH43" i="12"/>
  <c r="AO43" i="12" s="1"/>
  <c r="X317" i="9"/>
  <c r="AH317" i="9" s="1"/>
  <c r="AO317" i="9" s="1"/>
  <c r="U304" i="8"/>
  <c r="AQ303" i="8"/>
  <c r="AE303" i="8"/>
  <c r="X303" i="8"/>
  <c r="AT302" i="8"/>
  <c r="AH302" i="8"/>
  <c r="AS252" i="8"/>
  <c r="AG252" i="8"/>
  <c r="AT252" i="8"/>
  <c r="AH252" i="8"/>
  <c r="V219" i="8"/>
  <c r="AR218" i="8"/>
  <c r="AF218" i="8"/>
  <c r="U211" i="8"/>
  <c r="AQ210" i="8"/>
  <c r="AE210" i="8"/>
  <c r="T210" i="8"/>
  <c r="AP209" i="8"/>
  <c r="AD209" i="8"/>
  <c r="S209" i="8"/>
  <c r="AO208" i="8"/>
  <c r="AC208" i="8"/>
  <c r="R208" i="8"/>
  <c r="AN207" i="8"/>
  <c r="AB207" i="8"/>
  <c r="Q207" i="8"/>
  <c r="AM206" i="8"/>
  <c r="AA206" i="8"/>
  <c r="P204" i="8"/>
  <c r="AL203" i="8"/>
  <c r="AV203" i="8" s="1"/>
  <c r="Z203" i="8"/>
  <c r="AJ203" i="8" s="1"/>
  <c r="S107" i="8"/>
  <c r="AO106" i="8"/>
  <c r="AC106" i="8"/>
  <c r="AS105" i="8"/>
  <c r="AG105" i="8"/>
  <c r="Q44" i="8"/>
  <c r="AM43" i="8"/>
  <c r="AA43" i="8"/>
  <c r="AN43" i="8"/>
  <c r="AB43" i="8"/>
  <c r="P43" i="8"/>
  <c r="AL42" i="8"/>
  <c r="AV42" i="8" s="1"/>
  <c r="Z42" i="8"/>
  <c r="AJ42" i="8" s="1"/>
  <c r="X42" i="8"/>
  <c r="AT41" i="8"/>
  <c r="AH41" i="8"/>
  <c r="W42" i="8"/>
  <c r="AS41" i="8"/>
  <c r="AG41" i="8"/>
  <c r="V42" i="8"/>
  <c r="AR41" i="8"/>
  <c r="AF41" i="8"/>
  <c r="U42" i="8"/>
  <c r="AQ41" i="8"/>
  <c r="AE41" i="8"/>
  <c r="T42" i="8"/>
  <c r="AP41" i="8"/>
  <c r="AD41" i="8"/>
  <c r="AH46" i="11" l="1"/>
  <c r="X47" i="11"/>
  <c r="AI46" i="11"/>
  <c r="Y47" i="11"/>
  <c r="AJ46" i="11"/>
  <c r="Z47" i="11"/>
  <c r="AK46" i="11"/>
  <c r="AA47" i="11"/>
  <c r="AL46" i="11"/>
  <c r="AB47" i="11"/>
  <c r="AD46" i="11"/>
  <c r="AO46" i="11" s="1"/>
  <c r="T47" i="11"/>
  <c r="T54" i="9"/>
  <c r="AD53" i="9"/>
  <c r="AO48" i="9"/>
  <c r="U50" i="9"/>
  <c r="AE49" i="9"/>
  <c r="AO49" i="9" s="1"/>
  <c r="X45" i="9"/>
  <c r="AH44" i="9"/>
  <c r="Y45" i="9"/>
  <c r="AI44" i="9"/>
  <c r="Z45" i="9"/>
  <c r="AJ44" i="9"/>
  <c r="AA45" i="9"/>
  <c r="AK44" i="9"/>
  <c r="AB45" i="9"/>
  <c r="AL44" i="9"/>
  <c r="W55" i="12"/>
  <c r="AG54" i="12"/>
  <c r="V90" i="12"/>
  <c r="AF89" i="12"/>
  <c r="W64" i="12"/>
  <c r="X45" i="12"/>
  <c r="AH44" i="12"/>
  <c r="Y45" i="12"/>
  <c r="AI44" i="12"/>
  <c r="Z45" i="12"/>
  <c r="AJ44" i="12"/>
  <c r="AA45" i="12"/>
  <c r="AK44" i="12"/>
  <c r="AB45" i="12"/>
  <c r="AL44" i="12"/>
  <c r="T46" i="12"/>
  <c r="AD45" i="12"/>
  <c r="U47" i="12"/>
  <c r="AE46" i="12"/>
  <c r="AF46" i="12"/>
  <c r="X318" i="9"/>
  <c r="AH318" i="9" s="1"/>
  <c r="AO318" i="9" s="1"/>
  <c r="T43" i="8"/>
  <c r="AP42" i="8"/>
  <c r="AD42" i="8"/>
  <c r="U43" i="8"/>
  <c r="AQ42" i="8"/>
  <c r="AE42" i="8"/>
  <c r="V43" i="8"/>
  <c r="AR42" i="8"/>
  <c r="AF42" i="8"/>
  <c r="W43" i="8"/>
  <c r="AS42" i="8"/>
  <c r="AG42" i="8"/>
  <c r="X43" i="8"/>
  <c r="AT42" i="8"/>
  <c r="AH42" i="8"/>
  <c r="P44" i="8"/>
  <c r="AL43" i="8"/>
  <c r="AV43" i="8" s="1"/>
  <c r="Z43" i="8"/>
  <c r="AJ43" i="8" s="1"/>
  <c r="Q45" i="8"/>
  <c r="AM44" i="8"/>
  <c r="AA44" i="8"/>
  <c r="AN44" i="8"/>
  <c r="AB44" i="8"/>
  <c r="AS106" i="8"/>
  <c r="AG106" i="8"/>
  <c r="S108" i="8"/>
  <c r="AO107" i="8"/>
  <c r="AC107" i="8"/>
  <c r="P205" i="8"/>
  <c r="AL204" i="8"/>
  <c r="AV204" i="8" s="1"/>
  <c r="Z204" i="8"/>
  <c r="AJ204" i="8" s="1"/>
  <c r="Q208" i="8"/>
  <c r="AM207" i="8"/>
  <c r="AA207" i="8"/>
  <c r="R209" i="8"/>
  <c r="AN208" i="8"/>
  <c r="AB208" i="8"/>
  <c r="S210" i="8"/>
  <c r="AO209" i="8"/>
  <c r="AC209" i="8"/>
  <c r="T211" i="8"/>
  <c r="AP210" i="8"/>
  <c r="AD210" i="8"/>
  <c r="U212" i="8"/>
  <c r="AQ211" i="8"/>
  <c r="AE211" i="8"/>
  <c r="V220" i="8"/>
  <c r="AR219" i="8"/>
  <c r="AF219" i="8"/>
  <c r="AS253" i="8"/>
  <c r="AG253" i="8"/>
  <c r="AT253" i="8"/>
  <c r="AH253" i="8"/>
  <c r="X304" i="8"/>
  <c r="AT303" i="8"/>
  <c r="AH303" i="8"/>
  <c r="U305" i="8"/>
  <c r="AQ304" i="8"/>
  <c r="AE304" i="8"/>
  <c r="W56" i="12" l="1"/>
  <c r="AG55" i="12"/>
  <c r="AB46" i="9"/>
  <c r="AL45" i="9"/>
  <c r="AA46" i="9"/>
  <c r="AK45" i="9"/>
  <c r="Z46" i="9"/>
  <c r="AJ45" i="9"/>
  <c r="Y46" i="9"/>
  <c r="AI45" i="9"/>
  <c r="X46" i="9"/>
  <c r="AH45" i="9"/>
  <c r="U51" i="9"/>
  <c r="AE50" i="9"/>
  <c r="AO50" i="9" s="1"/>
  <c r="T55" i="9"/>
  <c r="AD54" i="9"/>
  <c r="AD47" i="11"/>
  <c r="AO47" i="11" s="1"/>
  <c r="T48" i="11"/>
  <c r="AL47" i="11"/>
  <c r="AB48" i="11"/>
  <c r="AK47" i="11"/>
  <c r="AA48" i="11"/>
  <c r="AJ47" i="11"/>
  <c r="Z48" i="11"/>
  <c r="AI47" i="11"/>
  <c r="Y48" i="11"/>
  <c r="AH47" i="11"/>
  <c r="X48" i="11"/>
  <c r="AF90" i="12"/>
  <c r="V91" i="12"/>
  <c r="AO44" i="12"/>
  <c r="W65" i="12"/>
  <c r="W66" i="12" s="1"/>
  <c r="W67" i="12" s="1"/>
  <c r="U48" i="12"/>
  <c r="AE47" i="12"/>
  <c r="AF47" i="12"/>
  <c r="T47" i="12"/>
  <c r="AD46" i="12"/>
  <c r="AB46" i="12"/>
  <c r="AL45" i="12"/>
  <c r="AA46" i="12"/>
  <c r="AK45" i="12"/>
  <c r="Z46" i="12"/>
  <c r="AJ45" i="12"/>
  <c r="Y46" i="12"/>
  <c r="AI45" i="12"/>
  <c r="X46" i="12"/>
  <c r="AH45" i="12"/>
  <c r="AO45" i="12" s="1"/>
  <c r="X319" i="9"/>
  <c r="AH319" i="9" s="1"/>
  <c r="AO319" i="9" s="1"/>
  <c r="U306" i="8"/>
  <c r="AQ305" i="8"/>
  <c r="AE305" i="8"/>
  <c r="X305" i="8"/>
  <c r="AT304" i="8"/>
  <c r="AH304" i="8"/>
  <c r="AS254" i="8"/>
  <c r="AG254" i="8"/>
  <c r="AT254" i="8"/>
  <c r="AH254" i="8"/>
  <c r="V221" i="8"/>
  <c r="AR220" i="8"/>
  <c r="AF220" i="8"/>
  <c r="U213" i="8"/>
  <c r="AQ212" i="8"/>
  <c r="AE212" i="8"/>
  <c r="T212" i="8"/>
  <c r="AP211" i="8"/>
  <c r="AD211" i="8"/>
  <c r="S211" i="8"/>
  <c r="AO210" i="8"/>
  <c r="AC210" i="8"/>
  <c r="R210" i="8"/>
  <c r="AN209" i="8"/>
  <c r="AB209" i="8"/>
  <c r="Q209" i="8"/>
  <c r="AM208" i="8"/>
  <c r="AA208" i="8"/>
  <c r="P206" i="8"/>
  <c r="AL205" i="8"/>
  <c r="AV205" i="8" s="1"/>
  <c r="Z205" i="8"/>
  <c r="AJ205" i="8" s="1"/>
  <c r="S109" i="8"/>
  <c r="AO108" i="8"/>
  <c r="AC108" i="8"/>
  <c r="AS107" i="8"/>
  <c r="AG107" i="8"/>
  <c r="Q46" i="8"/>
  <c r="AM45" i="8"/>
  <c r="AA45" i="8"/>
  <c r="AN45" i="8"/>
  <c r="AB45" i="8"/>
  <c r="P45" i="8"/>
  <c r="AL44" i="8"/>
  <c r="AV44" i="8" s="1"/>
  <c r="Z44" i="8"/>
  <c r="AJ44" i="8" s="1"/>
  <c r="X44" i="8"/>
  <c r="AT43" i="8"/>
  <c r="AH43" i="8"/>
  <c r="W44" i="8"/>
  <c r="AS43" i="8"/>
  <c r="AG43" i="8"/>
  <c r="V44" i="8"/>
  <c r="AR43" i="8"/>
  <c r="AF43" i="8"/>
  <c r="U44" i="8"/>
  <c r="AQ43" i="8"/>
  <c r="AE43" i="8"/>
  <c r="T44" i="8"/>
  <c r="AP43" i="8"/>
  <c r="AD43" i="8"/>
  <c r="AH48" i="11" l="1"/>
  <c r="X49" i="11"/>
  <c r="AI48" i="11"/>
  <c r="Y49" i="11"/>
  <c r="AJ48" i="11"/>
  <c r="Z49" i="11"/>
  <c r="AK48" i="11"/>
  <c r="AA49" i="11"/>
  <c r="AL48" i="11"/>
  <c r="AB49" i="11"/>
  <c r="AD48" i="11"/>
  <c r="AO48" i="11" s="1"/>
  <c r="T49" i="11"/>
  <c r="T56" i="9"/>
  <c r="AD55" i="9"/>
  <c r="U52" i="9"/>
  <c r="AE51" i="9"/>
  <c r="AF51" i="9"/>
  <c r="X47" i="9"/>
  <c r="AH46" i="9"/>
  <c r="Y47" i="9"/>
  <c r="AI46" i="9"/>
  <c r="Z47" i="9"/>
  <c r="AJ46" i="9"/>
  <c r="AA47" i="9"/>
  <c r="AK46" i="9"/>
  <c r="AB47" i="9"/>
  <c r="AL46" i="9"/>
  <c r="W57" i="12"/>
  <c r="AG56" i="12"/>
  <c r="V92" i="12"/>
  <c r="AF91" i="12"/>
  <c r="W68" i="12"/>
  <c r="AG67" i="12"/>
  <c r="AG65" i="12"/>
  <c r="AG66" i="12"/>
  <c r="X47" i="12"/>
  <c r="AH46" i="12"/>
  <c r="Y47" i="12"/>
  <c r="AI46" i="12"/>
  <c r="Z47" i="12"/>
  <c r="AJ46" i="12"/>
  <c r="AA47" i="12"/>
  <c r="AK46" i="12"/>
  <c r="AB47" i="12"/>
  <c r="AL46" i="12"/>
  <c r="T48" i="12"/>
  <c r="AD47" i="12"/>
  <c r="U49" i="12"/>
  <c r="AF49" i="12" s="1"/>
  <c r="AE48" i="12"/>
  <c r="AF48" i="12"/>
  <c r="X320" i="9"/>
  <c r="AH320" i="9" s="1"/>
  <c r="AO320" i="9" s="1"/>
  <c r="T45" i="8"/>
  <c r="AP44" i="8"/>
  <c r="AD44" i="8"/>
  <c r="U45" i="8"/>
  <c r="AQ44" i="8"/>
  <c r="AE44" i="8"/>
  <c r="V45" i="8"/>
  <c r="AR44" i="8"/>
  <c r="AF44" i="8"/>
  <c r="W45" i="8"/>
  <c r="AS44" i="8"/>
  <c r="AG44" i="8"/>
  <c r="X45" i="8"/>
  <c r="AT44" i="8"/>
  <c r="AH44" i="8"/>
  <c r="P46" i="8"/>
  <c r="AL45" i="8"/>
  <c r="AV45" i="8" s="1"/>
  <c r="Z45" i="8"/>
  <c r="AJ45" i="8" s="1"/>
  <c r="Q47" i="8"/>
  <c r="AM46" i="8"/>
  <c r="AA46" i="8"/>
  <c r="AB46" i="8"/>
  <c r="AN46" i="8"/>
  <c r="AS108" i="8"/>
  <c r="AG108" i="8"/>
  <c r="S110" i="8"/>
  <c r="AO109" i="8"/>
  <c r="AC109" i="8"/>
  <c r="P207" i="8"/>
  <c r="AL206" i="8"/>
  <c r="AV206" i="8" s="1"/>
  <c r="Z206" i="8"/>
  <c r="AJ206" i="8" s="1"/>
  <c r="Q210" i="8"/>
  <c r="AM209" i="8"/>
  <c r="AA209" i="8"/>
  <c r="R211" i="8"/>
  <c r="AN210" i="8"/>
  <c r="AB210" i="8"/>
  <c r="S212" i="8"/>
  <c r="AO211" i="8"/>
  <c r="AC211" i="8"/>
  <c r="T213" i="8"/>
  <c r="AP212" i="8"/>
  <c r="AD212" i="8"/>
  <c r="U214" i="8"/>
  <c r="AQ213" i="8"/>
  <c r="AE213" i="8"/>
  <c r="V222" i="8"/>
  <c r="AR221" i="8"/>
  <c r="AF221" i="8"/>
  <c r="AS255" i="8"/>
  <c r="AG255" i="8"/>
  <c r="AT255" i="8"/>
  <c r="AH255" i="8"/>
  <c r="X306" i="8"/>
  <c r="AT305" i="8"/>
  <c r="AH305" i="8"/>
  <c r="U307" i="8"/>
  <c r="AQ306" i="8"/>
  <c r="AE306" i="8"/>
  <c r="W58" i="12" l="1"/>
  <c r="AG57" i="12"/>
  <c r="AB48" i="9"/>
  <c r="AL47" i="9"/>
  <c r="AA48" i="9"/>
  <c r="AK47" i="9"/>
  <c r="Z48" i="9"/>
  <c r="AJ47" i="9"/>
  <c r="Y48" i="9"/>
  <c r="AI47" i="9"/>
  <c r="X48" i="9"/>
  <c r="AH47" i="9"/>
  <c r="AO51" i="9"/>
  <c r="U53" i="9"/>
  <c r="AE52" i="9"/>
  <c r="AO52" i="9" s="1"/>
  <c r="T57" i="9"/>
  <c r="AD56" i="9"/>
  <c r="AD49" i="11"/>
  <c r="T50" i="11"/>
  <c r="AE49" i="11"/>
  <c r="AL49" i="11"/>
  <c r="AB50" i="11"/>
  <c r="AK49" i="11"/>
  <c r="AA50" i="11"/>
  <c r="AJ49" i="11"/>
  <c r="Z50" i="11"/>
  <c r="AI49" i="11"/>
  <c r="Y50" i="11"/>
  <c r="AH49" i="11"/>
  <c r="X50" i="11"/>
  <c r="V93" i="12"/>
  <c r="AF92" i="12"/>
  <c r="AG68" i="12"/>
  <c r="W69" i="12"/>
  <c r="AO46" i="12"/>
  <c r="U50" i="12"/>
  <c r="AF50" i="12" s="1"/>
  <c r="AE49" i="12"/>
  <c r="T49" i="12"/>
  <c r="AD48" i="12"/>
  <c r="AB48" i="12"/>
  <c r="AL47" i="12"/>
  <c r="AA48" i="12"/>
  <c r="AK47" i="12"/>
  <c r="Z48" i="12"/>
  <c r="AJ47" i="12"/>
  <c r="Y48" i="12"/>
  <c r="AI47" i="12"/>
  <c r="X48" i="12"/>
  <c r="AH47" i="12"/>
  <c r="AO47" i="12" s="1"/>
  <c r="X321" i="9"/>
  <c r="AH321" i="9" s="1"/>
  <c r="AO321" i="9" s="1"/>
  <c r="U308" i="8"/>
  <c r="AQ307" i="8"/>
  <c r="AE307" i="8"/>
  <c r="X307" i="8"/>
  <c r="AT306" i="8"/>
  <c r="AH306" i="8"/>
  <c r="AS256" i="8"/>
  <c r="AG256" i="8"/>
  <c r="AT256" i="8"/>
  <c r="AH256" i="8"/>
  <c r="V223" i="8"/>
  <c r="AR222" i="8"/>
  <c r="AF222" i="8"/>
  <c r="U215" i="8"/>
  <c r="AQ214" i="8"/>
  <c r="AE214" i="8"/>
  <c r="T214" i="8"/>
  <c r="AP213" i="8"/>
  <c r="AD213" i="8"/>
  <c r="S213" i="8"/>
  <c r="AO212" i="8"/>
  <c r="AC212" i="8"/>
  <c r="R212" i="8"/>
  <c r="AN211" i="8"/>
  <c r="AB211" i="8"/>
  <c r="Q211" i="8"/>
  <c r="AM210" i="8"/>
  <c r="AA210" i="8"/>
  <c r="P208" i="8"/>
  <c r="AL207" i="8"/>
  <c r="AV207" i="8" s="1"/>
  <c r="Z207" i="8"/>
  <c r="AJ207" i="8" s="1"/>
  <c r="S111" i="8"/>
  <c r="AO110" i="8"/>
  <c r="AC110" i="8"/>
  <c r="AS109" i="8"/>
  <c r="AG109" i="8"/>
  <c r="Q48" i="8"/>
  <c r="AM47" i="8"/>
  <c r="AA47" i="8"/>
  <c r="P47" i="8"/>
  <c r="AL46" i="8"/>
  <c r="AV46" i="8" s="1"/>
  <c r="Z46" i="8"/>
  <c r="AJ46" i="8" s="1"/>
  <c r="X46" i="8"/>
  <c r="AT45" i="8"/>
  <c r="AH45" i="8"/>
  <c r="W46" i="8"/>
  <c r="AS45" i="8"/>
  <c r="AG45" i="8"/>
  <c r="V46" i="8"/>
  <c r="AR45" i="8"/>
  <c r="AF45" i="8"/>
  <c r="U46" i="8"/>
  <c r="AQ45" i="8"/>
  <c r="AE45" i="8"/>
  <c r="T46" i="8"/>
  <c r="AP45" i="8"/>
  <c r="AD45" i="8"/>
  <c r="AH50" i="11" l="1"/>
  <c r="X51" i="11"/>
  <c r="AI50" i="11"/>
  <c r="Y51" i="11"/>
  <c r="AJ50" i="11"/>
  <c r="Z51" i="11"/>
  <c r="AK50" i="11"/>
  <c r="AA51" i="11"/>
  <c r="AL50" i="11"/>
  <c r="AB51" i="11"/>
  <c r="AD50" i="11"/>
  <c r="AO50" i="11" s="1"/>
  <c r="T51" i="11"/>
  <c r="AO49" i="11"/>
  <c r="T58" i="9"/>
  <c r="AD57" i="9"/>
  <c r="U54" i="9"/>
  <c r="AE53" i="9"/>
  <c r="AO53" i="9" s="1"/>
  <c r="X49" i="9"/>
  <c r="AH48" i="9"/>
  <c r="Y49" i="9"/>
  <c r="AI48" i="9"/>
  <c r="Z49" i="9"/>
  <c r="AJ48" i="9"/>
  <c r="AA49" i="9"/>
  <c r="AK48" i="9"/>
  <c r="AB49" i="9"/>
  <c r="AL48" i="9"/>
  <c r="W59" i="12"/>
  <c r="AG58" i="12"/>
  <c r="V94" i="12"/>
  <c r="AF93" i="12"/>
  <c r="W70" i="12"/>
  <c r="AG69" i="12"/>
  <c r="X49" i="12"/>
  <c r="AH48" i="12"/>
  <c r="Y49" i="12"/>
  <c r="AI48" i="12"/>
  <c r="Z49" i="12"/>
  <c r="AJ48" i="12"/>
  <c r="AA49" i="12"/>
  <c r="AK48" i="12"/>
  <c r="AB49" i="12"/>
  <c r="AL48" i="12"/>
  <c r="T50" i="12"/>
  <c r="AD49" i="12"/>
  <c r="U51" i="12"/>
  <c r="AE50" i="12"/>
  <c r="X322" i="9"/>
  <c r="AH322" i="9" s="1"/>
  <c r="AO322" i="9" s="1"/>
  <c r="T47" i="8"/>
  <c r="AP46" i="8"/>
  <c r="AD46" i="8"/>
  <c r="U47" i="8"/>
  <c r="AQ46" i="8"/>
  <c r="AE46" i="8"/>
  <c r="V47" i="8"/>
  <c r="AR46" i="8"/>
  <c r="AF46" i="8"/>
  <c r="W47" i="8"/>
  <c r="AS46" i="8"/>
  <c r="AG46" i="8"/>
  <c r="X47" i="8"/>
  <c r="AT46" i="8"/>
  <c r="AH46" i="8"/>
  <c r="P48" i="8"/>
  <c r="AL47" i="8"/>
  <c r="AV47" i="8" s="1"/>
  <c r="Z47" i="8"/>
  <c r="AJ47" i="8" s="1"/>
  <c r="Q49" i="8"/>
  <c r="AM48" i="8"/>
  <c r="AA48" i="8"/>
  <c r="AS110" i="8"/>
  <c r="AG110" i="8"/>
  <c r="S112" i="8"/>
  <c r="AO111" i="8"/>
  <c r="AC111" i="8"/>
  <c r="P209" i="8"/>
  <c r="AL208" i="8"/>
  <c r="AV208" i="8" s="1"/>
  <c r="Z208" i="8"/>
  <c r="AJ208" i="8" s="1"/>
  <c r="Q212" i="8"/>
  <c r="AM211" i="8"/>
  <c r="AA211" i="8"/>
  <c r="R213" i="8"/>
  <c r="AN212" i="8"/>
  <c r="AB212" i="8"/>
  <c r="S214" i="8"/>
  <c r="AO213" i="8"/>
  <c r="AC213" i="8"/>
  <c r="T215" i="8"/>
  <c r="AP214" i="8"/>
  <c r="AD214" i="8"/>
  <c r="U216" i="8"/>
  <c r="AQ215" i="8"/>
  <c r="AE215" i="8"/>
  <c r="V224" i="8"/>
  <c r="AR223" i="8"/>
  <c r="AF223" i="8"/>
  <c r="AS257" i="8"/>
  <c r="AG257" i="8"/>
  <c r="AT257" i="8"/>
  <c r="AH257" i="8"/>
  <c r="X308" i="8"/>
  <c r="AT307" i="8"/>
  <c r="AH307" i="8"/>
  <c r="U309" i="8"/>
  <c r="AQ308" i="8"/>
  <c r="AE308" i="8"/>
  <c r="W60" i="12" l="1"/>
  <c r="AG59" i="12"/>
  <c r="AB50" i="9"/>
  <c r="AL49" i="9"/>
  <c r="AA50" i="9"/>
  <c r="AK49" i="9"/>
  <c r="Z50" i="9"/>
  <c r="AJ49" i="9"/>
  <c r="Y50" i="9"/>
  <c r="AI49" i="9"/>
  <c r="X50" i="9"/>
  <c r="AH49" i="9"/>
  <c r="U55" i="9"/>
  <c r="AE54" i="9"/>
  <c r="AF54" i="9"/>
  <c r="T59" i="9"/>
  <c r="AD58" i="9"/>
  <c r="AD51" i="11"/>
  <c r="AO51" i="11" s="1"/>
  <c r="T52" i="11"/>
  <c r="AL51" i="11"/>
  <c r="AB52" i="11"/>
  <c r="AK51" i="11"/>
  <c r="AA52" i="11"/>
  <c r="AJ51" i="11"/>
  <c r="Z52" i="11"/>
  <c r="AI51" i="11"/>
  <c r="Y52" i="11"/>
  <c r="AH51" i="11"/>
  <c r="X52" i="11"/>
  <c r="V95" i="12"/>
  <c r="AF94" i="12"/>
  <c r="W71" i="12"/>
  <c r="AG70" i="12"/>
  <c r="AO48" i="12"/>
  <c r="U52" i="12"/>
  <c r="AF52" i="12" s="1"/>
  <c r="AE51" i="12"/>
  <c r="AF51" i="12"/>
  <c r="T51" i="12"/>
  <c r="AD50" i="12"/>
  <c r="AB50" i="12"/>
  <c r="AL49" i="12"/>
  <c r="AA50" i="12"/>
  <c r="AK49" i="12"/>
  <c r="Z50" i="12"/>
  <c r="AJ49" i="12"/>
  <c r="Y50" i="12"/>
  <c r="AI49" i="12"/>
  <c r="X50" i="12"/>
  <c r="AH49" i="12"/>
  <c r="AO49" i="12" s="1"/>
  <c r="X323" i="9"/>
  <c r="AH323" i="9" s="1"/>
  <c r="AO323" i="9" s="1"/>
  <c r="AA49" i="8"/>
  <c r="AB49" i="8"/>
  <c r="U310" i="8"/>
  <c r="AQ309" i="8"/>
  <c r="AE309" i="8"/>
  <c r="X309" i="8"/>
  <c r="AT308" i="8"/>
  <c r="AH308" i="8"/>
  <c r="AS258" i="8"/>
  <c r="AG258" i="8"/>
  <c r="AT258" i="8"/>
  <c r="AH258" i="8"/>
  <c r="V225" i="8"/>
  <c r="AR224" i="8"/>
  <c r="AF224" i="8"/>
  <c r="U217" i="8"/>
  <c r="AQ216" i="8"/>
  <c r="AE216" i="8"/>
  <c r="T216" i="8"/>
  <c r="AP215" i="8"/>
  <c r="AD215" i="8"/>
  <c r="S215" i="8"/>
  <c r="AO214" i="8"/>
  <c r="AC214" i="8"/>
  <c r="R214" i="8"/>
  <c r="AN213" i="8"/>
  <c r="AB213" i="8"/>
  <c r="Q213" i="8"/>
  <c r="AM212" i="8"/>
  <c r="AA212" i="8"/>
  <c r="P210" i="8"/>
  <c r="AL209" i="8"/>
  <c r="AV209" i="8" s="1"/>
  <c r="Z209" i="8"/>
  <c r="AJ209" i="8" s="1"/>
  <c r="S113" i="8"/>
  <c r="AO112" i="8"/>
  <c r="AC112" i="8"/>
  <c r="AS111" i="8"/>
  <c r="AG111" i="8"/>
  <c r="Q50" i="8"/>
  <c r="AM49" i="8"/>
  <c r="AN49" i="8"/>
  <c r="P49" i="8"/>
  <c r="Z49" i="8" s="1"/>
  <c r="AL48" i="8"/>
  <c r="AV48" i="8" s="1"/>
  <c r="Z48" i="8"/>
  <c r="AJ48" i="8" s="1"/>
  <c r="X48" i="8"/>
  <c r="X49" i="8" s="1"/>
  <c r="AT47" i="8"/>
  <c r="AH47" i="8"/>
  <c r="W48" i="8"/>
  <c r="W49" i="8" s="1"/>
  <c r="AS47" i="8"/>
  <c r="AG47" i="8"/>
  <c r="V48" i="8"/>
  <c r="V49" i="8" s="1"/>
  <c r="AR47" i="8"/>
  <c r="AF47" i="8"/>
  <c r="U48" i="8"/>
  <c r="AQ47" i="8"/>
  <c r="AE47" i="8"/>
  <c r="T48" i="8"/>
  <c r="AP47" i="8"/>
  <c r="AD47" i="8"/>
  <c r="AA50" i="8" l="1"/>
  <c r="AM50" i="8"/>
  <c r="AH52" i="11"/>
  <c r="X53" i="11"/>
  <c r="AI52" i="11"/>
  <c r="Y53" i="11"/>
  <c r="AJ52" i="11"/>
  <c r="Z53" i="11"/>
  <c r="AK52" i="11"/>
  <c r="AA53" i="11"/>
  <c r="AL52" i="11"/>
  <c r="AB53" i="11"/>
  <c r="AD52" i="11"/>
  <c r="AO52" i="11" s="1"/>
  <c r="T53" i="11"/>
  <c r="T60" i="9"/>
  <c r="AD59" i="9"/>
  <c r="AO54" i="9"/>
  <c r="U56" i="9"/>
  <c r="AE55" i="9"/>
  <c r="AF55" i="9"/>
  <c r="X51" i="9"/>
  <c r="AH50" i="9"/>
  <c r="Y51" i="9"/>
  <c r="AI50" i="9"/>
  <c r="Z51" i="9"/>
  <c r="AJ50" i="9"/>
  <c r="AA51" i="9"/>
  <c r="AK50" i="9"/>
  <c r="AB51" i="9"/>
  <c r="AL50" i="9"/>
  <c r="W61" i="12"/>
  <c r="AG60" i="12"/>
  <c r="V96" i="12"/>
  <c r="AF95" i="12"/>
  <c r="W72" i="12"/>
  <c r="AG71" i="12"/>
  <c r="X51" i="12"/>
  <c r="AH50" i="12"/>
  <c r="Y51" i="12"/>
  <c r="AI50" i="12"/>
  <c r="Z51" i="12"/>
  <c r="AJ50" i="12"/>
  <c r="AA51" i="12"/>
  <c r="AK50" i="12"/>
  <c r="AB51" i="12"/>
  <c r="AL50" i="12"/>
  <c r="T52" i="12"/>
  <c r="AD51" i="12"/>
  <c r="U53" i="12"/>
  <c r="AF53" i="12" s="1"/>
  <c r="AE52" i="12"/>
  <c r="X324" i="9"/>
  <c r="AH324" i="9" s="1"/>
  <c r="AO324" i="9" s="1"/>
  <c r="AF49" i="8"/>
  <c r="V50" i="8"/>
  <c r="AR50" i="8" s="1"/>
  <c r="AG49" i="8"/>
  <c r="W50" i="8"/>
  <c r="AS50" i="8" s="1"/>
  <c r="AH49" i="8"/>
  <c r="X50" i="8"/>
  <c r="AT50" i="8" s="1"/>
  <c r="T49" i="8"/>
  <c r="AD49" i="8" s="1"/>
  <c r="AP48" i="8"/>
  <c r="AD48" i="8"/>
  <c r="U49" i="8"/>
  <c r="AE49" i="8" s="1"/>
  <c r="AQ48" i="8"/>
  <c r="AE48" i="8"/>
  <c r="AR48" i="8"/>
  <c r="AF48" i="8"/>
  <c r="AS48" i="8"/>
  <c r="AG48" i="8"/>
  <c r="AT48" i="8"/>
  <c r="AH48" i="8"/>
  <c r="P50" i="8"/>
  <c r="AL49" i="8"/>
  <c r="AV49" i="8" s="1"/>
  <c r="AJ49" i="8"/>
  <c r="Q51" i="8"/>
  <c r="AS112" i="8"/>
  <c r="AG112" i="8"/>
  <c r="S114" i="8"/>
  <c r="AO113" i="8"/>
  <c r="AC113" i="8"/>
  <c r="P211" i="8"/>
  <c r="AL210" i="8"/>
  <c r="AV210" i="8" s="1"/>
  <c r="Z210" i="8"/>
  <c r="AJ210" i="8" s="1"/>
  <c r="Q214" i="8"/>
  <c r="AM213" i="8"/>
  <c r="AA213" i="8"/>
  <c r="R215" i="8"/>
  <c r="AN214" i="8"/>
  <c r="AB214" i="8"/>
  <c r="S216" i="8"/>
  <c r="AO215" i="8"/>
  <c r="AC215" i="8"/>
  <c r="T217" i="8"/>
  <c r="AP216" i="8"/>
  <c r="AD216" i="8"/>
  <c r="U218" i="8"/>
  <c r="AQ217" i="8"/>
  <c r="AE217" i="8"/>
  <c r="V226" i="8"/>
  <c r="AR225" i="8"/>
  <c r="AF225" i="8"/>
  <c r="AS259" i="8"/>
  <c r="AG259" i="8"/>
  <c r="AT259" i="8"/>
  <c r="AH259" i="8"/>
  <c r="X310" i="8"/>
  <c r="AT309" i="8"/>
  <c r="AH309" i="8"/>
  <c r="U311" i="8"/>
  <c r="AQ310" i="8"/>
  <c r="AE310" i="8"/>
  <c r="AA51" i="8" l="1"/>
  <c r="AM51" i="8"/>
  <c r="Z50" i="8"/>
  <c r="AL50" i="8"/>
  <c r="AV50" i="8" s="1"/>
  <c r="W62" i="12"/>
  <c r="AG61" i="12"/>
  <c r="AB52" i="9"/>
  <c r="AL51" i="9"/>
  <c r="AA52" i="9"/>
  <c r="AK51" i="9"/>
  <c r="Z52" i="9"/>
  <c r="AJ51" i="9"/>
  <c r="Y52" i="9"/>
  <c r="AI51" i="9"/>
  <c r="X52" i="9"/>
  <c r="AH51" i="9"/>
  <c r="AO55" i="9"/>
  <c r="U57" i="9"/>
  <c r="AE56" i="9"/>
  <c r="AF56" i="9"/>
  <c r="T61" i="9"/>
  <c r="AD60" i="9"/>
  <c r="AD53" i="11"/>
  <c r="AO53" i="11" s="1"/>
  <c r="T54" i="11"/>
  <c r="AL53" i="11"/>
  <c r="AB54" i="11"/>
  <c r="AK53" i="11"/>
  <c r="AA54" i="11"/>
  <c r="AJ53" i="11"/>
  <c r="Z54" i="11"/>
  <c r="AI53" i="11"/>
  <c r="Y54" i="11"/>
  <c r="AH53" i="11"/>
  <c r="X54" i="11"/>
  <c r="V97" i="12"/>
  <c r="AF96" i="12"/>
  <c r="AG72" i="12"/>
  <c r="W73" i="12"/>
  <c r="AO50" i="12"/>
  <c r="U54" i="12"/>
  <c r="AE53" i="12"/>
  <c r="T53" i="12"/>
  <c r="AD52" i="12"/>
  <c r="AB52" i="12"/>
  <c r="AL51" i="12"/>
  <c r="AA52" i="12"/>
  <c r="AK51" i="12"/>
  <c r="Z52" i="12"/>
  <c r="AJ51" i="12"/>
  <c r="Y52" i="12"/>
  <c r="AI51" i="12"/>
  <c r="X52" i="12"/>
  <c r="AH51" i="12"/>
  <c r="AO51" i="12" s="1"/>
  <c r="X325" i="9"/>
  <c r="AH325" i="9" s="1"/>
  <c r="AO325" i="9" s="1"/>
  <c r="AH50" i="8"/>
  <c r="X51" i="8"/>
  <c r="AT51" i="8" s="1"/>
  <c r="AG50" i="8"/>
  <c r="W51" i="8"/>
  <c r="AS51" i="8" s="1"/>
  <c r="AF50" i="8"/>
  <c r="V51" i="8"/>
  <c r="AR51" i="8" s="1"/>
  <c r="U312" i="8"/>
  <c r="AQ311" i="8"/>
  <c r="AE311" i="8"/>
  <c r="X311" i="8"/>
  <c r="AT310" i="8"/>
  <c r="AH310" i="8"/>
  <c r="AS260" i="8"/>
  <c r="AG260" i="8"/>
  <c r="AT260" i="8"/>
  <c r="AH260" i="8"/>
  <c r="V227" i="8"/>
  <c r="AR226" i="8"/>
  <c r="AF226" i="8"/>
  <c r="U219" i="8"/>
  <c r="AQ218" i="8"/>
  <c r="AE218" i="8"/>
  <c r="T218" i="8"/>
  <c r="AP217" i="8"/>
  <c r="AD217" i="8"/>
  <c r="S217" i="8"/>
  <c r="AO216" i="8"/>
  <c r="AC216" i="8"/>
  <c r="R216" i="8"/>
  <c r="AN215" i="8"/>
  <c r="AB215" i="8"/>
  <c r="Q215" i="8"/>
  <c r="AM214" i="8"/>
  <c r="AA214" i="8"/>
  <c r="P212" i="8"/>
  <c r="AL211" i="8"/>
  <c r="AV211" i="8" s="1"/>
  <c r="Z211" i="8"/>
  <c r="AJ211" i="8" s="1"/>
  <c r="S115" i="8"/>
  <c r="AO114" i="8"/>
  <c r="AC114" i="8"/>
  <c r="AS113" i="8"/>
  <c r="AG113" i="8"/>
  <c r="Q52" i="8"/>
  <c r="P51" i="8"/>
  <c r="AJ50" i="8"/>
  <c r="AT49" i="8"/>
  <c r="AS49" i="8"/>
  <c r="AR49" i="8"/>
  <c r="U50" i="8"/>
  <c r="AQ49" i="8"/>
  <c r="T50" i="8"/>
  <c r="AP49" i="8"/>
  <c r="AD50" i="8" l="1"/>
  <c r="AP50" i="8"/>
  <c r="AE50" i="8"/>
  <c r="AQ50" i="8"/>
  <c r="Z51" i="8"/>
  <c r="AL51" i="8"/>
  <c r="AV51" i="8" s="1"/>
  <c r="AM52" i="8"/>
  <c r="AN52" i="8"/>
  <c r="AH54" i="11"/>
  <c r="X55" i="11"/>
  <c r="AI54" i="11"/>
  <c r="Y55" i="11"/>
  <c r="AJ54" i="11"/>
  <c r="Z55" i="11"/>
  <c r="AK54" i="11"/>
  <c r="AA55" i="11"/>
  <c r="AL54" i="11"/>
  <c r="AB55" i="11"/>
  <c r="AD54" i="11"/>
  <c r="AO54" i="11" s="1"/>
  <c r="T55" i="11"/>
  <c r="T62" i="9"/>
  <c r="AD61" i="9"/>
  <c r="AO56" i="9"/>
  <c r="U58" i="9"/>
  <c r="AE57" i="9"/>
  <c r="AF57" i="9"/>
  <c r="X53" i="9"/>
  <c r="AH52" i="9"/>
  <c r="Y53" i="9"/>
  <c r="AI52" i="9"/>
  <c r="Z53" i="9"/>
  <c r="AJ52" i="9"/>
  <c r="AA53" i="9"/>
  <c r="AK52" i="9"/>
  <c r="AB53" i="9"/>
  <c r="AL52" i="9"/>
  <c r="W63" i="12"/>
  <c r="AG62" i="12"/>
  <c r="V98" i="12"/>
  <c r="AF97" i="12"/>
  <c r="W74" i="12"/>
  <c r="AG73" i="12"/>
  <c r="X53" i="12"/>
  <c r="AH52" i="12"/>
  <c r="Y53" i="12"/>
  <c r="AI52" i="12"/>
  <c r="Z53" i="12"/>
  <c r="AJ52" i="12"/>
  <c r="AA53" i="12"/>
  <c r="AK52" i="12"/>
  <c r="AB53" i="12"/>
  <c r="AL52" i="12"/>
  <c r="T54" i="12"/>
  <c r="AD53" i="12"/>
  <c r="U55" i="12"/>
  <c r="AE54" i="12"/>
  <c r="AF54" i="12"/>
  <c r="X326" i="9"/>
  <c r="AH326" i="9" s="1"/>
  <c r="AO326" i="9" s="1"/>
  <c r="AA52" i="8"/>
  <c r="AB52" i="8"/>
  <c r="AF51" i="8"/>
  <c r="V52" i="8"/>
  <c r="AR52" i="8" s="1"/>
  <c r="AG51" i="8"/>
  <c r="W52" i="8"/>
  <c r="AS52" i="8" s="1"/>
  <c r="AH51" i="8"/>
  <c r="X52" i="8"/>
  <c r="AT52" i="8" s="1"/>
  <c r="T51" i="8"/>
  <c r="U51" i="8"/>
  <c r="P52" i="8"/>
  <c r="AJ51" i="8"/>
  <c r="Q53" i="8"/>
  <c r="AS114" i="8"/>
  <c r="AG114" i="8"/>
  <c r="S116" i="8"/>
  <c r="AO115" i="8"/>
  <c r="AC115" i="8"/>
  <c r="P213" i="8"/>
  <c r="AL212" i="8"/>
  <c r="AV212" i="8" s="1"/>
  <c r="Z212" i="8"/>
  <c r="AJ212" i="8" s="1"/>
  <c r="Q216" i="8"/>
  <c r="AM215" i="8"/>
  <c r="AA215" i="8"/>
  <c r="R217" i="8"/>
  <c r="AN216" i="8"/>
  <c r="AB216" i="8"/>
  <c r="S218" i="8"/>
  <c r="AO217" i="8"/>
  <c r="AC217" i="8"/>
  <c r="T219" i="8"/>
  <c r="AP218" i="8"/>
  <c r="AD218" i="8"/>
  <c r="U220" i="8"/>
  <c r="AQ219" i="8"/>
  <c r="AE219" i="8"/>
  <c r="V228" i="8"/>
  <c r="AR227" i="8"/>
  <c r="AF227" i="8"/>
  <c r="AS261" i="8"/>
  <c r="AG261" i="8"/>
  <c r="AT261" i="8"/>
  <c r="AH261" i="8"/>
  <c r="X312" i="8"/>
  <c r="AT311" i="8"/>
  <c r="AH311" i="8"/>
  <c r="U313" i="8"/>
  <c r="AQ312" i="8"/>
  <c r="AE312" i="8"/>
  <c r="AM53" i="8" l="1"/>
  <c r="AN53" i="8"/>
  <c r="Z52" i="8"/>
  <c r="AL52" i="8"/>
  <c r="AV52" i="8" s="1"/>
  <c r="AE51" i="8"/>
  <c r="AQ51" i="8"/>
  <c r="AD51" i="8"/>
  <c r="AP51" i="8"/>
  <c r="AG63" i="12"/>
  <c r="AG64" i="12"/>
  <c r="AB54" i="9"/>
  <c r="AL53" i="9"/>
  <c r="AA54" i="9"/>
  <c r="AK53" i="9"/>
  <c r="Z54" i="9"/>
  <c r="AJ53" i="9"/>
  <c r="Y54" i="9"/>
  <c r="AI53" i="9"/>
  <c r="X54" i="9"/>
  <c r="AH53" i="9"/>
  <c r="AO57" i="9"/>
  <c r="U59" i="9"/>
  <c r="AE58" i="9"/>
  <c r="AF58" i="9"/>
  <c r="T63" i="9"/>
  <c r="AD62" i="9"/>
  <c r="AD55" i="11"/>
  <c r="AO55" i="11" s="1"/>
  <c r="T56" i="11"/>
  <c r="AL55" i="11"/>
  <c r="AB56" i="11"/>
  <c r="AK55" i="11"/>
  <c r="AA56" i="11"/>
  <c r="AJ55" i="11"/>
  <c r="Z56" i="11"/>
  <c r="AI55" i="11"/>
  <c r="Y56" i="11"/>
  <c r="AH55" i="11"/>
  <c r="X56" i="11"/>
  <c r="V99" i="12"/>
  <c r="AF98" i="12"/>
  <c r="W75" i="12"/>
  <c r="AG74" i="12"/>
  <c r="AO52" i="12"/>
  <c r="U56" i="12"/>
  <c r="AE55" i="12"/>
  <c r="AF55" i="12"/>
  <c r="T55" i="12"/>
  <c r="AD54" i="12"/>
  <c r="AB54" i="12"/>
  <c r="AL53" i="12"/>
  <c r="AA54" i="12"/>
  <c r="AK53" i="12"/>
  <c r="Z54" i="12"/>
  <c r="AJ53" i="12"/>
  <c r="Y54" i="12"/>
  <c r="AI53" i="12"/>
  <c r="X54" i="12"/>
  <c r="AH53" i="12"/>
  <c r="AO53" i="12" s="1"/>
  <c r="X327" i="9"/>
  <c r="AH327" i="9" s="1"/>
  <c r="AO327" i="9" s="1"/>
  <c r="AA53" i="8"/>
  <c r="AB53" i="8"/>
  <c r="AH52" i="8"/>
  <c r="X53" i="8"/>
  <c r="AT53" i="8" s="1"/>
  <c r="AG52" i="8"/>
  <c r="W53" i="8"/>
  <c r="AS53" i="8" s="1"/>
  <c r="AF52" i="8"/>
  <c r="V53" i="8"/>
  <c r="AR53" i="8" s="1"/>
  <c r="U314" i="8"/>
  <c r="AQ313" i="8"/>
  <c r="AE313" i="8"/>
  <c r="X313" i="8"/>
  <c r="AT312" i="8"/>
  <c r="AH312" i="8"/>
  <c r="AS262" i="8"/>
  <c r="AG262" i="8"/>
  <c r="AT262" i="8"/>
  <c r="AH262" i="8"/>
  <c r="V229" i="8"/>
  <c r="AR228" i="8"/>
  <c r="AF228" i="8"/>
  <c r="U221" i="8"/>
  <c r="AQ220" i="8"/>
  <c r="AE220" i="8"/>
  <c r="T220" i="8"/>
  <c r="AP219" i="8"/>
  <c r="AD219" i="8"/>
  <c r="S219" i="8"/>
  <c r="AO218" i="8"/>
  <c r="AC218" i="8"/>
  <c r="R218" i="8"/>
  <c r="AN217" i="8"/>
  <c r="AB217" i="8"/>
  <c r="Q217" i="8"/>
  <c r="AM216" i="8"/>
  <c r="AA216" i="8"/>
  <c r="P214" i="8"/>
  <c r="AL213" i="8"/>
  <c r="AV213" i="8" s="1"/>
  <c r="Z213" i="8"/>
  <c r="AJ213" i="8" s="1"/>
  <c r="S117" i="8"/>
  <c r="AO116" i="8"/>
  <c r="AC116" i="8"/>
  <c r="AS115" i="8"/>
  <c r="AG115" i="8"/>
  <c r="Q54" i="8"/>
  <c r="P53" i="8"/>
  <c r="AJ52" i="8"/>
  <c r="U52" i="8"/>
  <c r="T52" i="8"/>
  <c r="AD52" i="8" l="1"/>
  <c r="AP52" i="8"/>
  <c r="AE52" i="8"/>
  <c r="AQ52" i="8"/>
  <c r="Z53" i="8"/>
  <c r="AL53" i="8"/>
  <c r="AV53" i="8" s="1"/>
  <c r="AM54" i="8"/>
  <c r="AN54" i="8"/>
  <c r="AH56" i="11"/>
  <c r="X57" i="11"/>
  <c r="AI56" i="11"/>
  <c r="Y57" i="11"/>
  <c r="AJ56" i="11"/>
  <c r="Z57" i="11"/>
  <c r="AK56" i="11"/>
  <c r="AA57" i="11"/>
  <c r="AL56" i="11"/>
  <c r="AB57" i="11"/>
  <c r="AD56" i="11"/>
  <c r="AO56" i="11" s="1"/>
  <c r="T57" i="11"/>
  <c r="T64" i="9"/>
  <c r="AD63" i="9"/>
  <c r="AO58" i="9"/>
  <c r="U60" i="9"/>
  <c r="AE59" i="9"/>
  <c r="AF59" i="9"/>
  <c r="X55" i="9"/>
  <c r="AH54" i="9"/>
  <c r="Y55" i="9"/>
  <c r="AI54" i="9"/>
  <c r="Z55" i="9"/>
  <c r="AJ54" i="9"/>
  <c r="AA55" i="9"/>
  <c r="AK54" i="9"/>
  <c r="AB55" i="9"/>
  <c r="AL54" i="9"/>
  <c r="V100" i="12"/>
  <c r="AF99" i="12"/>
  <c r="W76" i="12"/>
  <c r="AG75" i="12"/>
  <c r="X55" i="12"/>
  <c r="AH54" i="12"/>
  <c r="Y55" i="12"/>
  <c r="AI54" i="12"/>
  <c r="Z55" i="12"/>
  <c r="AJ54" i="12"/>
  <c r="AA55" i="12"/>
  <c r="AK54" i="12"/>
  <c r="AB55" i="12"/>
  <c r="AL54" i="12"/>
  <c r="T56" i="12"/>
  <c r="AD55" i="12"/>
  <c r="U57" i="12"/>
  <c r="AE56" i="12"/>
  <c r="AF56" i="12"/>
  <c r="X328" i="9"/>
  <c r="AH328" i="9" s="1"/>
  <c r="AO328" i="9" s="1"/>
  <c r="AA54" i="8"/>
  <c r="AB54" i="8"/>
  <c r="AF53" i="8"/>
  <c r="V54" i="8"/>
  <c r="AR54" i="8" s="1"/>
  <c r="AG53" i="8"/>
  <c r="W54" i="8"/>
  <c r="AS54" i="8" s="1"/>
  <c r="AH53" i="8"/>
  <c r="X54" i="8"/>
  <c r="AT54" i="8" s="1"/>
  <c r="T53" i="8"/>
  <c r="U53" i="8"/>
  <c r="P54" i="8"/>
  <c r="AJ53" i="8"/>
  <c r="Q55" i="8"/>
  <c r="AS116" i="8"/>
  <c r="AG116" i="8"/>
  <c r="S118" i="8"/>
  <c r="AO117" i="8"/>
  <c r="AC117" i="8"/>
  <c r="P215" i="8"/>
  <c r="AL214" i="8"/>
  <c r="AV214" i="8" s="1"/>
  <c r="Z214" i="8"/>
  <c r="AJ214" i="8" s="1"/>
  <c r="Q218" i="8"/>
  <c r="AM217" i="8"/>
  <c r="AA217" i="8"/>
  <c r="R219" i="8"/>
  <c r="AN218" i="8"/>
  <c r="AB218" i="8"/>
  <c r="S220" i="8"/>
  <c r="AO219" i="8"/>
  <c r="AC219" i="8"/>
  <c r="T221" i="8"/>
  <c r="AP220" i="8"/>
  <c r="AD220" i="8"/>
  <c r="U222" i="8"/>
  <c r="AQ221" i="8"/>
  <c r="AE221" i="8"/>
  <c r="V230" i="8"/>
  <c r="AR229" i="8"/>
  <c r="AF229" i="8"/>
  <c r="AS263" i="8"/>
  <c r="AG263" i="8"/>
  <c r="AT263" i="8"/>
  <c r="AH263" i="8"/>
  <c r="X314" i="8"/>
  <c r="AT313" i="8"/>
  <c r="AH313" i="8"/>
  <c r="U315" i="8"/>
  <c r="AQ314" i="8"/>
  <c r="AE314" i="8"/>
  <c r="AM55" i="8" l="1"/>
  <c r="AN55" i="8"/>
  <c r="Z54" i="8"/>
  <c r="AL54" i="8"/>
  <c r="AV54" i="8" s="1"/>
  <c r="AE53" i="8"/>
  <c r="AQ53" i="8"/>
  <c r="AD53" i="8"/>
  <c r="AP53" i="8"/>
  <c r="AB56" i="9"/>
  <c r="AL55" i="9"/>
  <c r="AA56" i="9"/>
  <c r="AK55" i="9"/>
  <c r="Z56" i="9"/>
  <c r="AJ55" i="9"/>
  <c r="Y56" i="9"/>
  <c r="AI55" i="9"/>
  <c r="X56" i="9"/>
  <c r="AH55" i="9"/>
  <c r="AO59" i="9"/>
  <c r="U61" i="9"/>
  <c r="AE60" i="9"/>
  <c r="AF60" i="9"/>
  <c r="T65" i="9"/>
  <c r="AD64" i="9"/>
  <c r="AO64" i="9" s="1"/>
  <c r="AD57" i="11"/>
  <c r="AO57" i="11" s="1"/>
  <c r="T58" i="11"/>
  <c r="AL57" i="11"/>
  <c r="AB58" i="11"/>
  <c r="AK57" i="11"/>
  <c r="AA58" i="11"/>
  <c r="AJ57" i="11"/>
  <c r="Z58" i="11"/>
  <c r="AI57" i="11"/>
  <c r="Y58" i="11"/>
  <c r="AH57" i="11"/>
  <c r="X58" i="11"/>
  <c r="V101" i="12"/>
  <c r="AF100" i="12"/>
  <c r="W77" i="12"/>
  <c r="AG76" i="12"/>
  <c r="AO54" i="12"/>
  <c r="U58" i="12"/>
  <c r="AE57" i="12"/>
  <c r="AF57" i="12"/>
  <c r="T57" i="12"/>
  <c r="AD56" i="12"/>
  <c r="AB56" i="12"/>
  <c r="AL55" i="12"/>
  <c r="AA56" i="12"/>
  <c r="AK55" i="12"/>
  <c r="Z56" i="12"/>
  <c r="AJ55" i="12"/>
  <c r="Y56" i="12"/>
  <c r="AI55" i="12"/>
  <c r="X56" i="12"/>
  <c r="AH55" i="12"/>
  <c r="AO55" i="12" s="1"/>
  <c r="X329" i="9"/>
  <c r="AH329" i="9" s="1"/>
  <c r="AO329" i="9" s="1"/>
  <c r="Q56" i="8"/>
  <c r="AA55" i="8"/>
  <c r="AB55" i="8"/>
  <c r="AH54" i="8"/>
  <c r="X55" i="8"/>
  <c r="AT55" i="8" s="1"/>
  <c r="AG54" i="8"/>
  <c r="W55" i="8"/>
  <c r="AS55" i="8" s="1"/>
  <c r="AF54" i="8"/>
  <c r="V55" i="8"/>
  <c r="AR55" i="8" s="1"/>
  <c r="U316" i="8"/>
  <c r="AQ315" i="8"/>
  <c r="AE315" i="8"/>
  <c r="X315" i="8"/>
  <c r="AT314" i="8"/>
  <c r="AH314" i="8"/>
  <c r="AS264" i="8"/>
  <c r="AG264" i="8"/>
  <c r="AH264" i="8"/>
  <c r="AT264" i="8"/>
  <c r="V231" i="8"/>
  <c r="AR230" i="8"/>
  <c r="AF230" i="8"/>
  <c r="U223" i="8"/>
  <c r="AQ222" i="8"/>
  <c r="AE222" i="8"/>
  <c r="T222" i="8"/>
  <c r="AP221" i="8"/>
  <c r="AD221" i="8"/>
  <c r="S221" i="8"/>
  <c r="AO220" i="8"/>
  <c r="AC220" i="8"/>
  <c r="R220" i="8"/>
  <c r="AN219" i="8"/>
  <c r="AB219" i="8"/>
  <c r="Q219" i="8"/>
  <c r="AM218" i="8"/>
  <c r="AA218" i="8"/>
  <c r="P216" i="8"/>
  <c r="AL215" i="8"/>
  <c r="AV215" i="8" s="1"/>
  <c r="Z215" i="8"/>
  <c r="AJ215" i="8" s="1"/>
  <c r="S119" i="8"/>
  <c r="AO118" i="8"/>
  <c r="AC118" i="8"/>
  <c r="AS117" i="8"/>
  <c r="AG117" i="8"/>
  <c r="P55" i="8"/>
  <c r="AL55" i="8" s="1"/>
  <c r="AV55" i="8" s="1"/>
  <c r="AJ54" i="8"/>
  <c r="U54" i="8"/>
  <c r="T54" i="8"/>
  <c r="AD54" i="8" l="1"/>
  <c r="AP54" i="8"/>
  <c r="AE54" i="8"/>
  <c r="AQ54" i="8"/>
  <c r="AM56" i="8"/>
  <c r="AA56" i="8"/>
  <c r="AN56" i="8"/>
  <c r="AB56" i="8"/>
  <c r="AH58" i="11"/>
  <c r="X59" i="11"/>
  <c r="AI58" i="11"/>
  <c r="Y59" i="11"/>
  <c r="AJ58" i="11"/>
  <c r="Z59" i="11"/>
  <c r="AK58" i="11"/>
  <c r="AA59" i="11"/>
  <c r="AL58" i="11"/>
  <c r="AB59" i="11"/>
  <c r="AD58" i="11"/>
  <c r="AO58" i="11" s="1"/>
  <c r="T59" i="11"/>
  <c r="T66" i="9"/>
  <c r="AD65" i="9"/>
  <c r="AO65" i="9" s="1"/>
  <c r="AO60" i="9"/>
  <c r="U62" i="9"/>
  <c r="AE61" i="9"/>
  <c r="AF61" i="9"/>
  <c r="X57" i="9"/>
  <c r="AH56" i="9"/>
  <c r="Y57" i="9"/>
  <c r="AI56" i="9"/>
  <c r="Z57" i="9"/>
  <c r="AJ56" i="9"/>
  <c r="AA57" i="9"/>
  <c r="AK56" i="9"/>
  <c r="AB57" i="9"/>
  <c r="AL56" i="9"/>
  <c r="V102" i="12"/>
  <c r="AF101" i="12"/>
  <c r="W78" i="12"/>
  <c r="AG77" i="12"/>
  <c r="X57" i="12"/>
  <c r="AH56" i="12"/>
  <c r="Y57" i="12"/>
  <c r="AI56" i="12"/>
  <c r="Z57" i="12"/>
  <c r="AJ56" i="12"/>
  <c r="AA57" i="12"/>
  <c r="AK56" i="12"/>
  <c r="AB57" i="12"/>
  <c r="AL56" i="12"/>
  <c r="T58" i="12"/>
  <c r="AD57" i="12"/>
  <c r="U59" i="12"/>
  <c r="AE58" i="12"/>
  <c r="AF58" i="12"/>
  <c r="X330" i="9"/>
  <c r="AH330" i="9" s="1"/>
  <c r="AO330" i="9" s="1"/>
  <c r="P56" i="8"/>
  <c r="Z55" i="8"/>
  <c r="V56" i="8"/>
  <c r="AF55" i="8"/>
  <c r="W56" i="8"/>
  <c r="AG55" i="8"/>
  <c r="X56" i="8"/>
  <c r="AH55" i="8"/>
  <c r="Q57" i="8"/>
  <c r="T55" i="8"/>
  <c r="AP55" i="8" s="1"/>
  <c r="U55" i="8"/>
  <c r="AQ55" i="8" s="1"/>
  <c r="AJ55" i="8"/>
  <c r="AS118" i="8"/>
  <c r="AG118" i="8"/>
  <c r="S120" i="8"/>
  <c r="AO119" i="8"/>
  <c r="AC119" i="8"/>
  <c r="P217" i="8"/>
  <c r="AL216" i="8"/>
  <c r="AV216" i="8" s="1"/>
  <c r="Z216" i="8"/>
  <c r="AJ216" i="8" s="1"/>
  <c r="Q220" i="8"/>
  <c r="AM219" i="8"/>
  <c r="AA219" i="8"/>
  <c r="R221" i="8"/>
  <c r="AN220" i="8"/>
  <c r="AB220" i="8"/>
  <c r="S222" i="8"/>
  <c r="AO221" i="8"/>
  <c r="AC221" i="8"/>
  <c r="T223" i="8"/>
  <c r="AP222" i="8"/>
  <c r="AD222" i="8"/>
  <c r="U224" i="8"/>
  <c r="AQ223" i="8"/>
  <c r="AE223" i="8"/>
  <c r="V232" i="8"/>
  <c r="AR231" i="8"/>
  <c r="AF231" i="8"/>
  <c r="AS265" i="8"/>
  <c r="AG265" i="8"/>
  <c r="X316" i="8"/>
  <c r="AT315" i="8"/>
  <c r="AH315" i="8"/>
  <c r="U317" i="8"/>
  <c r="AQ316" i="8"/>
  <c r="AE316" i="8"/>
  <c r="AM57" i="8" l="1"/>
  <c r="AA57" i="8"/>
  <c r="AN57" i="8"/>
  <c r="AB57" i="8"/>
  <c r="AT56" i="8"/>
  <c r="AH56" i="8"/>
  <c r="AS56" i="8"/>
  <c r="AG56" i="8"/>
  <c r="AR56" i="8"/>
  <c r="AF56" i="8"/>
  <c r="AL56" i="8"/>
  <c r="AV56" i="8" s="1"/>
  <c r="Z56" i="8"/>
  <c r="AJ56" i="8" s="1"/>
  <c r="AB58" i="9"/>
  <c r="AL57" i="9"/>
  <c r="AA58" i="9"/>
  <c r="AK57" i="9"/>
  <c r="Z58" i="9"/>
  <c r="AJ57" i="9"/>
  <c r="Y58" i="9"/>
  <c r="AI57" i="9"/>
  <c r="X58" i="9"/>
  <c r="AH57" i="9"/>
  <c r="AO61" i="9"/>
  <c r="AE62" i="9"/>
  <c r="AE63" i="9"/>
  <c r="AO63" i="9" s="1"/>
  <c r="AF62" i="9"/>
  <c r="T67" i="9"/>
  <c r="AD66" i="9"/>
  <c r="AO66" i="9" s="1"/>
  <c r="AD59" i="11"/>
  <c r="AO59" i="11" s="1"/>
  <c r="T60" i="11"/>
  <c r="AL59" i="11"/>
  <c r="AB60" i="11"/>
  <c r="AK59" i="11"/>
  <c r="AA60" i="11"/>
  <c r="AJ59" i="11"/>
  <c r="Z60" i="11"/>
  <c r="AI59" i="11"/>
  <c r="Y60" i="11"/>
  <c r="AH59" i="11"/>
  <c r="X60" i="11"/>
  <c r="V103" i="12"/>
  <c r="AF102" i="12"/>
  <c r="W79" i="12"/>
  <c r="AG78" i="12"/>
  <c r="AO56" i="12"/>
  <c r="U60" i="12"/>
  <c r="AE59" i="12"/>
  <c r="AF59" i="12"/>
  <c r="T59" i="12"/>
  <c r="AD58" i="12"/>
  <c r="AB58" i="12"/>
  <c r="AL57" i="12"/>
  <c r="AA58" i="12"/>
  <c r="AK57" i="12"/>
  <c r="Z58" i="12"/>
  <c r="AJ57" i="12"/>
  <c r="Y58" i="12"/>
  <c r="AI57" i="12"/>
  <c r="X58" i="12"/>
  <c r="AH57" i="12"/>
  <c r="AO57" i="12" s="1"/>
  <c r="X331" i="9"/>
  <c r="AH331" i="9" s="1"/>
  <c r="AO331" i="9" s="1"/>
  <c r="U56" i="8"/>
  <c r="AE55" i="8"/>
  <c r="T56" i="8"/>
  <c r="AD55" i="8"/>
  <c r="Q58" i="8"/>
  <c r="X57" i="8"/>
  <c r="W57" i="8"/>
  <c r="V57" i="8"/>
  <c r="P57" i="8"/>
  <c r="U318" i="8"/>
  <c r="AQ317" i="8"/>
  <c r="AE317" i="8"/>
  <c r="X317" i="8"/>
  <c r="AT316" i="8"/>
  <c r="AH316" i="8"/>
  <c r="V233" i="8"/>
  <c r="AR232" i="8"/>
  <c r="AF232" i="8"/>
  <c r="U225" i="8"/>
  <c r="AQ224" i="8"/>
  <c r="AE224" i="8"/>
  <c r="T224" i="8"/>
  <c r="AP223" i="8"/>
  <c r="AD223" i="8"/>
  <c r="S223" i="8"/>
  <c r="AO222" i="8"/>
  <c r="AC222" i="8"/>
  <c r="R222" i="8"/>
  <c r="AN221" i="8"/>
  <c r="AB221" i="8"/>
  <c r="Q221" i="8"/>
  <c r="AM220" i="8"/>
  <c r="AA220" i="8"/>
  <c r="P218" i="8"/>
  <c r="AL217" i="8"/>
  <c r="AV217" i="8" s="1"/>
  <c r="Z217" i="8"/>
  <c r="AJ217" i="8" s="1"/>
  <c r="S121" i="8"/>
  <c r="AO120" i="8"/>
  <c r="AC120" i="8"/>
  <c r="AS119" i="8"/>
  <c r="AG119" i="8"/>
  <c r="AL57" i="8" l="1"/>
  <c r="AV57" i="8" s="1"/>
  <c r="Z57" i="8"/>
  <c r="AJ57" i="8" s="1"/>
  <c r="AR57" i="8"/>
  <c r="AF57" i="8"/>
  <c r="AS57" i="8"/>
  <c r="AG57" i="8"/>
  <c r="AT57" i="8"/>
  <c r="AH57" i="8"/>
  <c r="AP56" i="8"/>
  <c r="AD56" i="8"/>
  <c r="AQ56" i="8"/>
  <c r="AE56" i="8"/>
  <c r="AH60" i="11"/>
  <c r="X61" i="11"/>
  <c r="AI60" i="11"/>
  <c r="Y61" i="11"/>
  <c r="AJ60" i="11"/>
  <c r="Z61" i="11"/>
  <c r="AK60" i="11"/>
  <c r="AA61" i="11"/>
  <c r="AL60" i="11"/>
  <c r="AB61" i="11"/>
  <c r="AD60" i="11"/>
  <c r="T61" i="11"/>
  <c r="AE60" i="11"/>
  <c r="T68" i="9"/>
  <c r="AD67" i="9"/>
  <c r="AO67" i="9" s="1"/>
  <c r="AO62" i="9"/>
  <c r="X59" i="9"/>
  <c r="AH58" i="9"/>
  <c r="Y59" i="9"/>
  <c r="AI58" i="9"/>
  <c r="Z59" i="9"/>
  <c r="AJ58" i="9"/>
  <c r="AA59" i="9"/>
  <c r="AK58" i="9"/>
  <c r="AB59" i="9"/>
  <c r="AL58" i="9"/>
  <c r="V104" i="12"/>
  <c r="AF103" i="12"/>
  <c r="W80" i="12"/>
  <c r="AG79" i="12"/>
  <c r="X59" i="12"/>
  <c r="AH58" i="12"/>
  <c r="Y59" i="12"/>
  <c r="AI58" i="12"/>
  <c r="Z59" i="12"/>
  <c r="AJ58" i="12"/>
  <c r="AA59" i="12"/>
  <c r="AK58" i="12"/>
  <c r="AB59" i="12"/>
  <c r="AL58" i="12"/>
  <c r="T60" i="12"/>
  <c r="AD59" i="12"/>
  <c r="U61" i="12"/>
  <c r="AE60" i="12"/>
  <c r="AF60" i="12"/>
  <c r="X332" i="9"/>
  <c r="AH332" i="9" s="1"/>
  <c r="AO332" i="9" s="1"/>
  <c r="Q59" i="8"/>
  <c r="AM58" i="8"/>
  <c r="AA58" i="8"/>
  <c r="AN58" i="8"/>
  <c r="AB58" i="8"/>
  <c r="Q60" i="8"/>
  <c r="AM59" i="8"/>
  <c r="AA59" i="8"/>
  <c r="AN59" i="8"/>
  <c r="AB59" i="8"/>
  <c r="P58" i="8"/>
  <c r="V58" i="8"/>
  <c r="W58" i="8"/>
  <c r="X58" i="8"/>
  <c r="T57" i="8"/>
  <c r="U57" i="8"/>
  <c r="AS120" i="8"/>
  <c r="AG120" i="8"/>
  <c r="S122" i="8"/>
  <c r="AO121" i="8"/>
  <c r="AC121" i="8"/>
  <c r="P219" i="8"/>
  <c r="AL218" i="8"/>
  <c r="AV218" i="8" s="1"/>
  <c r="Z218" i="8"/>
  <c r="AJ218" i="8" s="1"/>
  <c r="Q222" i="8"/>
  <c r="AM221" i="8"/>
  <c r="AA221" i="8"/>
  <c r="R223" i="8"/>
  <c r="AN222" i="8"/>
  <c r="AB222" i="8"/>
  <c r="S224" i="8"/>
  <c r="AO223" i="8"/>
  <c r="AC223" i="8"/>
  <c r="T225" i="8"/>
  <c r="AP224" i="8"/>
  <c r="AD224" i="8"/>
  <c r="U226" i="8"/>
  <c r="AQ225" i="8"/>
  <c r="AE225" i="8"/>
  <c r="V234" i="8"/>
  <c r="AR233" i="8"/>
  <c r="AF233" i="8"/>
  <c r="X318" i="8"/>
  <c r="AT317" i="8"/>
  <c r="AH317" i="8"/>
  <c r="U319" i="8"/>
  <c r="AQ318" i="8"/>
  <c r="AE318" i="8"/>
  <c r="AQ57" i="8" l="1"/>
  <c r="AE57" i="8"/>
  <c r="AP57" i="8"/>
  <c r="AD57" i="8"/>
  <c r="AB60" i="9"/>
  <c r="AL59" i="9"/>
  <c r="AA60" i="9"/>
  <c r="AK59" i="9"/>
  <c r="Z60" i="9"/>
  <c r="AJ59" i="9"/>
  <c r="Y60" i="9"/>
  <c r="AI59" i="9"/>
  <c r="X60" i="9"/>
  <c r="AH59" i="9"/>
  <c r="T69" i="9"/>
  <c r="AD68" i="9"/>
  <c r="AO68" i="9" s="1"/>
  <c r="AD61" i="11"/>
  <c r="AO61" i="11" s="1"/>
  <c r="T62" i="11"/>
  <c r="AO60" i="11"/>
  <c r="AL61" i="11"/>
  <c r="AB62" i="11"/>
  <c r="AK61" i="11"/>
  <c r="AA62" i="11"/>
  <c r="AJ61" i="11"/>
  <c r="Z62" i="11"/>
  <c r="AI61" i="11"/>
  <c r="Y62" i="11"/>
  <c r="AH61" i="11"/>
  <c r="X62" i="11"/>
  <c r="V105" i="12"/>
  <c r="AF104" i="12"/>
  <c r="W81" i="12"/>
  <c r="AG80" i="12"/>
  <c r="AO58" i="12"/>
  <c r="U62" i="12"/>
  <c r="U63" i="12" s="1"/>
  <c r="AF61" i="12"/>
  <c r="T61" i="12"/>
  <c r="AE61" i="12" s="1"/>
  <c r="AD60" i="12"/>
  <c r="AB60" i="12"/>
  <c r="AL59" i="12"/>
  <c r="AA60" i="12"/>
  <c r="AK59" i="12"/>
  <c r="Z60" i="12"/>
  <c r="AJ59" i="12"/>
  <c r="Y60" i="12"/>
  <c r="AI59" i="12"/>
  <c r="X60" i="12"/>
  <c r="AH59" i="12"/>
  <c r="AO59" i="12" s="1"/>
  <c r="X333" i="9"/>
  <c r="AH333" i="9" s="1"/>
  <c r="AO333" i="9" s="1"/>
  <c r="X59" i="8"/>
  <c r="AT58" i="8"/>
  <c r="AH58" i="8"/>
  <c r="W59" i="8"/>
  <c r="AS58" i="8"/>
  <c r="AG58" i="8"/>
  <c r="V59" i="8"/>
  <c r="AR58" i="8"/>
  <c r="AF58" i="8"/>
  <c r="P59" i="8"/>
  <c r="AL58" i="8"/>
  <c r="AV58" i="8" s="1"/>
  <c r="Z58" i="8"/>
  <c r="AJ58" i="8" s="1"/>
  <c r="X60" i="8"/>
  <c r="AT59" i="8"/>
  <c r="AH59" i="8"/>
  <c r="W60" i="8"/>
  <c r="AS59" i="8"/>
  <c r="AG59" i="8"/>
  <c r="V60" i="8"/>
  <c r="AR59" i="8"/>
  <c r="AF59" i="8"/>
  <c r="P60" i="8"/>
  <c r="AL59" i="8"/>
  <c r="AV59" i="8" s="1"/>
  <c r="Z59" i="8"/>
  <c r="AJ59" i="8" s="1"/>
  <c r="AM60" i="8"/>
  <c r="AA60" i="8"/>
  <c r="AN60" i="8"/>
  <c r="AB60" i="8"/>
  <c r="U58" i="8"/>
  <c r="T58" i="8"/>
  <c r="U320" i="8"/>
  <c r="AQ319" i="8"/>
  <c r="AE319" i="8"/>
  <c r="X319" i="8"/>
  <c r="AT318" i="8"/>
  <c r="AH318" i="8"/>
  <c r="V235" i="8"/>
  <c r="AR234" i="8"/>
  <c r="AF234" i="8"/>
  <c r="U227" i="8"/>
  <c r="AQ226" i="8"/>
  <c r="AE226" i="8"/>
  <c r="T226" i="8"/>
  <c r="AP225" i="8"/>
  <c r="AD225" i="8"/>
  <c r="S225" i="8"/>
  <c r="AO224" i="8"/>
  <c r="AC224" i="8"/>
  <c r="R224" i="8"/>
  <c r="AN223" i="8"/>
  <c r="AB223" i="8"/>
  <c r="Q223" i="8"/>
  <c r="AM222" i="8"/>
  <c r="AA222" i="8"/>
  <c r="P220" i="8"/>
  <c r="AL219" i="8"/>
  <c r="AV219" i="8" s="1"/>
  <c r="Z219" i="8"/>
  <c r="AJ219" i="8" s="1"/>
  <c r="S123" i="8"/>
  <c r="AO122" i="8"/>
  <c r="AC122" i="8"/>
  <c r="AS121" i="8"/>
  <c r="AG121" i="8"/>
  <c r="AH62" i="11" l="1"/>
  <c r="X63" i="11"/>
  <c r="AI62" i="11"/>
  <c r="Y63" i="11"/>
  <c r="AJ62" i="11"/>
  <c r="Z63" i="11"/>
  <c r="AK62" i="11"/>
  <c r="AA63" i="11"/>
  <c r="AL62" i="11"/>
  <c r="AB63" i="11"/>
  <c r="AD62" i="11"/>
  <c r="AO62" i="11" s="1"/>
  <c r="T63" i="11"/>
  <c r="T70" i="9"/>
  <c r="AD69" i="9"/>
  <c r="AO69" i="9" s="1"/>
  <c r="X61" i="9"/>
  <c r="AH60" i="9"/>
  <c r="Y61" i="9"/>
  <c r="AI60" i="9"/>
  <c r="Z61" i="9"/>
  <c r="AJ60" i="9"/>
  <c r="AA61" i="9"/>
  <c r="AK60" i="9"/>
  <c r="AB61" i="9"/>
  <c r="AL60" i="9"/>
  <c r="V106" i="12"/>
  <c r="AF105" i="12"/>
  <c r="U64" i="12"/>
  <c r="AF63" i="12"/>
  <c r="U65" i="12"/>
  <c r="AE64" i="12"/>
  <c r="W82" i="12"/>
  <c r="AG81" i="12"/>
  <c r="X61" i="12"/>
  <c r="AH60" i="12"/>
  <c r="Y61" i="12"/>
  <c r="AI60" i="12"/>
  <c r="Z61" i="12"/>
  <c r="AJ60" i="12"/>
  <c r="AA61" i="12"/>
  <c r="AK60" i="12"/>
  <c r="AB61" i="12"/>
  <c r="AL60" i="12"/>
  <c r="T62" i="12"/>
  <c r="AD61" i="12"/>
  <c r="AE62" i="12"/>
  <c r="AF62" i="12"/>
  <c r="X334" i="9"/>
  <c r="AH334" i="9" s="1"/>
  <c r="AO334" i="9" s="1"/>
  <c r="T59" i="8"/>
  <c r="AP58" i="8"/>
  <c r="AD58" i="8"/>
  <c r="U59" i="8"/>
  <c r="AQ58" i="8"/>
  <c r="AE58" i="8"/>
  <c r="T60" i="8"/>
  <c r="AP59" i="8"/>
  <c r="AD59" i="8"/>
  <c r="U60" i="8"/>
  <c r="AQ59" i="8"/>
  <c r="AE59" i="8"/>
  <c r="P61" i="8"/>
  <c r="AL60" i="8"/>
  <c r="AV60" i="8" s="1"/>
  <c r="Z60" i="8"/>
  <c r="AJ60" i="8" s="1"/>
  <c r="V61" i="8"/>
  <c r="AR60" i="8"/>
  <c r="AF60" i="8"/>
  <c r="W61" i="8"/>
  <c r="AS60" i="8"/>
  <c r="AG60" i="8"/>
  <c r="X61" i="8"/>
  <c r="AT60" i="8"/>
  <c r="AH60" i="8"/>
  <c r="AS122" i="8"/>
  <c r="AG122" i="8"/>
  <c r="S124" i="8"/>
  <c r="AO123" i="8"/>
  <c r="AC123" i="8"/>
  <c r="P221" i="8"/>
  <c r="AL220" i="8"/>
  <c r="AV220" i="8" s="1"/>
  <c r="Z220" i="8"/>
  <c r="AJ220" i="8" s="1"/>
  <c r="Q224" i="8"/>
  <c r="AM223" i="8"/>
  <c r="AA223" i="8"/>
  <c r="R225" i="8"/>
  <c r="AN224" i="8"/>
  <c r="AB224" i="8"/>
  <c r="S226" i="8"/>
  <c r="AO225" i="8"/>
  <c r="AC225" i="8"/>
  <c r="T227" i="8"/>
  <c r="AP226" i="8"/>
  <c r="AD226" i="8"/>
  <c r="U228" i="8"/>
  <c r="AQ227" i="8"/>
  <c r="AE227" i="8"/>
  <c r="V236" i="8"/>
  <c r="AR235" i="8"/>
  <c r="AF235" i="8"/>
  <c r="X320" i="8"/>
  <c r="AT319" i="8"/>
  <c r="AH319" i="8"/>
  <c r="U321" i="8"/>
  <c r="AQ320" i="8"/>
  <c r="AE320" i="8"/>
  <c r="AB62" i="9" l="1"/>
  <c r="AL61" i="9"/>
  <c r="AA62" i="9"/>
  <c r="AK61" i="9"/>
  <c r="Z62" i="9"/>
  <c r="AJ61" i="9"/>
  <c r="Y62" i="9"/>
  <c r="AI61" i="9"/>
  <c r="X62" i="9"/>
  <c r="AH61" i="9"/>
  <c r="T71" i="9"/>
  <c r="AD70" i="9"/>
  <c r="AO70" i="9" s="1"/>
  <c r="AD63" i="11"/>
  <c r="AO63" i="11" s="1"/>
  <c r="T64" i="11"/>
  <c r="AL63" i="11"/>
  <c r="AB64" i="11"/>
  <c r="AK63" i="11"/>
  <c r="AA64" i="11"/>
  <c r="AJ63" i="11"/>
  <c r="Z64" i="11"/>
  <c r="AI63" i="11"/>
  <c r="Y64" i="11"/>
  <c r="AH63" i="11"/>
  <c r="X64" i="11"/>
  <c r="V107" i="12"/>
  <c r="AF106" i="12"/>
  <c r="U66" i="12"/>
  <c r="AE65" i="12"/>
  <c r="W83" i="12"/>
  <c r="AG82" i="12"/>
  <c r="AO60" i="12"/>
  <c r="T63" i="12"/>
  <c r="AD62" i="12"/>
  <c r="AB62" i="12"/>
  <c r="AL61" i="12"/>
  <c r="AA62" i="12"/>
  <c r="AK61" i="12"/>
  <c r="Z62" i="12"/>
  <c r="AJ61" i="12"/>
  <c r="Y62" i="12"/>
  <c r="AI61" i="12"/>
  <c r="X62" i="12"/>
  <c r="AH61" i="12"/>
  <c r="AO61" i="12" s="1"/>
  <c r="X335" i="9"/>
  <c r="AH335" i="9" s="1"/>
  <c r="AO335" i="9" s="1"/>
  <c r="X62" i="8"/>
  <c r="AT61" i="8"/>
  <c r="AH61" i="8"/>
  <c r="W62" i="8"/>
  <c r="AS61" i="8"/>
  <c r="AG61" i="8"/>
  <c r="V62" i="8"/>
  <c r="AR61" i="8"/>
  <c r="AF61" i="8"/>
  <c r="P62" i="8"/>
  <c r="AL61" i="8"/>
  <c r="Z61" i="8"/>
  <c r="AM61" i="8"/>
  <c r="AA61" i="8"/>
  <c r="U61" i="8"/>
  <c r="AQ60" i="8"/>
  <c r="AE60" i="8"/>
  <c r="T61" i="8"/>
  <c r="AP60" i="8"/>
  <c r="AD60" i="8"/>
  <c r="U322" i="8"/>
  <c r="AQ321" i="8"/>
  <c r="AE321" i="8"/>
  <c r="X321" i="8"/>
  <c r="AT320" i="8"/>
  <c r="AH320" i="8"/>
  <c r="V237" i="8"/>
  <c r="AR236" i="8"/>
  <c r="AF236" i="8"/>
  <c r="U229" i="8"/>
  <c r="AQ228" i="8"/>
  <c r="AE228" i="8"/>
  <c r="T228" i="8"/>
  <c r="AP227" i="8"/>
  <c r="AD227" i="8"/>
  <c r="S227" i="8"/>
  <c r="AO226" i="8"/>
  <c r="AC226" i="8"/>
  <c r="R226" i="8"/>
  <c r="AN225" i="8"/>
  <c r="AB225" i="8"/>
  <c r="Q225" i="8"/>
  <c r="AM224" i="8"/>
  <c r="AA224" i="8"/>
  <c r="P222" i="8"/>
  <c r="AL221" i="8"/>
  <c r="AV221" i="8" s="1"/>
  <c r="Z221" i="8"/>
  <c r="AJ221" i="8" s="1"/>
  <c r="S125" i="8"/>
  <c r="AO124" i="8"/>
  <c r="AC124" i="8"/>
  <c r="AS123" i="8"/>
  <c r="AG123" i="8"/>
  <c r="AH64" i="11" l="1"/>
  <c r="X65" i="11"/>
  <c r="AI64" i="11"/>
  <c r="Y65" i="11"/>
  <c r="AJ64" i="11"/>
  <c r="Z65" i="11"/>
  <c r="AK64" i="11"/>
  <c r="AA65" i="11"/>
  <c r="AL64" i="11"/>
  <c r="AB65" i="11"/>
  <c r="AD64" i="11"/>
  <c r="AO64" i="11" s="1"/>
  <c r="T65" i="11"/>
  <c r="T72" i="9"/>
  <c r="AD71" i="9"/>
  <c r="AO71" i="9" s="1"/>
  <c r="X63" i="9"/>
  <c r="AH62" i="9"/>
  <c r="Y63" i="9"/>
  <c r="AI62" i="9"/>
  <c r="Z63" i="9"/>
  <c r="AJ62" i="9"/>
  <c r="AA63" i="9"/>
  <c r="AK62" i="9"/>
  <c r="AB63" i="9"/>
  <c r="AL62" i="9"/>
  <c r="AF107" i="12"/>
  <c r="V108" i="12"/>
  <c r="U67" i="12"/>
  <c r="AE66" i="12"/>
  <c r="W84" i="12"/>
  <c r="AG83" i="12"/>
  <c r="X63" i="12"/>
  <c r="AH62" i="12"/>
  <c r="Y63" i="12"/>
  <c r="AI62" i="12"/>
  <c r="Z63" i="12"/>
  <c r="AJ62" i="12"/>
  <c r="AA63" i="12"/>
  <c r="AK62" i="12"/>
  <c r="AB63" i="12"/>
  <c r="AL62" i="12"/>
  <c r="T64" i="12"/>
  <c r="AD63" i="12"/>
  <c r="AE63" i="12"/>
  <c r="X336" i="9"/>
  <c r="AH336" i="9" s="1"/>
  <c r="AO336" i="9" s="1"/>
  <c r="T62" i="8"/>
  <c r="AP61" i="8"/>
  <c r="AD61" i="8"/>
  <c r="U62" i="8"/>
  <c r="AQ61" i="8"/>
  <c r="AE61" i="8"/>
  <c r="P63" i="8"/>
  <c r="AL62" i="8"/>
  <c r="AV62" i="8" s="1"/>
  <c r="Z62" i="8"/>
  <c r="AJ62" i="8" s="1"/>
  <c r="V63" i="8"/>
  <c r="AR62" i="8"/>
  <c r="AF62" i="8"/>
  <c r="W63" i="8"/>
  <c r="AS62" i="8"/>
  <c r="AG62" i="8"/>
  <c r="X63" i="8"/>
  <c r="AT62" i="8"/>
  <c r="AH62" i="8"/>
  <c r="AJ61" i="8"/>
  <c r="AV61" i="8"/>
  <c r="AS124" i="8"/>
  <c r="AG124" i="8"/>
  <c r="S126" i="8"/>
  <c r="AO125" i="8"/>
  <c r="AC125" i="8"/>
  <c r="P223" i="8"/>
  <c r="AL222" i="8"/>
  <c r="AV222" i="8" s="1"/>
  <c r="Z222" i="8"/>
  <c r="AJ222" i="8" s="1"/>
  <c r="Q226" i="8"/>
  <c r="AM225" i="8"/>
  <c r="AA225" i="8"/>
  <c r="R227" i="8"/>
  <c r="AN226" i="8"/>
  <c r="AB226" i="8"/>
  <c r="S228" i="8"/>
  <c r="AO227" i="8"/>
  <c r="AC227" i="8"/>
  <c r="T229" i="8"/>
  <c r="AP228" i="8"/>
  <c r="AD228" i="8"/>
  <c r="U230" i="8"/>
  <c r="AQ229" i="8"/>
  <c r="AE229" i="8"/>
  <c r="V238" i="8"/>
  <c r="AR237" i="8"/>
  <c r="AF237" i="8"/>
  <c r="X322" i="8"/>
  <c r="AT321" i="8"/>
  <c r="AH321" i="8"/>
  <c r="U323" i="8"/>
  <c r="AQ322" i="8"/>
  <c r="AE322" i="8"/>
  <c r="AB64" i="9" l="1"/>
  <c r="AL63" i="9"/>
  <c r="AA64" i="9"/>
  <c r="AK63" i="9"/>
  <c r="Z64" i="9"/>
  <c r="AJ63" i="9"/>
  <c r="Y64" i="9"/>
  <c r="AI63" i="9"/>
  <c r="X64" i="9"/>
  <c r="AH63" i="9"/>
  <c r="T73" i="9"/>
  <c r="AD72" i="9"/>
  <c r="AO72" i="9" s="1"/>
  <c r="AD65" i="11"/>
  <c r="AO65" i="11" s="1"/>
  <c r="T66" i="11"/>
  <c r="AL65" i="11"/>
  <c r="AB66" i="11"/>
  <c r="AK65" i="11"/>
  <c r="AA66" i="11"/>
  <c r="AJ65" i="11"/>
  <c r="Z66" i="11"/>
  <c r="AI65" i="11"/>
  <c r="Y66" i="11"/>
  <c r="AH65" i="11"/>
  <c r="X66" i="11"/>
  <c r="V109" i="12"/>
  <c r="AF108" i="12"/>
  <c r="U68" i="12"/>
  <c r="AE67" i="12"/>
  <c r="W85" i="12"/>
  <c r="AG84" i="12"/>
  <c r="AO62" i="12"/>
  <c r="T65" i="12"/>
  <c r="AD64" i="12"/>
  <c r="AB64" i="12"/>
  <c r="AL63" i="12"/>
  <c r="AA64" i="12"/>
  <c r="AK63" i="12"/>
  <c r="Z64" i="12"/>
  <c r="AJ63" i="12"/>
  <c r="Y64" i="12"/>
  <c r="AI63" i="12"/>
  <c r="X64" i="12"/>
  <c r="AH63" i="12"/>
  <c r="AO63" i="12"/>
  <c r="X337" i="9"/>
  <c r="AH337" i="9" s="1"/>
  <c r="AO337" i="9" s="1"/>
  <c r="X64" i="8"/>
  <c r="AH64" i="8" s="1"/>
  <c r="AT63" i="8"/>
  <c r="AH63" i="8"/>
  <c r="W64" i="8"/>
  <c r="AS63" i="8"/>
  <c r="AG63" i="8"/>
  <c r="V64" i="8"/>
  <c r="AF64" i="8" s="1"/>
  <c r="AR63" i="8"/>
  <c r="AF63" i="8"/>
  <c r="P64" i="8"/>
  <c r="Z64" i="8" s="1"/>
  <c r="AJ64" i="8" s="1"/>
  <c r="AL63" i="8"/>
  <c r="AV63" i="8" s="1"/>
  <c r="Z63" i="8"/>
  <c r="AJ63" i="8" s="1"/>
  <c r="U63" i="8"/>
  <c r="AQ62" i="8"/>
  <c r="AE62" i="8"/>
  <c r="T63" i="8"/>
  <c r="AP62" i="8"/>
  <c r="AD62" i="8"/>
  <c r="U324" i="8"/>
  <c r="AQ323" i="8"/>
  <c r="AE323" i="8"/>
  <c r="X323" i="8"/>
  <c r="AT322" i="8"/>
  <c r="AH322" i="8"/>
  <c r="V239" i="8"/>
  <c r="AR238" i="8"/>
  <c r="AF238" i="8"/>
  <c r="U231" i="8"/>
  <c r="AQ230" i="8"/>
  <c r="AE230" i="8"/>
  <c r="T230" i="8"/>
  <c r="AP229" i="8"/>
  <c r="AD229" i="8"/>
  <c r="S229" i="8"/>
  <c r="AO228" i="8"/>
  <c r="AC228" i="8"/>
  <c r="R228" i="8"/>
  <c r="AN227" i="8"/>
  <c r="AB227" i="8"/>
  <c r="Q227" i="8"/>
  <c r="AM226" i="8"/>
  <c r="AA226" i="8"/>
  <c r="P224" i="8"/>
  <c r="AL223" i="8"/>
  <c r="AV223" i="8" s="1"/>
  <c r="Z223" i="8"/>
  <c r="AJ223" i="8" s="1"/>
  <c r="S127" i="8"/>
  <c r="AO126" i="8"/>
  <c r="AC126" i="8"/>
  <c r="AS125" i="8"/>
  <c r="AG125" i="8"/>
  <c r="AG64" i="8" l="1"/>
  <c r="W65" i="8"/>
  <c r="W66" i="8" s="1"/>
  <c r="AH66" i="11"/>
  <c r="X67" i="11"/>
  <c r="AI66" i="11"/>
  <c r="Y67" i="11"/>
  <c r="AJ66" i="11"/>
  <c r="Z67" i="11"/>
  <c r="AK66" i="11"/>
  <c r="AA67" i="11"/>
  <c r="AL66" i="11"/>
  <c r="AB67" i="11"/>
  <c r="AD66" i="11"/>
  <c r="AO66" i="11" s="1"/>
  <c r="T67" i="11"/>
  <c r="T74" i="9"/>
  <c r="AD73" i="9"/>
  <c r="AO73" i="9" s="1"/>
  <c r="X65" i="9"/>
  <c r="AH64" i="9"/>
  <c r="Y65" i="9"/>
  <c r="AI64" i="9"/>
  <c r="Z65" i="9"/>
  <c r="AJ64" i="9"/>
  <c r="AA65" i="9"/>
  <c r="AK64" i="9"/>
  <c r="AB65" i="9"/>
  <c r="AL64" i="9"/>
  <c r="V110" i="12"/>
  <c r="AF109" i="12"/>
  <c r="U69" i="12"/>
  <c r="AE68" i="12"/>
  <c r="W86" i="12"/>
  <c r="AG85" i="12"/>
  <c r="X65" i="12"/>
  <c r="AH64" i="12"/>
  <c r="Y65" i="12"/>
  <c r="AI64" i="12"/>
  <c r="Z65" i="12"/>
  <c r="AJ64" i="12"/>
  <c r="AA65" i="12"/>
  <c r="AK64" i="12"/>
  <c r="AB65" i="12"/>
  <c r="AL64" i="12"/>
  <c r="T66" i="12"/>
  <c r="AD65" i="12"/>
  <c r="X338" i="9"/>
  <c r="AH338" i="9" s="1"/>
  <c r="AO338" i="9" s="1"/>
  <c r="T64" i="8"/>
  <c r="AD64" i="8" s="1"/>
  <c r="AP63" i="8"/>
  <c r="AD63" i="8"/>
  <c r="U64" i="8"/>
  <c r="AE64" i="8" s="1"/>
  <c r="AQ63" i="8"/>
  <c r="AE63" i="8"/>
  <c r="P65" i="8"/>
  <c r="AL64" i="8"/>
  <c r="AV64" i="8" s="1"/>
  <c r="AS126" i="8"/>
  <c r="AG126" i="8"/>
  <c r="S128" i="8"/>
  <c r="AO127" i="8"/>
  <c r="AC127" i="8"/>
  <c r="P225" i="8"/>
  <c r="AL224" i="8"/>
  <c r="AV224" i="8" s="1"/>
  <c r="Z224" i="8"/>
  <c r="AJ224" i="8" s="1"/>
  <c r="Q228" i="8"/>
  <c r="AM227" i="8"/>
  <c r="AA227" i="8"/>
  <c r="R229" i="8"/>
  <c r="AN228" i="8"/>
  <c r="AB228" i="8"/>
  <c r="S230" i="8"/>
  <c r="AO229" i="8"/>
  <c r="AC229" i="8"/>
  <c r="T231" i="8"/>
  <c r="AP230" i="8"/>
  <c r="AD230" i="8"/>
  <c r="U232" i="8"/>
  <c r="AQ231" i="8"/>
  <c r="AE231" i="8"/>
  <c r="V240" i="8"/>
  <c r="AR239" i="8"/>
  <c r="AF239" i="8"/>
  <c r="X324" i="8"/>
  <c r="AT323" i="8"/>
  <c r="AH323" i="8"/>
  <c r="U325" i="8"/>
  <c r="AQ324" i="8"/>
  <c r="AE324" i="8"/>
  <c r="AB66" i="9" l="1"/>
  <c r="AL65" i="9"/>
  <c r="AA66" i="9"/>
  <c r="AK65" i="9"/>
  <c r="Z66" i="9"/>
  <c r="AJ65" i="9"/>
  <c r="Y66" i="9"/>
  <c r="AI65" i="9"/>
  <c r="X66" i="9"/>
  <c r="AH65" i="9"/>
  <c r="T75" i="9"/>
  <c r="AD74" i="9"/>
  <c r="AO74" i="9" s="1"/>
  <c r="AD67" i="11"/>
  <c r="AO67" i="11" s="1"/>
  <c r="T68" i="11"/>
  <c r="AL67" i="11"/>
  <c r="AB68" i="11"/>
  <c r="AK67" i="11"/>
  <c r="AA68" i="11"/>
  <c r="AJ67" i="11"/>
  <c r="Z68" i="11"/>
  <c r="AI67" i="11"/>
  <c r="Y68" i="11"/>
  <c r="AH67" i="11"/>
  <c r="X68" i="11"/>
  <c r="AF110" i="12"/>
  <c r="V111" i="12"/>
  <c r="AO64" i="12"/>
  <c r="U70" i="12"/>
  <c r="AE69" i="12"/>
  <c r="W87" i="12"/>
  <c r="AG86" i="12"/>
  <c r="T67" i="12"/>
  <c r="AD66" i="12"/>
  <c r="AB66" i="12"/>
  <c r="AL65" i="12"/>
  <c r="AA66" i="12"/>
  <c r="AK65" i="12"/>
  <c r="Z66" i="12"/>
  <c r="AJ65" i="12"/>
  <c r="Y66" i="12"/>
  <c r="AI65" i="12"/>
  <c r="X66" i="12"/>
  <c r="AH65" i="12"/>
  <c r="AO65" i="12" s="1"/>
  <c r="X339" i="9"/>
  <c r="AH339" i="9" s="1"/>
  <c r="AO339" i="9" s="1"/>
  <c r="U326" i="8"/>
  <c r="AQ325" i="8"/>
  <c r="AE325" i="8"/>
  <c r="X325" i="8"/>
  <c r="AT324" i="8"/>
  <c r="AH324" i="8"/>
  <c r="V241" i="8"/>
  <c r="AR240" i="8"/>
  <c r="AF240" i="8"/>
  <c r="U233" i="8"/>
  <c r="AQ232" i="8"/>
  <c r="AE232" i="8"/>
  <c r="T232" i="8"/>
  <c r="AP231" i="8"/>
  <c r="AD231" i="8"/>
  <c r="S231" i="8"/>
  <c r="AO230" i="8"/>
  <c r="AC230" i="8"/>
  <c r="R230" i="8"/>
  <c r="AN229" i="8"/>
  <c r="AB229" i="8"/>
  <c r="Q229" i="8"/>
  <c r="AM228" i="8"/>
  <c r="AA228" i="8"/>
  <c r="P226" i="8"/>
  <c r="AL225" i="8"/>
  <c r="AV225" i="8" s="1"/>
  <c r="Z225" i="8"/>
  <c r="AJ225" i="8" s="1"/>
  <c r="S129" i="8"/>
  <c r="AO128" i="8"/>
  <c r="AC128" i="8"/>
  <c r="AS127" i="8"/>
  <c r="AG127" i="8"/>
  <c r="P66" i="8"/>
  <c r="AL65" i="8"/>
  <c r="AV65" i="8" s="1"/>
  <c r="Z65" i="8"/>
  <c r="AJ65" i="8" s="1"/>
  <c r="X65" i="8"/>
  <c r="AT64" i="8"/>
  <c r="AS64" i="8"/>
  <c r="V65" i="8"/>
  <c r="AR64" i="8"/>
  <c r="U65" i="8"/>
  <c r="AQ64" i="8"/>
  <c r="T65" i="8"/>
  <c r="AP64" i="8"/>
  <c r="AH68" i="11" l="1"/>
  <c r="X69" i="11"/>
  <c r="AI68" i="11"/>
  <c r="Y69" i="11"/>
  <c r="AJ68" i="11"/>
  <c r="Z69" i="11"/>
  <c r="AK68" i="11"/>
  <c r="AA69" i="11"/>
  <c r="AL68" i="11"/>
  <c r="AB69" i="11"/>
  <c r="AD68" i="11"/>
  <c r="AO68" i="11" s="1"/>
  <c r="T69" i="11"/>
  <c r="T76" i="9"/>
  <c r="AD75" i="9"/>
  <c r="AO75" i="9" s="1"/>
  <c r="X67" i="9"/>
  <c r="AH66" i="9"/>
  <c r="Y67" i="9"/>
  <c r="AI66" i="9"/>
  <c r="Z67" i="9"/>
  <c r="AJ66" i="9"/>
  <c r="AA67" i="9"/>
  <c r="AK66" i="9"/>
  <c r="AB67" i="9"/>
  <c r="AL66" i="9"/>
  <c r="V112" i="12"/>
  <c r="AF111" i="12"/>
  <c r="U71" i="12"/>
  <c r="AE70" i="12"/>
  <c r="W88" i="12"/>
  <c r="AG87" i="12"/>
  <c r="X67" i="12"/>
  <c r="AH66" i="12"/>
  <c r="Y67" i="12"/>
  <c r="AI66" i="12"/>
  <c r="Z67" i="12"/>
  <c r="AJ66" i="12"/>
  <c r="AA67" i="12"/>
  <c r="AK66" i="12"/>
  <c r="AB67" i="12"/>
  <c r="AL66" i="12"/>
  <c r="T68" i="12"/>
  <c r="AD67" i="12"/>
  <c r="X340" i="9"/>
  <c r="AH340" i="9" s="1"/>
  <c r="AO340" i="9" s="1"/>
  <c r="T66" i="8"/>
  <c r="AP65" i="8"/>
  <c r="AD65" i="8"/>
  <c r="U66" i="8"/>
  <c r="AQ65" i="8"/>
  <c r="AE65" i="8"/>
  <c r="V66" i="8"/>
  <c r="AR65" i="8"/>
  <c r="AF65" i="8"/>
  <c r="AS65" i="8"/>
  <c r="AG65" i="8"/>
  <c r="X66" i="8"/>
  <c r="AT65" i="8"/>
  <c r="AH65" i="8"/>
  <c r="P67" i="8"/>
  <c r="AL66" i="8"/>
  <c r="AV66" i="8" s="1"/>
  <c r="Z66" i="8"/>
  <c r="AJ66" i="8" s="1"/>
  <c r="AS128" i="8"/>
  <c r="AG128" i="8"/>
  <c r="S130" i="8"/>
  <c r="AO129" i="8"/>
  <c r="AC129" i="8"/>
  <c r="P227" i="8"/>
  <c r="AL226" i="8"/>
  <c r="AV226" i="8" s="1"/>
  <c r="Z226" i="8"/>
  <c r="AJ226" i="8" s="1"/>
  <c r="Q230" i="8"/>
  <c r="AM229" i="8"/>
  <c r="AA229" i="8"/>
  <c r="R231" i="8"/>
  <c r="AN230" i="8"/>
  <c r="AB230" i="8"/>
  <c r="S232" i="8"/>
  <c r="AO231" i="8"/>
  <c r="AC231" i="8"/>
  <c r="T233" i="8"/>
  <c r="AP232" i="8"/>
  <c r="AD232" i="8"/>
  <c r="U234" i="8"/>
  <c r="AQ233" i="8"/>
  <c r="AE233" i="8"/>
  <c r="V242" i="8"/>
  <c r="AR241" i="8"/>
  <c r="AF241" i="8"/>
  <c r="X326" i="8"/>
  <c r="AT325" i="8"/>
  <c r="AH325" i="8"/>
  <c r="U327" i="8"/>
  <c r="AQ326" i="8"/>
  <c r="AE326" i="8"/>
  <c r="AB68" i="9" l="1"/>
  <c r="AL67" i="9"/>
  <c r="AA68" i="9"/>
  <c r="AK67" i="9"/>
  <c r="Z68" i="9"/>
  <c r="AJ67" i="9"/>
  <c r="Y68" i="9"/>
  <c r="AI67" i="9"/>
  <c r="X68" i="9"/>
  <c r="AH67" i="9"/>
  <c r="AD76" i="9"/>
  <c r="AO76" i="9" s="1"/>
  <c r="T77" i="9"/>
  <c r="AD69" i="11"/>
  <c r="AO69" i="11" s="1"/>
  <c r="T70" i="11"/>
  <c r="AL69" i="11"/>
  <c r="AB70" i="11"/>
  <c r="AK69" i="11"/>
  <c r="AA70" i="11"/>
  <c r="AJ69" i="11"/>
  <c r="Z70" i="11"/>
  <c r="AI69" i="11"/>
  <c r="Y70" i="11"/>
  <c r="AH69" i="11"/>
  <c r="X70" i="11"/>
  <c r="V113" i="12"/>
  <c r="AF112" i="12"/>
  <c r="AO66" i="12"/>
  <c r="U72" i="12"/>
  <c r="AE71" i="12"/>
  <c r="W89" i="12"/>
  <c r="AG88" i="12"/>
  <c r="T69" i="12"/>
  <c r="AD68" i="12"/>
  <c r="AB68" i="12"/>
  <c r="AL67" i="12"/>
  <c r="AA68" i="12"/>
  <c r="AK67" i="12"/>
  <c r="Z68" i="12"/>
  <c r="AJ67" i="12"/>
  <c r="Y68" i="12"/>
  <c r="AI67" i="12"/>
  <c r="X68" i="12"/>
  <c r="AH67" i="12"/>
  <c r="AO67" i="12" s="1"/>
  <c r="X341" i="9"/>
  <c r="U328" i="8"/>
  <c r="AQ327" i="8"/>
  <c r="AE327" i="8"/>
  <c r="X327" i="8"/>
  <c r="AT326" i="8"/>
  <c r="AH326" i="8"/>
  <c r="V243" i="8"/>
  <c r="AR242" i="8"/>
  <c r="AF242" i="8"/>
  <c r="U235" i="8"/>
  <c r="AQ234" i="8"/>
  <c r="AE234" i="8"/>
  <c r="T234" i="8"/>
  <c r="AP233" i="8"/>
  <c r="AD233" i="8"/>
  <c r="S233" i="8"/>
  <c r="AO232" i="8"/>
  <c r="AC232" i="8"/>
  <c r="R232" i="8"/>
  <c r="AN231" i="8"/>
  <c r="AB231" i="8"/>
  <c r="Q231" i="8"/>
  <c r="AM230" i="8"/>
  <c r="AA230" i="8"/>
  <c r="P228" i="8"/>
  <c r="AL227" i="8"/>
  <c r="AV227" i="8" s="1"/>
  <c r="Z227" i="8"/>
  <c r="AJ227" i="8" s="1"/>
  <c r="S131" i="8"/>
  <c r="AO130" i="8"/>
  <c r="AC130" i="8"/>
  <c r="AS129" i="8"/>
  <c r="AG129" i="8"/>
  <c r="P68" i="8"/>
  <c r="AL67" i="8"/>
  <c r="AV67" i="8" s="1"/>
  <c r="Z67" i="8"/>
  <c r="AJ67" i="8" s="1"/>
  <c r="X67" i="8"/>
  <c r="AT66" i="8"/>
  <c r="AH66" i="8"/>
  <c r="AS66" i="8"/>
  <c r="AG66" i="8"/>
  <c r="V67" i="8"/>
  <c r="AR66" i="8"/>
  <c r="AF66" i="8"/>
  <c r="U67" i="8"/>
  <c r="AQ66" i="8"/>
  <c r="AE66" i="8"/>
  <c r="T67" i="8"/>
  <c r="AP66" i="8"/>
  <c r="AD66" i="8"/>
  <c r="AH341" i="9" l="1"/>
  <c r="AO341" i="9" s="1"/>
  <c r="AH342" i="9"/>
  <c r="AO342" i="9" s="1"/>
  <c r="AH70" i="11"/>
  <c r="X71" i="11"/>
  <c r="AI70" i="11"/>
  <c r="Y71" i="11"/>
  <c r="AJ70" i="11"/>
  <c r="Z71" i="11"/>
  <c r="AK70" i="11"/>
  <c r="AA71" i="11"/>
  <c r="AL70" i="11"/>
  <c r="AB71" i="11"/>
  <c r="AD70" i="11"/>
  <c r="AO70" i="11" s="1"/>
  <c r="T71" i="11"/>
  <c r="AD77" i="9"/>
  <c r="AO77" i="9" s="1"/>
  <c r="T78" i="9"/>
  <c r="X69" i="9"/>
  <c r="AH68" i="9"/>
  <c r="Y69" i="9"/>
  <c r="AI68" i="9"/>
  <c r="Z69" i="9"/>
  <c r="AJ68" i="9"/>
  <c r="AA69" i="9"/>
  <c r="AK68" i="9"/>
  <c r="AB69" i="9"/>
  <c r="AL68" i="9"/>
  <c r="V114" i="12"/>
  <c r="AF113" i="12"/>
  <c r="U73" i="12"/>
  <c r="AE72" i="12"/>
  <c r="W90" i="12"/>
  <c r="AG89" i="12"/>
  <c r="X69" i="12"/>
  <c r="AH68" i="12"/>
  <c r="Y69" i="12"/>
  <c r="AI68" i="12"/>
  <c r="Z69" i="12"/>
  <c r="AJ68" i="12"/>
  <c r="AA69" i="12"/>
  <c r="AK68" i="12"/>
  <c r="AB69" i="12"/>
  <c r="AL68" i="12"/>
  <c r="T70" i="12"/>
  <c r="AD69" i="12"/>
  <c r="T68" i="8"/>
  <c r="AP67" i="8"/>
  <c r="AD67" i="8"/>
  <c r="U68" i="8"/>
  <c r="AQ67" i="8"/>
  <c r="AE67" i="8"/>
  <c r="V68" i="8"/>
  <c r="AR67" i="8"/>
  <c r="AF67" i="8"/>
  <c r="X68" i="8"/>
  <c r="AT67" i="8"/>
  <c r="AH67" i="8"/>
  <c r="P69" i="8"/>
  <c r="AL68" i="8"/>
  <c r="AV68" i="8" s="1"/>
  <c r="Z68" i="8"/>
  <c r="AJ68" i="8" s="1"/>
  <c r="AS130" i="8"/>
  <c r="AG130" i="8"/>
  <c r="AO131" i="8"/>
  <c r="AC131" i="8"/>
  <c r="AC132" i="8"/>
  <c r="AJ132" i="8" s="1"/>
  <c r="AO132" i="8"/>
  <c r="AV132" i="8" s="1"/>
  <c r="P229" i="8"/>
  <c r="AL228" i="8"/>
  <c r="AV228" i="8" s="1"/>
  <c r="Z228" i="8"/>
  <c r="AJ228" i="8" s="1"/>
  <c r="Q232" i="8"/>
  <c r="AM231" i="8"/>
  <c r="AA231" i="8"/>
  <c r="R233" i="8"/>
  <c r="AN232" i="8"/>
  <c r="AB232" i="8"/>
  <c r="S234" i="8"/>
  <c r="AO233" i="8"/>
  <c r="AC233" i="8"/>
  <c r="T235" i="8"/>
  <c r="AP234" i="8"/>
  <c r="AD234" i="8"/>
  <c r="U236" i="8"/>
  <c r="AQ235" i="8"/>
  <c r="AE235" i="8"/>
  <c r="V244" i="8"/>
  <c r="AR243" i="8"/>
  <c r="AF243" i="8"/>
  <c r="X328" i="8"/>
  <c r="AT327" i="8"/>
  <c r="AH327" i="8"/>
  <c r="U329" i="8"/>
  <c r="AQ328" i="8"/>
  <c r="AE328" i="8"/>
  <c r="AS67" i="8"/>
  <c r="AG67" i="8"/>
  <c r="AB70" i="9" l="1"/>
  <c r="AL69" i="9"/>
  <c r="AA70" i="9"/>
  <c r="AK69" i="9"/>
  <c r="Z70" i="9"/>
  <c r="AJ69" i="9"/>
  <c r="Y70" i="9"/>
  <c r="AI69" i="9"/>
  <c r="X70" i="9"/>
  <c r="AH69" i="9"/>
  <c r="AD78" i="9"/>
  <c r="AE78" i="9"/>
  <c r="T79" i="9"/>
  <c r="AD71" i="11"/>
  <c r="AO71" i="11" s="1"/>
  <c r="T72" i="11"/>
  <c r="AL71" i="11"/>
  <c r="AB72" i="11"/>
  <c r="AK71" i="11"/>
  <c r="AA72" i="11"/>
  <c r="AJ71" i="11"/>
  <c r="Z72" i="11"/>
  <c r="AI71" i="11"/>
  <c r="Y72" i="11"/>
  <c r="AH71" i="11"/>
  <c r="X72" i="11"/>
  <c r="V115" i="12"/>
  <c r="AF114" i="12"/>
  <c r="AO68" i="12"/>
  <c r="U74" i="12"/>
  <c r="AE73" i="12"/>
  <c r="W91" i="12"/>
  <c r="AG90" i="12"/>
  <c r="T71" i="12"/>
  <c r="AD70" i="12"/>
  <c r="AB70" i="12"/>
  <c r="AL69" i="12"/>
  <c r="AA70" i="12"/>
  <c r="AK69" i="12"/>
  <c r="Z70" i="12"/>
  <c r="AJ69" i="12"/>
  <c r="Y70" i="12"/>
  <c r="AI69" i="12"/>
  <c r="X70" i="12"/>
  <c r="AH69" i="12"/>
  <c r="AO69" i="12" s="1"/>
  <c r="U330" i="8"/>
  <c r="AQ329" i="8"/>
  <c r="AE329" i="8"/>
  <c r="X329" i="8"/>
  <c r="AT328" i="8"/>
  <c r="AH328" i="8"/>
  <c r="V245" i="8"/>
  <c r="AR244" i="8"/>
  <c r="AF244" i="8"/>
  <c r="U237" i="8"/>
  <c r="AQ236" i="8"/>
  <c r="AE236" i="8"/>
  <c r="T236" i="8"/>
  <c r="AP235" i="8"/>
  <c r="AD235" i="8"/>
  <c r="S235" i="8"/>
  <c r="AO234" i="8"/>
  <c r="AC234" i="8"/>
  <c r="R234" i="8"/>
  <c r="AN233" i="8"/>
  <c r="AB233" i="8"/>
  <c r="Q233" i="8"/>
  <c r="AM232" i="8"/>
  <c r="AA232" i="8"/>
  <c r="P230" i="8"/>
  <c r="AL229" i="8"/>
  <c r="AV229" i="8" s="1"/>
  <c r="Z229" i="8"/>
  <c r="AJ229" i="8" s="1"/>
  <c r="AS131" i="8"/>
  <c r="AG131" i="8"/>
  <c r="P70" i="8"/>
  <c r="AL69" i="8"/>
  <c r="AV69" i="8" s="1"/>
  <c r="Z69" i="8"/>
  <c r="AJ69" i="8" s="1"/>
  <c r="X69" i="8"/>
  <c r="AT68" i="8"/>
  <c r="AH68" i="8"/>
  <c r="V69" i="8"/>
  <c r="AR68" i="8"/>
  <c r="AF68" i="8"/>
  <c r="U69" i="8"/>
  <c r="AQ68" i="8"/>
  <c r="AE68" i="8"/>
  <c r="T69" i="8"/>
  <c r="AP68" i="8"/>
  <c r="AD68" i="8"/>
  <c r="AH72" i="11" l="1"/>
  <c r="X73" i="11"/>
  <c r="AI72" i="11"/>
  <c r="Y73" i="11"/>
  <c r="AJ72" i="11"/>
  <c r="Z73" i="11"/>
  <c r="AK72" i="11"/>
  <c r="AA73" i="11"/>
  <c r="AL72" i="11"/>
  <c r="AB73" i="11"/>
  <c r="AD72" i="11"/>
  <c r="T73" i="11"/>
  <c r="AE72" i="11"/>
  <c r="AD79" i="9"/>
  <c r="AO79" i="9" s="1"/>
  <c r="T80" i="9"/>
  <c r="AO78" i="9"/>
  <c r="X71" i="9"/>
  <c r="AH70" i="9"/>
  <c r="Y71" i="9"/>
  <c r="AI70" i="9"/>
  <c r="Z71" i="9"/>
  <c r="AJ70" i="9"/>
  <c r="AA71" i="9"/>
  <c r="AK70" i="9"/>
  <c r="AB71" i="9"/>
  <c r="AL70" i="9"/>
  <c r="V116" i="12"/>
  <c r="AF115" i="12"/>
  <c r="U75" i="12"/>
  <c r="AE74" i="12"/>
  <c r="W92" i="12"/>
  <c r="AG91" i="12"/>
  <c r="X71" i="12"/>
  <c r="AH70" i="12"/>
  <c r="Y71" i="12"/>
  <c r="AI70" i="12"/>
  <c r="Z71" i="12"/>
  <c r="AJ70" i="12"/>
  <c r="AA71" i="12"/>
  <c r="AK70" i="12"/>
  <c r="AB71" i="12"/>
  <c r="AL70" i="12"/>
  <c r="T72" i="12"/>
  <c r="AD71" i="12"/>
  <c r="T70" i="8"/>
  <c r="AP69" i="8"/>
  <c r="AD69" i="8"/>
  <c r="U70" i="8"/>
  <c r="AQ69" i="8"/>
  <c r="AE69" i="8"/>
  <c r="V70" i="8"/>
  <c r="AR69" i="8"/>
  <c r="AF69" i="8"/>
  <c r="X70" i="8"/>
  <c r="AT69" i="8"/>
  <c r="AH69" i="8"/>
  <c r="P71" i="8"/>
  <c r="AL70" i="8"/>
  <c r="Z70" i="8"/>
  <c r="AA70" i="8"/>
  <c r="AM70" i="8"/>
  <c r="AS132" i="8"/>
  <c r="AG132" i="8"/>
  <c r="P231" i="8"/>
  <c r="AL230" i="8"/>
  <c r="AV230" i="8" s="1"/>
  <c r="Z230" i="8"/>
  <c r="AJ230" i="8" s="1"/>
  <c r="Q234" i="8"/>
  <c r="AM233" i="8"/>
  <c r="AA233" i="8"/>
  <c r="R235" i="8"/>
  <c r="AN234" i="8"/>
  <c r="AB234" i="8"/>
  <c r="S236" i="8"/>
  <c r="AO235" i="8"/>
  <c r="AC235" i="8"/>
  <c r="T237" i="8"/>
  <c r="AP236" i="8"/>
  <c r="AD236" i="8"/>
  <c r="U238" i="8"/>
  <c r="AQ237" i="8"/>
  <c r="AE237" i="8"/>
  <c r="V246" i="8"/>
  <c r="AR245" i="8"/>
  <c r="AF245" i="8"/>
  <c r="X330" i="8"/>
  <c r="AT329" i="8"/>
  <c r="AH329" i="8"/>
  <c r="U331" i="8"/>
  <c r="AQ330" i="8"/>
  <c r="AE330" i="8"/>
  <c r="AB72" i="9" l="1"/>
  <c r="AL71" i="9"/>
  <c r="AA72" i="9"/>
  <c r="AK71" i="9"/>
  <c r="Z72" i="9"/>
  <c r="AJ71" i="9"/>
  <c r="Y72" i="9"/>
  <c r="AI71" i="9"/>
  <c r="X72" i="9"/>
  <c r="AH71" i="9"/>
  <c r="AD80" i="9"/>
  <c r="AO80" i="9" s="1"/>
  <c r="T81" i="9"/>
  <c r="AD73" i="11"/>
  <c r="AO73" i="11" s="1"/>
  <c r="T74" i="11"/>
  <c r="AO72" i="11"/>
  <c r="AL73" i="11"/>
  <c r="AB74" i="11"/>
  <c r="AK73" i="11"/>
  <c r="AA74" i="11"/>
  <c r="AJ73" i="11"/>
  <c r="Z74" i="11"/>
  <c r="AI73" i="11"/>
  <c r="Y74" i="11"/>
  <c r="AH73" i="11"/>
  <c r="X74" i="11"/>
  <c r="V117" i="12"/>
  <c r="AF116" i="12"/>
  <c r="AO70" i="12"/>
  <c r="U76" i="12"/>
  <c r="AE75" i="12"/>
  <c r="W93" i="12"/>
  <c r="AG92" i="12"/>
  <c r="T73" i="12"/>
  <c r="AD72" i="12"/>
  <c r="AB72" i="12"/>
  <c r="AL71" i="12"/>
  <c r="AA72" i="12"/>
  <c r="AK71" i="12"/>
  <c r="Z72" i="12"/>
  <c r="AJ71" i="12"/>
  <c r="Y72" i="12"/>
  <c r="AI71" i="12"/>
  <c r="X72" i="12"/>
  <c r="AH71" i="12"/>
  <c r="AO71" i="12" s="1"/>
  <c r="U332" i="8"/>
  <c r="AQ331" i="8"/>
  <c r="AE331" i="8"/>
  <c r="X331" i="8"/>
  <c r="AT330" i="8"/>
  <c r="AH330" i="8"/>
  <c r="V247" i="8"/>
  <c r="AR246" i="8"/>
  <c r="AF246" i="8"/>
  <c r="U239" i="8"/>
  <c r="AQ238" i="8"/>
  <c r="AE238" i="8"/>
  <c r="T238" i="8"/>
  <c r="AP237" i="8"/>
  <c r="AD237" i="8"/>
  <c r="S237" i="8"/>
  <c r="AO236" i="8"/>
  <c r="AC236" i="8"/>
  <c r="R236" i="8"/>
  <c r="AN235" i="8"/>
  <c r="AB235" i="8"/>
  <c r="Q235" i="8"/>
  <c r="AM234" i="8"/>
  <c r="AA234" i="8"/>
  <c r="P232" i="8"/>
  <c r="AL231" i="8"/>
  <c r="AV231" i="8" s="1"/>
  <c r="Z231" i="8"/>
  <c r="AJ231" i="8" s="1"/>
  <c r="AS133" i="8"/>
  <c r="AG133" i="8"/>
  <c r="P72" i="8"/>
  <c r="AL71" i="8"/>
  <c r="AV71" i="8" s="1"/>
  <c r="Z71" i="8"/>
  <c r="AJ71" i="8" s="1"/>
  <c r="X71" i="8"/>
  <c r="AT70" i="8"/>
  <c r="AH70" i="8"/>
  <c r="V71" i="8"/>
  <c r="AR70" i="8"/>
  <c r="AF70" i="8"/>
  <c r="U71" i="8"/>
  <c r="AQ70" i="8"/>
  <c r="AE70" i="8"/>
  <c r="T71" i="8"/>
  <c r="AP70" i="8"/>
  <c r="AD70" i="8"/>
  <c r="AJ70" i="8"/>
  <c r="AV70" i="8"/>
  <c r="AH74" i="11" l="1"/>
  <c r="X75" i="11"/>
  <c r="AI74" i="11"/>
  <c r="Y75" i="11"/>
  <c r="AJ74" i="11"/>
  <c r="Z75" i="11"/>
  <c r="AK74" i="11"/>
  <c r="AA75" i="11"/>
  <c r="AL74" i="11"/>
  <c r="AB75" i="11"/>
  <c r="AD74" i="11"/>
  <c r="AO74" i="11" s="1"/>
  <c r="T75" i="11"/>
  <c r="AD81" i="9"/>
  <c r="AO81" i="9" s="1"/>
  <c r="T82" i="9"/>
  <c r="X73" i="9"/>
  <c r="AH72" i="9"/>
  <c r="Y73" i="9"/>
  <c r="AI72" i="9"/>
  <c r="Z73" i="9"/>
  <c r="AJ72" i="9"/>
  <c r="AA73" i="9"/>
  <c r="AK72" i="9"/>
  <c r="AB73" i="9"/>
  <c r="AL72" i="9"/>
  <c r="V118" i="12"/>
  <c r="AF117" i="12"/>
  <c r="U77" i="12"/>
  <c r="AE76" i="12"/>
  <c r="W94" i="12"/>
  <c r="AG93" i="12"/>
  <c r="X73" i="12"/>
  <c r="AH72" i="12"/>
  <c r="Y73" i="12"/>
  <c r="AI72" i="12"/>
  <c r="Z73" i="12"/>
  <c r="AJ72" i="12"/>
  <c r="AA73" i="12"/>
  <c r="AK72" i="12"/>
  <c r="AB73" i="12"/>
  <c r="AL72" i="12"/>
  <c r="T74" i="12"/>
  <c r="AD73" i="12"/>
  <c r="T72" i="8"/>
  <c r="AP71" i="8"/>
  <c r="AD71" i="8"/>
  <c r="U72" i="8"/>
  <c r="AQ71" i="8"/>
  <c r="AE71" i="8"/>
  <c r="V72" i="8"/>
  <c r="AR71" i="8"/>
  <c r="AF71" i="8"/>
  <c r="X72" i="8"/>
  <c r="AT71" i="8"/>
  <c r="AH71" i="8"/>
  <c r="P73" i="8"/>
  <c r="AL72" i="8"/>
  <c r="AV72" i="8" s="1"/>
  <c r="Z72" i="8"/>
  <c r="AJ72" i="8" s="1"/>
  <c r="AS134" i="8"/>
  <c r="AG134" i="8"/>
  <c r="P233" i="8"/>
  <c r="AL232" i="8"/>
  <c r="AV232" i="8" s="1"/>
  <c r="Z232" i="8"/>
  <c r="AJ232" i="8" s="1"/>
  <c r="Q236" i="8"/>
  <c r="AM235" i="8"/>
  <c r="AA235" i="8"/>
  <c r="R237" i="8"/>
  <c r="AN236" i="8"/>
  <c r="AB236" i="8"/>
  <c r="S238" i="8"/>
  <c r="AO237" i="8"/>
  <c r="AC237" i="8"/>
  <c r="T239" i="8"/>
  <c r="AP238" i="8"/>
  <c r="AD238" i="8"/>
  <c r="U240" i="8"/>
  <c r="AQ239" i="8"/>
  <c r="AE239" i="8"/>
  <c r="V248" i="8"/>
  <c r="AR247" i="8"/>
  <c r="AF247" i="8"/>
  <c r="X332" i="8"/>
  <c r="AT331" i="8"/>
  <c r="AH331" i="8"/>
  <c r="U333" i="8"/>
  <c r="AQ332" i="8"/>
  <c r="AE332" i="8"/>
  <c r="AB74" i="9" l="1"/>
  <c r="AL73" i="9"/>
  <c r="AA74" i="9"/>
  <c r="AK73" i="9"/>
  <c r="Z74" i="9"/>
  <c r="AJ73" i="9"/>
  <c r="Y74" i="9"/>
  <c r="AI73" i="9"/>
  <c r="X74" i="9"/>
  <c r="AH73" i="9"/>
  <c r="AD82" i="9"/>
  <c r="AO82" i="9" s="1"/>
  <c r="T83" i="9"/>
  <c r="AD75" i="11"/>
  <c r="AO75" i="11" s="1"/>
  <c r="T76" i="11"/>
  <c r="AL75" i="11"/>
  <c r="AB76" i="11"/>
  <c r="AK75" i="11"/>
  <c r="AA76" i="11"/>
  <c r="AJ75" i="11"/>
  <c r="Z76" i="11"/>
  <c r="AI75" i="11"/>
  <c r="Y76" i="11"/>
  <c r="AH75" i="11"/>
  <c r="X76" i="11"/>
  <c r="AE77" i="12"/>
  <c r="U78" i="12"/>
  <c r="U79" i="12" s="1"/>
  <c r="V119" i="12"/>
  <c r="AF118" i="12"/>
  <c r="AO72" i="12"/>
  <c r="W95" i="12"/>
  <c r="AG94" i="12"/>
  <c r="T75" i="12"/>
  <c r="AD74" i="12"/>
  <c r="AB74" i="12"/>
  <c r="AL73" i="12"/>
  <c r="AA74" i="12"/>
  <c r="AK73" i="12"/>
  <c r="Z74" i="12"/>
  <c r="AJ73" i="12"/>
  <c r="Y74" i="12"/>
  <c r="AI73" i="12"/>
  <c r="X74" i="12"/>
  <c r="AH73" i="12"/>
  <c r="AO73" i="12" s="1"/>
  <c r="U334" i="8"/>
  <c r="AQ333" i="8"/>
  <c r="AE333" i="8"/>
  <c r="X333" i="8"/>
  <c r="AT332" i="8"/>
  <c r="AH332" i="8"/>
  <c r="V249" i="8"/>
  <c r="AR248" i="8"/>
  <c r="AF248" i="8"/>
  <c r="U241" i="8"/>
  <c r="AQ240" i="8"/>
  <c r="AE240" i="8"/>
  <c r="T240" i="8"/>
  <c r="AP239" i="8"/>
  <c r="AD239" i="8"/>
  <c r="S239" i="8"/>
  <c r="AO238" i="8"/>
  <c r="AC238" i="8"/>
  <c r="R238" i="8"/>
  <c r="AN237" i="8"/>
  <c r="AB237" i="8"/>
  <c r="Q237" i="8"/>
  <c r="AM236" i="8"/>
  <c r="AA236" i="8"/>
  <c r="P234" i="8"/>
  <c r="AL233" i="8"/>
  <c r="AV233" i="8" s="1"/>
  <c r="Z233" i="8"/>
  <c r="AJ233" i="8" s="1"/>
  <c r="AS135" i="8"/>
  <c r="AG135" i="8"/>
  <c r="P74" i="8"/>
  <c r="AL73" i="8"/>
  <c r="AV73" i="8" s="1"/>
  <c r="Z73" i="8"/>
  <c r="AJ73" i="8" s="1"/>
  <c r="X73" i="8"/>
  <c r="AT72" i="8"/>
  <c r="AH72" i="8"/>
  <c r="V73" i="8"/>
  <c r="AR72" i="8"/>
  <c r="AF72" i="8"/>
  <c r="U73" i="8"/>
  <c r="AQ72" i="8"/>
  <c r="AE72" i="8"/>
  <c r="T73" i="8"/>
  <c r="AP72" i="8"/>
  <c r="AD72" i="8"/>
  <c r="AH76" i="11" l="1"/>
  <c r="X77" i="11"/>
  <c r="AI76" i="11"/>
  <c r="Y77" i="11"/>
  <c r="AJ76" i="11"/>
  <c r="Z77" i="11"/>
  <c r="AK76" i="11"/>
  <c r="AA77" i="11"/>
  <c r="AL76" i="11"/>
  <c r="AB77" i="11"/>
  <c r="AD76" i="11"/>
  <c r="AO76" i="11" s="1"/>
  <c r="T77" i="11"/>
  <c r="AD83" i="9"/>
  <c r="AO83" i="9" s="1"/>
  <c r="T84" i="9"/>
  <c r="X75" i="9"/>
  <c r="AH74" i="9"/>
  <c r="Y75" i="9"/>
  <c r="AI74" i="9"/>
  <c r="Z75" i="9"/>
  <c r="AJ74" i="9"/>
  <c r="AA75" i="9"/>
  <c r="AK74" i="9"/>
  <c r="AB75" i="9"/>
  <c r="AL74" i="9"/>
  <c r="V120" i="12"/>
  <c r="AF119" i="12"/>
  <c r="U80" i="12"/>
  <c r="AE79" i="12"/>
  <c r="W96" i="12"/>
  <c r="AG95" i="12"/>
  <c r="X75" i="12"/>
  <c r="AH74" i="12"/>
  <c r="Y75" i="12"/>
  <c r="AI74" i="12"/>
  <c r="Z75" i="12"/>
  <c r="AJ74" i="12"/>
  <c r="AA75" i="12"/>
  <c r="AK74" i="12"/>
  <c r="AB75" i="12"/>
  <c r="AL74" i="12"/>
  <c r="T76" i="12"/>
  <c r="AD75" i="12"/>
  <c r="T74" i="8"/>
  <c r="AP73" i="8"/>
  <c r="AD73" i="8"/>
  <c r="U74" i="8"/>
  <c r="AQ73" i="8"/>
  <c r="AE73" i="8"/>
  <c r="V74" i="8"/>
  <c r="AR73" i="8"/>
  <c r="AF73" i="8"/>
  <c r="X74" i="8"/>
  <c r="AT73" i="8"/>
  <c r="AH73" i="8"/>
  <c r="P75" i="8"/>
  <c r="AL74" i="8"/>
  <c r="AV74" i="8" s="1"/>
  <c r="Z74" i="8"/>
  <c r="AJ74" i="8" s="1"/>
  <c r="AS136" i="8"/>
  <c r="AG136" i="8"/>
  <c r="P235" i="8"/>
  <c r="AL234" i="8"/>
  <c r="AV234" i="8" s="1"/>
  <c r="Z234" i="8"/>
  <c r="AJ234" i="8" s="1"/>
  <c r="Q238" i="8"/>
  <c r="AM237" i="8"/>
  <c r="AA237" i="8"/>
  <c r="R239" i="8"/>
  <c r="AN238" i="8"/>
  <c r="AB238" i="8"/>
  <c r="S240" i="8"/>
  <c r="AO239" i="8"/>
  <c r="AC239" i="8"/>
  <c r="T241" i="8"/>
  <c r="AP240" i="8"/>
  <c r="AD240" i="8"/>
  <c r="U242" i="8"/>
  <c r="AQ241" i="8"/>
  <c r="AE241" i="8"/>
  <c r="V250" i="8"/>
  <c r="AR249" i="8"/>
  <c r="AF249" i="8"/>
  <c r="X334" i="8"/>
  <c r="AT333" i="8"/>
  <c r="AH333" i="8"/>
  <c r="U335" i="8"/>
  <c r="U336" i="8" s="1"/>
  <c r="U337" i="8" s="1"/>
  <c r="AQ334" i="8"/>
  <c r="AE334" i="8"/>
  <c r="AB76" i="9" l="1"/>
  <c r="AL75" i="9"/>
  <c r="AA76" i="9"/>
  <c r="AK75" i="9"/>
  <c r="Z76" i="9"/>
  <c r="AJ75" i="9"/>
  <c r="Y76" i="9"/>
  <c r="AI75" i="9"/>
  <c r="X76" i="9"/>
  <c r="AH75" i="9"/>
  <c r="AD84" i="9"/>
  <c r="AO84" i="9" s="1"/>
  <c r="T85" i="9"/>
  <c r="AD77" i="11"/>
  <c r="AO77" i="11" s="1"/>
  <c r="T78" i="11"/>
  <c r="AL77" i="11"/>
  <c r="AB78" i="11"/>
  <c r="AK77" i="11"/>
  <c r="AA78" i="11"/>
  <c r="AJ77" i="11"/>
  <c r="Z78" i="11"/>
  <c r="AI77" i="11"/>
  <c r="Y78" i="11"/>
  <c r="AH77" i="11"/>
  <c r="X78" i="11"/>
  <c r="U81" i="12"/>
  <c r="AE80" i="12"/>
  <c r="V121" i="12"/>
  <c r="AF120" i="12"/>
  <c r="AO74" i="12"/>
  <c r="W97" i="12"/>
  <c r="AG96" i="12"/>
  <c r="T77" i="12"/>
  <c r="AD76" i="12"/>
  <c r="AB76" i="12"/>
  <c r="AL75" i="12"/>
  <c r="AA76" i="12"/>
  <c r="AK75" i="12"/>
  <c r="Z76" i="12"/>
  <c r="AJ75" i="12"/>
  <c r="Y76" i="12"/>
  <c r="AI75" i="12"/>
  <c r="X76" i="12"/>
  <c r="AH75" i="12"/>
  <c r="AO75" i="12" s="1"/>
  <c r="U338" i="8"/>
  <c r="AQ337" i="8"/>
  <c r="AE337" i="8"/>
  <c r="AQ335" i="8"/>
  <c r="AE335" i="8"/>
  <c r="AQ336" i="8"/>
  <c r="AE336" i="8"/>
  <c r="X335" i="8"/>
  <c r="AT334" i="8"/>
  <c r="AH334" i="8"/>
  <c r="V251" i="8"/>
  <c r="AR250" i="8"/>
  <c r="AF250" i="8"/>
  <c r="U243" i="8"/>
  <c r="AQ242" i="8"/>
  <c r="AE242" i="8"/>
  <c r="T242" i="8"/>
  <c r="AP241" i="8"/>
  <c r="AD241" i="8"/>
  <c r="S241" i="8"/>
  <c r="AO240" i="8"/>
  <c r="AC240" i="8"/>
  <c r="R240" i="8"/>
  <c r="AN239" i="8"/>
  <c r="AB239" i="8"/>
  <c r="Q239" i="8"/>
  <c r="AM238" i="8"/>
  <c r="AA238" i="8"/>
  <c r="P236" i="8"/>
  <c r="AL235" i="8"/>
  <c r="AV235" i="8" s="1"/>
  <c r="Z235" i="8"/>
  <c r="AJ235" i="8" s="1"/>
  <c r="AS137" i="8"/>
  <c r="AG137" i="8"/>
  <c r="P76" i="8"/>
  <c r="AL75" i="8"/>
  <c r="AV75" i="8" s="1"/>
  <c r="Z75" i="8"/>
  <c r="AJ75" i="8" s="1"/>
  <c r="X75" i="8"/>
  <c r="AT74" i="8"/>
  <c r="AH74" i="8"/>
  <c r="V75" i="8"/>
  <c r="AR74" i="8"/>
  <c r="AF74" i="8"/>
  <c r="U75" i="8"/>
  <c r="AQ74" i="8"/>
  <c r="AE74" i="8"/>
  <c r="T75" i="8"/>
  <c r="AP74" i="8"/>
  <c r="AD74" i="8"/>
  <c r="AH78" i="11" l="1"/>
  <c r="X79" i="11"/>
  <c r="AI78" i="11"/>
  <c r="Y79" i="11"/>
  <c r="AJ78" i="11"/>
  <c r="Z79" i="11"/>
  <c r="AK78" i="11"/>
  <c r="AA79" i="11"/>
  <c r="AL78" i="11"/>
  <c r="AB79" i="11"/>
  <c r="AD78" i="11"/>
  <c r="AO78" i="11" s="1"/>
  <c r="T79" i="11"/>
  <c r="AD85" i="9"/>
  <c r="AO85" i="9" s="1"/>
  <c r="T86" i="9"/>
  <c r="AH76" i="9"/>
  <c r="X77" i="9"/>
  <c r="AI76" i="9"/>
  <c r="Y77" i="9"/>
  <c r="AJ76" i="9"/>
  <c r="Z77" i="9"/>
  <c r="AK76" i="9"/>
  <c r="AA77" i="9"/>
  <c r="AL76" i="9"/>
  <c r="AB77" i="9"/>
  <c r="AF121" i="12"/>
  <c r="V122" i="12"/>
  <c r="U82" i="12"/>
  <c r="AE81" i="12"/>
  <c r="W98" i="12"/>
  <c r="AG97" i="12"/>
  <c r="X77" i="12"/>
  <c r="AH76" i="12"/>
  <c r="Y77" i="12"/>
  <c r="AI76" i="12"/>
  <c r="Z77" i="12"/>
  <c r="AJ76" i="12"/>
  <c r="AA77" i="12"/>
  <c r="AK76" i="12"/>
  <c r="AB77" i="12"/>
  <c r="AL76" i="12"/>
  <c r="T78" i="12"/>
  <c r="AD77" i="12"/>
  <c r="U339" i="8"/>
  <c r="AQ338" i="8"/>
  <c r="AE338" i="8"/>
  <c r="T76" i="8"/>
  <c r="AP75" i="8"/>
  <c r="AD75" i="8"/>
  <c r="U76" i="8"/>
  <c r="AQ75" i="8"/>
  <c r="AE75" i="8"/>
  <c r="V76" i="8"/>
  <c r="AR75" i="8"/>
  <c r="AF75" i="8"/>
  <c r="X76" i="8"/>
  <c r="AT75" i="8"/>
  <c r="AH75" i="8"/>
  <c r="P77" i="8"/>
  <c r="AL76" i="8"/>
  <c r="Z76" i="8"/>
  <c r="AA76" i="8"/>
  <c r="AM76" i="8"/>
  <c r="AS138" i="8"/>
  <c r="AG138" i="8"/>
  <c r="P237" i="8"/>
  <c r="AL236" i="8"/>
  <c r="AV236" i="8" s="1"/>
  <c r="Z236" i="8"/>
  <c r="AJ236" i="8" s="1"/>
  <c r="Q240" i="8"/>
  <c r="AM239" i="8"/>
  <c r="AA239" i="8"/>
  <c r="R241" i="8"/>
  <c r="AN240" i="8"/>
  <c r="AB240" i="8"/>
  <c r="S242" i="8"/>
  <c r="AO241" i="8"/>
  <c r="AC241" i="8"/>
  <c r="T243" i="8"/>
  <c r="AP242" i="8"/>
  <c r="AD242" i="8"/>
  <c r="U244" i="8"/>
  <c r="AQ243" i="8"/>
  <c r="AE243" i="8"/>
  <c r="V252" i="8"/>
  <c r="AR251" i="8"/>
  <c r="AF251" i="8"/>
  <c r="X336" i="8"/>
  <c r="AT335" i="8"/>
  <c r="AH335" i="8"/>
  <c r="AL77" i="9" l="1"/>
  <c r="AB78" i="9"/>
  <c r="AK77" i="9"/>
  <c r="AA78" i="9"/>
  <c r="AJ77" i="9"/>
  <c r="Z78" i="9"/>
  <c r="AI77" i="9"/>
  <c r="Y78" i="9"/>
  <c r="AH77" i="9"/>
  <c r="X78" i="9"/>
  <c r="AD86" i="9"/>
  <c r="AO86" i="9" s="1"/>
  <c r="T87" i="9"/>
  <c r="AD79" i="11"/>
  <c r="AO79" i="11" s="1"/>
  <c r="T80" i="11"/>
  <c r="AL79" i="11"/>
  <c r="AB80" i="11"/>
  <c r="AK79" i="11"/>
  <c r="AA80" i="11"/>
  <c r="AJ79" i="11"/>
  <c r="Z80" i="11"/>
  <c r="AI79" i="11"/>
  <c r="Y80" i="11"/>
  <c r="AH79" i="11"/>
  <c r="X80" i="11"/>
  <c r="U83" i="12"/>
  <c r="AE82" i="12"/>
  <c r="V123" i="12"/>
  <c r="AF122" i="12"/>
  <c r="AO76" i="12"/>
  <c r="W99" i="12"/>
  <c r="AG98" i="12"/>
  <c r="T79" i="12"/>
  <c r="AD78" i="12"/>
  <c r="AE78" i="12"/>
  <c r="AB78" i="12"/>
  <c r="AL77" i="12"/>
  <c r="AA78" i="12"/>
  <c r="AK77" i="12"/>
  <c r="Z78" i="12"/>
  <c r="AJ77" i="12"/>
  <c r="Y78" i="12"/>
  <c r="AI77" i="12"/>
  <c r="X78" i="12"/>
  <c r="AH77" i="12"/>
  <c r="AO77" i="12" s="1"/>
  <c r="U340" i="8"/>
  <c r="AQ339" i="8"/>
  <c r="AE339" i="8"/>
  <c r="X337" i="8"/>
  <c r="AT336" i="8"/>
  <c r="AH336" i="8"/>
  <c r="V253" i="8"/>
  <c r="AR252" i="8"/>
  <c r="AF252" i="8"/>
  <c r="U245" i="8"/>
  <c r="AQ244" i="8"/>
  <c r="AE244" i="8"/>
  <c r="T244" i="8"/>
  <c r="AP243" i="8"/>
  <c r="AD243" i="8"/>
  <c r="S243" i="8"/>
  <c r="AO242" i="8"/>
  <c r="AC242" i="8"/>
  <c r="R242" i="8"/>
  <c r="AN241" i="8"/>
  <c r="AB241" i="8"/>
  <c r="Q241" i="8"/>
  <c r="AM240" i="8"/>
  <c r="AA240" i="8"/>
  <c r="P238" i="8"/>
  <c r="AL237" i="8"/>
  <c r="AV237" i="8" s="1"/>
  <c r="Z237" i="8"/>
  <c r="AJ237" i="8" s="1"/>
  <c r="AS139" i="8"/>
  <c r="AG139" i="8"/>
  <c r="P78" i="8"/>
  <c r="AL77" i="8"/>
  <c r="AV77" i="8" s="1"/>
  <c r="Z77" i="8"/>
  <c r="AJ77" i="8" s="1"/>
  <c r="X77" i="8"/>
  <c r="AT76" i="8"/>
  <c r="AH76" i="8"/>
  <c r="V77" i="8"/>
  <c r="AR76" i="8"/>
  <c r="AF76" i="8"/>
  <c r="U77" i="8"/>
  <c r="AQ76" i="8"/>
  <c r="AE76" i="8"/>
  <c r="T77" i="8"/>
  <c r="AP76" i="8"/>
  <c r="AD76" i="8"/>
  <c r="AJ76" i="8"/>
  <c r="AV76" i="8"/>
  <c r="AH80" i="11" l="1"/>
  <c r="X81" i="11"/>
  <c r="AI80" i="11"/>
  <c r="Y81" i="11"/>
  <c r="AJ80" i="11"/>
  <c r="Z81" i="11"/>
  <c r="AK80" i="11"/>
  <c r="AA81" i="11"/>
  <c r="AL80" i="11"/>
  <c r="AB81" i="11"/>
  <c r="AD80" i="11"/>
  <c r="AO80" i="11" s="1"/>
  <c r="T81" i="11"/>
  <c r="AD87" i="9"/>
  <c r="AO87" i="9" s="1"/>
  <c r="T88" i="9"/>
  <c r="AH78" i="9"/>
  <c r="X79" i="9"/>
  <c r="AI78" i="9"/>
  <c r="Y79" i="9"/>
  <c r="AJ78" i="9"/>
  <c r="Z79" i="9"/>
  <c r="AK78" i="9"/>
  <c r="AA79" i="9"/>
  <c r="AL78" i="9"/>
  <c r="AB79" i="9"/>
  <c r="V124" i="12"/>
  <c r="AF123" i="12"/>
  <c r="U84" i="12"/>
  <c r="AE83" i="12"/>
  <c r="W100" i="12"/>
  <c r="W101" i="12" s="1"/>
  <c r="W102" i="12" s="1"/>
  <c r="AG99" i="12"/>
  <c r="X79" i="12"/>
  <c r="AH78" i="12"/>
  <c r="Y79" i="12"/>
  <c r="AI78" i="12"/>
  <c r="Z79" i="12"/>
  <c r="AJ78" i="12"/>
  <c r="AA79" i="12"/>
  <c r="AK78" i="12"/>
  <c r="AB79" i="12"/>
  <c r="AL78" i="12"/>
  <c r="T80" i="12"/>
  <c r="AD79" i="12"/>
  <c r="AO78" i="12"/>
  <c r="U341" i="8"/>
  <c r="AQ340" i="8"/>
  <c r="AE340" i="8"/>
  <c r="T78" i="8"/>
  <c r="AP77" i="8"/>
  <c r="AD77" i="8"/>
  <c r="U78" i="8"/>
  <c r="AQ77" i="8"/>
  <c r="AE77" i="8"/>
  <c r="V78" i="8"/>
  <c r="AR77" i="8"/>
  <c r="AF77" i="8"/>
  <c r="X78" i="8"/>
  <c r="AT77" i="8"/>
  <c r="AH77" i="8"/>
  <c r="P79" i="8"/>
  <c r="AL78" i="8"/>
  <c r="AV78" i="8" s="1"/>
  <c r="Z78" i="8"/>
  <c r="AJ78" i="8" s="1"/>
  <c r="AS140" i="8"/>
  <c r="AG140" i="8"/>
  <c r="P239" i="8"/>
  <c r="AL238" i="8"/>
  <c r="AV238" i="8" s="1"/>
  <c r="Z238" i="8"/>
  <c r="AJ238" i="8" s="1"/>
  <c r="Q242" i="8"/>
  <c r="AM241" i="8"/>
  <c r="AA241" i="8"/>
  <c r="R243" i="8"/>
  <c r="AN242" i="8"/>
  <c r="AB242" i="8"/>
  <c r="S244" i="8"/>
  <c r="AO243" i="8"/>
  <c r="AC243" i="8"/>
  <c r="T245" i="8"/>
  <c r="AP244" i="8"/>
  <c r="AD244" i="8"/>
  <c r="U246" i="8"/>
  <c r="AQ245" i="8"/>
  <c r="AE245" i="8"/>
  <c r="V254" i="8"/>
  <c r="AR253" i="8"/>
  <c r="AF253" i="8"/>
  <c r="X338" i="8"/>
  <c r="AT337" i="8"/>
  <c r="AH337" i="8"/>
  <c r="AL79" i="9" l="1"/>
  <c r="AB80" i="9"/>
  <c r="AK79" i="9"/>
  <c r="AA80" i="9"/>
  <c r="AJ79" i="9"/>
  <c r="Z80" i="9"/>
  <c r="AI79" i="9"/>
  <c r="Y80" i="9"/>
  <c r="AH79" i="9"/>
  <c r="X80" i="9"/>
  <c r="AD88" i="9"/>
  <c r="AO88" i="9" s="1"/>
  <c r="T89" i="9"/>
  <c r="AD81" i="11"/>
  <c r="AO81" i="11" s="1"/>
  <c r="T82" i="11"/>
  <c r="AL81" i="11"/>
  <c r="AB82" i="11"/>
  <c r="AK81" i="11"/>
  <c r="AA82" i="11"/>
  <c r="AJ81" i="11"/>
  <c r="Z82" i="11"/>
  <c r="AI81" i="11"/>
  <c r="Y82" i="11"/>
  <c r="AH81" i="11"/>
  <c r="X82" i="11"/>
  <c r="W103" i="12"/>
  <c r="AG102" i="12"/>
  <c r="U85" i="12"/>
  <c r="AE84" i="12"/>
  <c r="V125" i="12"/>
  <c r="AF124" i="12"/>
  <c r="AG100" i="12"/>
  <c r="AG101" i="12"/>
  <c r="T81" i="12"/>
  <c r="AD80" i="12"/>
  <c r="AB80" i="12"/>
  <c r="AL79" i="12"/>
  <c r="AA80" i="12"/>
  <c r="AK79" i="12"/>
  <c r="Z80" i="12"/>
  <c r="AJ79" i="12"/>
  <c r="Y80" i="12"/>
  <c r="AI79" i="12"/>
  <c r="X80" i="12"/>
  <c r="AH79" i="12"/>
  <c r="AO79" i="12" s="1"/>
  <c r="U342" i="8"/>
  <c r="AQ341" i="8"/>
  <c r="AE341" i="8"/>
  <c r="X339" i="8"/>
  <c r="AT338" i="8"/>
  <c r="AH338" i="8"/>
  <c r="V255" i="8"/>
  <c r="AR254" i="8"/>
  <c r="AF254" i="8"/>
  <c r="U247" i="8"/>
  <c r="AQ246" i="8"/>
  <c r="AE246" i="8"/>
  <c r="T246" i="8"/>
  <c r="AP245" i="8"/>
  <c r="AD245" i="8"/>
  <c r="S245" i="8"/>
  <c r="AO244" i="8"/>
  <c r="AC244" i="8"/>
  <c r="R244" i="8"/>
  <c r="AN243" i="8"/>
  <c r="AB243" i="8"/>
  <c r="Q243" i="8"/>
  <c r="AM242" i="8"/>
  <c r="AA242" i="8"/>
  <c r="P240" i="8"/>
  <c r="AL239" i="8"/>
  <c r="AV239" i="8" s="1"/>
  <c r="Z239" i="8"/>
  <c r="AJ239" i="8" s="1"/>
  <c r="AS141" i="8"/>
  <c r="AG141" i="8"/>
  <c r="P80" i="8"/>
  <c r="AL79" i="8"/>
  <c r="Z79" i="8"/>
  <c r="AA79" i="8"/>
  <c r="AM79" i="8"/>
  <c r="X79" i="8"/>
  <c r="AT78" i="8"/>
  <c r="AH78" i="8"/>
  <c r="V79" i="8"/>
  <c r="AR78" i="8"/>
  <c r="AF78" i="8"/>
  <c r="U79" i="8"/>
  <c r="AQ78" i="8"/>
  <c r="AE78" i="8"/>
  <c r="T79" i="8"/>
  <c r="AP78" i="8"/>
  <c r="AD78" i="8"/>
  <c r="AH82" i="11" l="1"/>
  <c r="X83" i="11"/>
  <c r="AI82" i="11"/>
  <c r="Y83" i="11"/>
  <c r="AJ82" i="11"/>
  <c r="Z83" i="11"/>
  <c r="AK82" i="11"/>
  <c r="AA83" i="11"/>
  <c r="AL82" i="11"/>
  <c r="AB83" i="11"/>
  <c r="AD82" i="11"/>
  <c r="AO82" i="11" s="1"/>
  <c r="T83" i="11"/>
  <c r="AD89" i="9"/>
  <c r="AO89" i="9" s="1"/>
  <c r="T90" i="9"/>
  <c r="AH80" i="9"/>
  <c r="X81" i="9"/>
  <c r="AI80" i="9"/>
  <c r="Y81" i="9"/>
  <c r="AJ80" i="9"/>
  <c r="Z81" i="9"/>
  <c r="AK80" i="9"/>
  <c r="AA81" i="9"/>
  <c r="AL80" i="9"/>
  <c r="AB81" i="9"/>
  <c r="V126" i="12"/>
  <c r="AF125" i="12"/>
  <c r="U86" i="12"/>
  <c r="AE85" i="12"/>
  <c r="W104" i="12"/>
  <c r="AG103" i="12"/>
  <c r="X81" i="12"/>
  <c r="AH80" i="12"/>
  <c r="Y81" i="12"/>
  <c r="AI80" i="12"/>
  <c r="Z81" i="12"/>
  <c r="AJ80" i="12"/>
  <c r="AA81" i="12"/>
  <c r="AK80" i="12"/>
  <c r="AB81" i="12"/>
  <c r="AL80" i="12"/>
  <c r="T82" i="12"/>
  <c r="AD81" i="12"/>
  <c r="U343" i="8"/>
  <c r="AQ342" i="8"/>
  <c r="AE342" i="8"/>
  <c r="T80" i="8"/>
  <c r="AP79" i="8"/>
  <c r="AD79" i="8"/>
  <c r="U80" i="8"/>
  <c r="AQ79" i="8"/>
  <c r="AE79" i="8"/>
  <c r="V80" i="8"/>
  <c r="AR79" i="8"/>
  <c r="AF79" i="8"/>
  <c r="X80" i="8"/>
  <c r="AT79" i="8"/>
  <c r="AH79" i="8"/>
  <c r="P81" i="8"/>
  <c r="AL80" i="8"/>
  <c r="AV80" i="8" s="1"/>
  <c r="Z80" i="8"/>
  <c r="AJ80" i="8" s="1"/>
  <c r="AS142" i="8"/>
  <c r="AG142" i="8"/>
  <c r="P241" i="8"/>
  <c r="AL240" i="8"/>
  <c r="AV240" i="8" s="1"/>
  <c r="Z240" i="8"/>
  <c r="AJ240" i="8" s="1"/>
  <c r="Q244" i="8"/>
  <c r="AM243" i="8"/>
  <c r="AA243" i="8"/>
  <c r="R245" i="8"/>
  <c r="AN244" i="8"/>
  <c r="AB244" i="8"/>
  <c r="S246" i="8"/>
  <c r="AO245" i="8"/>
  <c r="AC245" i="8"/>
  <c r="T247" i="8"/>
  <c r="AP246" i="8"/>
  <c r="AD246" i="8"/>
  <c r="U248" i="8"/>
  <c r="AQ247" i="8"/>
  <c r="AE247" i="8"/>
  <c r="V256" i="8"/>
  <c r="AR255" i="8"/>
  <c r="AF255" i="8"/>
  <c r="X340" i="8"/>
  <c r="AT339" i="8"/>
  <c r="AH339" i="8"/>
  <c r="AJ79" i="8"/>
  <c r="AV79" i="8"/>
  <c r="AL81" i="9" l="1"/>
  <c r="AB82" i="9"/>
  <c r="AK81" i="9"/>
  <c r="AA82" i="9"/>
  <c r="AJ81" i="9"/>
  <c r="Z82" i="9"/>
  <c r="AI81" i="9"/>
  <c r="Y82" i="9"/>
  <c r="AH81" i="9"/>
  <c r="X82" i="9"/>
  <c r="AD90" i="9"/>
  <c r="AE90" i="9"/>
  <c r="T91" i="9"/>
  <c r="AD83" i="11"/>
  <c r="AO83" i="11" s="1"/>
  <c r="T84" i="11"/>
  <c r="AL83" i="11"/>
  <c r="AB84" i="11"/>
  <c r="AK83" i="11"/>
  <c r="AA84" i="11"/>
  <c r="AJ83" i="11"/>
  <c r="Z84" i="11"/>
  <c r="AI83" i="11"/>
  <c r="Y84" i="11"/>
  <c r="AH83" i="11"/>
  <c r="X84" i="11"/>
  <c r="AO80" i="12"/>
  <c r="W105" i="12"/>
  <c r="AG104" i="12"/>
  <c r="U87" i="12"/>
  <c r="AE86" i="12"/>
  <c r="V127" i="12"/>
  <c r="AF126" i="12"/>
  <c r="T83" i="12"/>
  <c r="AD82" i="12"/>
  <c r="AB82" i="12"/>
  <c r="AL81" i="12"/>
  <c r="AA82" i="12"/>
  <c r="AK81" i="12"/>
  <c r="Z82" i="12"/>
  <c r="AJ81" i="12"/>
  <c r="Y82" i="12"/>
  <c r="AI81" i="12"/>
  <c r="X82" i="12"/>
  <c r="AH81" i="12"/>
  <c r="AO81" i="12" s="1"/>
  <c r="U344" i="8"/>
  <c r="AQ343" i="8"/>
  <c r="AE343" i="8"/>
  <c r="X341" i="8"/>
  <c r="AT340" i="8"/>
  <c r="AH340" i="8"/>
  <c r="V257" i="8"/>
  <c r="AR256" i="8"/>
  <c r="AF256" i="8"/>
  <c r="U249" i="8"/>
  <c r="AQ248" i="8"/>
  <c r="AE248" i="8"/>
  <c r="T248" i="8"/>
  <c r="AP247" i="8"/>
  <c r="AD247" i="8"/>
  <c r="S247" i="8"/>
  <c r="AO246" i="8"/>
  <c r="AC246" i="8"/>
  <c r="R246" i="8"/>
  <c r="AN245" i="8"/>
  <c r="AB245" i="8"/>
  <c r="Q245" i="8"/>
  <c r="AM244" i="8"/>
  <c r="AA244" i="8"/>
  <c r="P242" i="8"/>
  <c r="AL241" i="8"/>
  <c r="AV241" i="8" s="1"/>
  <c r="Z241" i="8"/>
  <c r="AJ241" i="8" s="1"/>
  <c r="AS143" i="8"/>
  <c r="AG143" i="8"/>
  <c r="P82" i="8"/>
  <c r="AL81" i="8"/>
  <c r="AV81" i="8" s="1"/>
  <c r="Z81" i="8"/>
  <c r="AJ81" i="8" s="1"/>
  <c r="X81" i="8"/>
  <c r="AT80" i="8"/>
  <c r="AH80" i="8"/>
  <c r="V81" i="8"/>
  <c r="AR80" i="8"/>
  <c r="AF80" i="8"/>
  <c r="U81" i="8"/>
  <c r="AQ80" i="8"/>
  <c r="AE80" i="8"/>
  <c r="T81" i="8"/>
  <c r="AP80" i="8"/>
  <c r="AD80" i="8"/>
  <c r="AH84" i="11" l="1"/>
  <c r="X85" i="11"/>
  <c r="AI84" i="11"/>
  <c r="Y85" i="11"/>
  <c r="AJ84" i="11"/>
  <c r="Z85" i="11"/>
  <c r="AK84" i="11"/>
  <c r="AA85" i="11"/>
  <c r="AL84" i="11"/>
  <c r="AB85" i="11"/>
  <c r="AD84" i="11"/>
  <c r="AO84" i="11" s="1"/>
  <c r="T85" i="11"/>
  <c r="AD91" i="9"/>
  <c r="AO91" i="9" s="1"/>
  <c r="T92" i="9"/>
  <c r="AO90" i="9"/>
  <c r="AH82" i="9"/>
  <c r="X83" i="9"/>
  <c r="AI82" i="9"/>
  <c r="Y83" i="9"/>
  <c r="AJ82" i="9"/>
  <c r="Z83" i="9"/>
  <c r="AK82" i="9"/>
  <c r="AA83" i="9"/>
  <c r="AL82" i="9"/>
  <c r="AB83" i="9"/>
  <c r="V128" i="12"/>
  <c r="AF127" i="12"/>
  <c r="U88" i="12"/>
  <c r="AE87" i="12"/>
  <c r="W106" i="12"/>
  <c r="AG105" i="12"/>
  <c r="X83" i="12"/>
  <c r="AH82" i="12"/>
  <c r="Y83" i="12"/>
  <c r="AI82" i="12"/>
  <c r="Z83" i="12"/>
  <c r="AJ82" i="12"/>
  <c r="AA83" i="12"/>
  <c r="AK82" i="12"/>
  <c r="AB83" i="12"/>
  <c r="AL82" i="12"/>
  <c r="T84" i="12"/>
  <c r="AD83" i="12"/>
  <c r="U345" i="8"/>
  <c r="AQ344" i="8"/>
  <c r="AE344" i="8"/>
  <c r="T82" i="8"/>
  <c r="AP81" i="8"/>
  <c r="AD81" i="8"/>
  <c r="U82" i="8"/>
  <c r="AQ81" i="8"/>
  <c r="AE81" i="8"/>
  <c r="V82" i="8"/>
  <c r="AR81" i="8"/>
  <c r="AF81" i="8"/>
  <c r="X82" i="8"/>
  <c r="AT81" i="8"/>
  <c r="AH81" i="8"/>
  <c r="P83" i="8"/>
  <c r="AL82" i="8"/>
  <c r="AV82" i="8" s="1"/>
  <c r="Z82" i="8"/>
  <c r="AJ82" i="8" s="1"/>
  <c r="AS144" i="8"/>
  <c r="AG144" i="8"/>
  <c r="P243" i="8"/>
  <c r="AL242" i="8"/>
  <c r="AV242" i="8" s="1"/>
  <c r="Z242" i="8"/>
  <c r="AJ242" i="8" s="1"/>
  <c r="Q246" i="8"/>
  <c r="AM245" i="8"/>
  <c r="AA245" i="8"/>
  <c r="R247" i="8"/>
  <c r="AN246" i="8"/>
  <c r="AB246" i="8"/>
  <c r="S248" i="8"/>
  <c r="AO247" i="8"/>
  <c r="AC247" i="8"/>
  <c r="T249" i="8"/>
  <c r="AP248" i="8"/>
  <c r="AD248" i="8"/>
  <c r="U250" i="8"/>
  <c r="AQ249" i="8"/>
  <c r="AE249" i="8"/>
  <c r="V258" i="8"/>
  <c r="AR257" i="8"/>
  <c r="AF257" i="8"/>
  <c r="X342" i="8"/>
  <c r="AT341" i="8"/>
  <c r="AH341" i="8"/>
  <c r="AL83" i="9" l="1"/>
  <c r="AB84" i="9"/>
  <c r="AK83" i="9"/>
  <c r="AA84" i="9"/>
  <c r="AJ83" i="9"/>
  <c r="Z84" i="9"/>
  <c r="AI83" i="9"/>
  <c r="Y84" i="9"/>
  <c r="AH83" i="9"/>
  <c r="X84" i="9"/>
  <c r="AD92" i="9"/>
  <c r="AO92" i="9" s="1"/>
  <c r="T93" i="9"/>
  <c r="AD85" i="11"/>
  <c r="AO85" i="11" s="1"/>
  <c r="T86" i="11"/>
  <c r="AL85" i="11"/>
  <c r="AB86" i="11"/>
  <c r="AK85" i="11"/>
  <c r="AA86" i="11"/>
  <c r="AJ85" i="11"/>
  <c r="Z86" i="11"/>
  <c r="AI85" i="11"/>
  <c r="Y86" i="11"/>
  <c r="AH85" i="11"/>
  <c r="X86" i="11"/>
  <c r="AO82" i="12"/>
  <c r="W107" i="12"/>
  <c r="AG106" i="12"/>
  <c r="U89" i="12"/>
  <c r="AE88" i="12"/>
  <c r="V129" i="12"/>
  <c r="AF128" i="12"/>
  <c r="T85" i="12"/>
  <c r="AD84" i="12"/>
  <c r="AB84" i="12"/>
  <c r="AL83" i="12"/>
  <c r="AA84" i="12"/>
  <c r="AK83" i="12"/>
  <c r="Z84" i="12"/>
  <c r="AJ83" i="12"/>
  <c r="Y84" i="12"/>
  <c r="AI83" i="12"/>
  <c r="X84" i="12"/>
  <c r="AH83" i="12"/>
  <c r="AO83" i="12" s="1"/>
  <c r="U346" i="8"/>
  <c r="AQ345" i="8"/>
  <c r="AE345" i="8"/>
  <c r="X343" i="8"/>
  <c r="AT342" i="8"/>
  <c r="AH342" i="8"/>
  <c r="V259" i="8"/>
  <c r="AR258" i="8"/>
  <c r="AF258" i="8"/>
  <c r="U251" i="8"/>
  <c r="AQ250" i="8"/>
  <c r="AE250" i="8"/>
  <c r="T250" i="8"/>
  <c r="AP249" i="8"/>
  <c r="AD249" i="8"/>
  <c r="S249" i="8"/>
  <c r="AO248" i="8"/>
  <c r="AC248" i="8"/>
  <c r="R248" i="8"/>
  <c r="AN247" i="8"/>
  <c r="AB247" i="8"/>
  <c r="Q247" i="8"/>
  <c r="AM246" i="8"/>
  <c r="AA246" i="8"/>
  <c r="P244" i="8"/>
  <c r="AL243" i="8"/>
  <c r="AV243" i="8" s="1"/>
  <c r="Z243" i="8"/>
  <c r="AJ243" i="8" s="1"/>
  <c r="AS145" i="8"/>
  <c r="AG145" i="8"/>
  <c r="P84" i="8"/>
  <c r="AL83" i="8"/>
  <c r="AV83" i="8" s="1"/>
  <c r="Z83" i="8"/>
  <c r="AJ83" i="8" s="1"/>
  <c r="X83" i="8"/>
  <c r="AT82" i="8"/>
  <c r="AH82" i="8"/>
  <c r="V83" i="8"/>
  <c r="AR82" i="8"/>
  <c r="AF82" i="8"/>
  <c r="U83" i="8"/>
  <c r="AQ82" i="8"/>
  <c r="AE82" i="8"/>
  <c r="T83" i="8"/>
  <c r="AP82" i="8"/>
  <c r="AD82" i="8"/>
  <c r="AH86" i="11" l="1"/>
  <c r="X87" i="11"/>
  <c r="AI86" i="11"/>
  <c r="Y87" i="11"/>
  <c r="AJ86" i="11"/>
  <c r="Z87" i="11"/>
  <c r="AK86" i="11"/>
  <c r="AA87" i="11"/>
  <c r="AL86" i="11"/>
  <c r="AB87" i="11"/>
  <c r="AD86" i="11"/>
  <c r="AO86" i="11" s="1"/>
  <c r="T87" i="11"/>
  <c r="AD93" i="9"/>
  <c r="AO93" i="9" s="1"/>
  <c r="T94" i="9"/>
  <c r="AH84" i="9"/>
  <c r="X85" i="9"/>
  <c r="AI84" i="9"/>
  <c r="Y85" i="9"/>
  <c r="AJ84" i="9"/>
  <c r="Z85" i="9"/>
  <c r="AK84" i="9"/>
  <c r="AA85" i="9"/>
  <c r="AL84" i="9"/>
  <c r="AB85" i="9"/>
  <c r="V130" i="12"/>
  <c r="AF129" i="12"/>
  <c r="U90" i="12"/>
  <c r="U91" i="12" s="1"/>
  <c r="AE89" i="12"/>
  <c r="W108" i="12"/>
  <c r="AG107" i="12"/>
  <c r="X85" i="12"/>
  <c r="AH84" i="12"/>
  <c r="Y85" i="12"/>
  <c r="AI84" i="12"/>
  <c r="Z85" i="12"/>
  <c r="AJ84" i="12"/>
  <c r="AA85" i="12"/>
  <c r="AK84" i="12"/>
  <c r="AB85" i="12"/>
  <c r="AL84" i="12"/>
  <c r="T86" i="12"/>
  <c r="AD85" i="12"/>
  <c r="U347" i="8"/>
  <c r="AQ346" i="8"/>
  <c r="AE346" i="8"/>
  <c r="T84" i="8"/>
  <c r="AP83" i="8"/>
  <c r="AD83" i="8"/>
  <c r="U84" i="8"/>
  <c r="AQ83" i="8"/>
  <c r="AE83" i="8"/>
  <c r="V84" i="8"/>
  <c r="AR83" i="8"/>
  <c r="AF83" i="8"/>
  <c r="X84" i="8"/>
  <c r="AT83" i="8"/>
  <c r="AH83" i="8"/>
  <c r="P85" i="8"/>
  <c r="AL84" i="8"/>
  <c r="AV84" i="8" s="1"/>
  <c r="Z84" i="8"/>
  <c r="AJ84" i="8" s="1"/>
  <c r="AS146" i="8"/>
  <c r="AG146" i="8"/>
  <c r="P245" i="8"/>
  <c r="AL244" i="8"/>
  <c r="AV244" i="8" s="1"/>
  <c r="Z244" i="8"/>
  <c r="AJ244" i="8" s="1"/>
  <c r="Q248" i="8"/>
  <c r="AM247" i="8"/>
  <c r="AA247" i="8"/>
  <c r="R249" i="8"/>
  <c r="AN248" i="8"/>
  <c r="AB248" i="8"/>
  <c r="S250" i="8"/>
  <c r="AO249" i="8"/>
  <c r="AC249" i="8"/>
  <c r="T251" i="8"/>
  <c r="AP250" i="8"/>
  <c r="AD250" i="8"/>
  <c r="U252" i="8"/>
  <c r="AQ251" i="8"/>
  <c r="AE251" i="8"/>
  <c r="V260" i="8"/>
  <c r="AR259" i="8"/>
  <c r="AF259" i="8"/>
  <c r="X344" i="8"/>
  <c r="AT343" i="8"/>
  <c r="AH343" i="8"/>
  <c r="AL85" i="9" l="1"/>
  <c r="AB86" i="9"/>
  <c r="AK85" i="9"/>
  <c r="AA86" i="9"/>
  <c r="AJ85" i="9"/>
  <c r="Z86" i="9"/>
  <c r="AI85" i="9"/>
  <c r="Y86" i="9"/>
  <c r="AH85" i="9"/>
  <c r="X86" i="9"/>
  <c r="AD94" i="9"/>
  <c r="AO94" i="9" s="1"/>
  <c r="T95" i="9"/>
  <c r="AD87" i="11"/>
  <c r="AO87" i="11" s="1"/>
  <c r="T88" i="11"/>
  <c r="AL87" i="11"/>
  <c r="AB88" i="11"/>
  <c r="AK87" i="11"/>
  <c r="AA88" i="11"/>
  <c r="AJ87" i="11"/>
  <c r="Z88" i="11"/>
  <c r="AI87" i="11"/>
  <c r="Y88" i="11"/>
  <c r="AH87" i="11"/>
  <c r="X88" i="11"/>
  <c r="AO84" i="12"/>
  <c r="W109" i="12"/>
  <c r="AG108" i="12"/>
  <c r="U92" i="12"/>
  <c r="AE91" i="12"/>
  <c r="V131" i="12"/>
  <c r="AF130" i="12"/>
  <c r="T87" i="12"/>
  <c r="AD86" i="12"/>
  <c r="AB86" i="12"/>
  <c r="AL85" i="12"/>
  <c r="AA86" i="12"/>
  <c r="AK85" i="12"/>
  <c r="Z86" i="12"/>
  <c r="AJ85" i="12"/>
  <c r="Y86" i="12"/>
  <c r="AI85" i="12"/>
  <c r="X86" i="12"/>
  <c r="AH85" i="12"/>
  <c r="AO85" i="12" s="1"/>
  <c r="U348" i="8"/>
  <c r="AQ347" i="8"/>
  <c r="AE347" i="8"/>
  <c r="X345" i="8"/>
  <c r="AT344" i="8"/>
  <c r="AH344" i="8"/>
  <c r="V261" i="8"/>
  <c r="AR260" i="8"/>
  <c r="AF260" i="8"/>
  <c r="U253" i="8"/>
  <c r="AQ252" i="8"/>
  <c r="AE252" i="8"/>
  <c r="T252" i="8"/>
  <c r="AP251" i="8"/>
  <c r="AD251" i="8"/>
  <c r="S251" i="8"/>
  <c r="AO250" i="8"/>
  <c r="AC250" i="8"/>
  <c r="R250" i="8"/>
  <c r="AN249" i="8"/>
  <c r="AB249" i="8"/>
  <c r="Q249" i="8"/>
  <c r="AM248" i="8"/>
  <c r="AA248" i="8"/>
  <c r="P246" i="8"/>
  <c r="AL245" i="8"/>
  <c r="AV245" i="8" s="1"/>
  <c r="Z245" i="8"/>
  <c r="AJ245" i="8" s="1"/>
  <c r="AS147" i="8"/>
  <c r="AG147" i="8"/>
  <c r="P86" i="8"/>
  <c r="AL85" i="8"/>
  <c r="AV85" i="8" s="1"/>
  <c r="Z85" i="8"/>
  <c r="AJ85" i="8" s="1"/>
  <c r="X85" i="8"/>
  <c r="AT84" i="8"/>
  <c r="AH84" i="8"/>
  <c r="V85" i="8"/>
  <c r="AR84" i="8"/>
  <c r="AF84" i="8"/>
  <c r="U85" i="8"/>
  <c r="AQ84" i="8"/>
  <c r="AE84" i="8"/>
  <c r="T85" i="8"/>
  <c r="AP84" i="8"/>
  <c r="AD84" i="8"/>
  <c r="AH88" i="11" l="1"/>
  <c r="X89" i="11"/>
  <c r="AI88" i="11"/>
  <c r="Y89" i="11"/>
  <c r="AJ88" i="11"/>
  <c r="Z89" i="11"/>
  <c r="AK88" i="11"/>
  <c r="AA89" i="11"/>
  <c r="AL88" i="11"/>
  <c r="AB89" i="11"/>
  <c r="AD88" i="11"/>
  <c r="AO88" i="11" s="1"/>
  <c r="T89" i="11"/>
  <c r="AD95" i="9"/>
  <c r="AO95" i="9" s="1"/>
  <c r="T96" i="9"/>
  <c r="AH86" i="9"/>
  <c r="X87" i="9"/>
  <c r="AI86" i="9"/>
  <c r="Y87" i="9"/>
  <c r="AJ86" i="9"/>
  <c r="Z87" i="9"/>
  <c r="AK86" i="9"/>
  <c r="AA87" i="9"/>
  <c r="AL86" i="9"/>
  <c r="AB87" i="9"/>
  <c r="V132" i="12"/>
  <c r="AF131" i="12"/>
  <c r="U93" i="12"/>
  <c r="AE92" i="12"/>
  <c r="W110" i="12"/>
  <c r="AG109" i="12"/>
  <c r="X87" i="12"/>
  <c r="AH86" i="12"/>
  <c r="Y87" i="12"/>
  <c r="AI86" i="12"/>
  <c r="Z87" i="12"/>
  <c r="AJ86" i="12"/>
  <c r="AA87" i="12"/>
  <c r="AK86" i="12"/>
  <c r="AB87" i="12"/>
  <c r="AL86" i="12"/>
  <c r="T88" i="12"/>
  <c r="AD87" i="12"/>
  <c r="U349" i="8"/>
  <c r="AQ348" i="8"/>
  <c r="AE348" i="8"/>
  <c r="T86" i="8"/>
  <c r="AP85" i="8"/>
  <c r="AD85" i="8"/>
  <c r="U86" i="8"/>
  <c r="AQ85" i="8"/>
  <c r="AE85" i="8"/>
  <c r="V86" i="8"/>
  <c r="AR85" i="8"/>
  <c r="AF85" i="8"/>
  <c r="X86" i="8"/>
  <c r="AT85" i="8"/>
  <c r="AH85" i="8"/>
  <c r="P87" i="8"/>
  <c r="AL86" i="8"/>
  <c r="AV86" i="8" s="1"/>
  <c r="Z86" i="8"/>
  <c r="AJ86" i="8" s="1"/>
  <c r="AS148" i="8"/>
  <c r="AG148" i="8"/>
  <c r="P247" i="8"/>
  <c r="AL246" i="8"/>
  <c r="AV246" i="8" s="1"/>
  <c r="Z246" i="8"/>
  <c r="AJ246" i="8" s="1"/>
  <c r="Q250" i="8"/>
  <c r="AM249" i="8"/>
  <c r="AA249" i="8"/>
  <c r="R251" i="8"/>
  <c r="AN250" i="8"/>
  <c r="AB250" i="8"/>
  <c r="S252" i="8"/>
  <c r="AO251" i="8"/>
  <c r="AC251" i="8"/>
  <c r="T253" i="8"/>
  <c r="AP252" i="8"/>
  <c r="AD252" i="8"/>
  <c r="U254" i="8"/>
  <c r="AQ253" i="8"/>
  <c r="AE253" i="8"/>
  <c r="V262" i="8"/>
  <c r="AR261" i="8"/>
  <c r="AF261" i="8"/>
  <c r="X346" i="8"/>
  <c r="AT345" i="8"/>
  <c r="AH345" i="8"/>
  <c r="AL87" i="9" l="1"/>
  <c r="AB88" i="9"/>
  <c r="AK87" i="9"/>
  <c r="AA88" i="9"/>
  <c r="AJ87" i="9"/>
  <c r="Z88" i="9"/>
  <c r="AI87" i="9"/>
  <c r="Y88" i="9"/>
  <c r="AH87" i="9"/>
  <c r="X88" i="9"/>
  <c r="AD96" i="9"/>
  <c r="AO96" i="9" s="1"/>
  <c r="T97" i="9"/>
  <c r="AD89" i="11"/>
  <c r="T90" i="11"/>
  <c r="AE89" i="11"/>
  <c r="AL89" i="11"/>
  <c r="AB90" i="11"/>
  <c r="AK89" i="11"/>
  <c r="AA90" i="11"/>
  <c r="AJ89" i="11"/>
  <c r="Z90" i="11"/>
  <c r="AI89" i="11"/>
  <c r="Y90" i="11"/>
  <c r="AH89" i="11"/>
  <c r="X90" i="11"/>
  <c r="AO86" i="12"/>
  <c r="W111" i="12"/>
  <c r="AG110" i="12"/>
  <c r="U94" i="12"/>
  <c r="AE93" i="12"/>
  <c r="AF132" i="12"/>
  <c r="V133" i="12"/>
  <c r="T89" i="12"/>
  <c r="AD88" i="12"/>
  <c r="AB88" i="12"/>
  <c r="AL87" i="12"/>
  <c r="AA88" i="12"/>
  <c r="AK87" i="12"/>
  <c r="Z88" i="12"/>
  <c r="AJ87" i="12"/>
  <c r="Y88" i="12"/>
  <c r="AI87" i="12"/>
  <c r="X88" i="12"/>
  <c r="AH87" i="12"/>
  <c r="AO87" i="12" s="1"/>
  <c r="U350" i="8"/>
  <c r="AQ349" i="8"/>
  <c r="AE349" i="8"/>
  <c r="X347" i="8"/>
  <c r="AT346" i="8"/>
  <c r="AH346" i="8"/>
  <c r="V263" i="8"/>
  <c r="AR262" i="8"/>
  <c r="AF262" i="8"/>
  <c r="U255" i="8"/>
  <c r="AQ254" i="8"/>
  <c r="AE254" i="8"/>
  <c r="T254" i="8"/>
  <c r="AP253" i="8"/>
  <c r="AD253" i="8"/>
  <c r="S253" i="8"/>
  <c r="AO252" i="8"/>
  <c r="AC252" i="8"/>
  <c r="R252" i="8"/>
  <c r="AN251" i="8"/>
  <c r="AB251" i="8"/>
  <c r="Q251" i="8"/>
  <c r="AM250" i="8"/>
  <c r="AA250" i="8"/>
  <c r="P248" i="8"/>
  <c r="AL247" i="8"/>
  <c r="AV247" i="8" s="1"/>
  <c r="Z247" i="8"/>
  <c r="AJ247" i="8" s="1"/>
  <c r="AS149" i="8"/>
  <c r="AG149" i="8"/>
  <c r="P88" i="8"/>
  <c r="AL87" i="8"/>
  <c r="AV87" i="8" s="1"/>
  <c r="Z87" i="8"/>
  <c r="AJ87" i="8" s="1"/>
  <c r="X87" i="8"/>
  <c r="AT86" i="8"/>
  <c r="AH86" i="8"/>
  <c r="V87" i="8"/>
  <c r="AR86" i="8"/>
  <c r="AF86" i="8"/>
  <c r="U87" i="8"/>
  <c r="AQ86" i="8"/>
  <c r="AE86" i="8"/>
  <c r="T87" i="8"/>
  <c r="AP86" i="8"/>
  <c r="AD86" i="8"/>
  <c r="AH90" i="11" l="1"/>
  <c r="X91" i="11"/>
  <c r="AI90" i="11"/>
  <c r="Y91" i="11"/>
  <c r="AJ90" i="11"/>
  <c r="Z91" i="11"/>
  <c r="AK90" i="11"/>
  <c r="AA91" i="11"/>
  <c r="AL90" i="11"/>
  <c r="AB91" i="11"/>
  <c r="AD90" i="11"/>
  <c r="AO90" i="11" s="1"/>
  <c r="T91" i="11"/>
  <c r="AO89" i="11"/>
  <c r="AD97" i="9"/>
  <c r="AO97" i="9" s="1"/>
  <c r="T98" i="9"/>
  <c r="AH88" i="9"/>
  <c r="X89" i="9"/>
  <c r="AI88" i="9"/>
  <c r="Y89" i="9"/>
  <c r="AJ88" i="9"/>
  <c r="Z89" i="9"/>
  <c r="AK88" i="9"/>
  <c r="AA89" i="9"/>
  <c r="AL88" i="9"/>
  <c r="AB89" i="9"/>
  <c r="V134" i="12"/>
  <c r="AF133" i="12"/>
  <c r="U95" i="12"/>
  <c r="AE94" i="12"/>
  <c r="W112" i="12"/>
  <c r="AG111" i="12"/>
  <c r="X89" i="12"/>
  <c r="AH88" i="12"/>
  <c r="Y89" i="12"/>
  <c r="AI88" i="12"/>
  <c r="Z89" i="12"/>
  <c r="AJ88" i="12"/>
  <c r="AA89" i="12"/>
  <c r="AK88" i="12"/>
  <c r="AB89" i="12"/>
  <c r="AL88" i="12"/>
  <c r="T90" i="12"/>
  <c r="AD89" i="12"/>
  <c r="U351" i="8"/>
  <c r="AQ350" i="8"/>
  <c r="AE350" i="8"/>
  <c r="T88" i="8"/>
  <c r="AP87" i="8"/>
  <c r="AD87" i="8"/>
  <c r="U88" i="8"/>
  <c r="AQ87" i="8"/>
  <c r="AE87" i="8"/>
  <c r="V88" i="8"/>
  <c r="AR87" i="8"/>
  <c r="AF87" i="8"/>
  <c r="X88" i="8"/>
  <c r="AT87" i="8"/>
  <c r="AH87" i="8"/>
  <c r="P89" i="8"/>
  <c r="AL88" i="8"/>
  <c r="AV88" i="8" s="1"/>
  <c r="Z88" i="8"/>
  <c r="AJ88" i="8" s="1"/>
  <c r="AS150" i="8"/>
  <c r="AG150" i="8"/>
  <c r="P249" i="8"/>
  <c r="AL248" i="8"/>
  <c r="AV248" i="8" s="1"/>
  <c r="Z248" i="8"/>
  <c r="AJ248" i="8" s="1"/>
  <c r="Q252" i="8"/>
  <c r="AM251" i="8"/>
  <c r="AA251" i="8"/>
  <c r="R253" i="8"/>
  <c r="AN252" i="8"/>
  <c r="AB252" i="8"/>
  <c r="S254" i="8"/>
  <c r="AO253" i="8"/>
  <c r="AC253" i="8"/>
  <c r="T255" i="8"/>
  <c r="AP254" i="8"/>
  <c r="AD254" i="8"/>
  <c r="U256" i="8"/>
  <c r="AQ255" i="8"/>
  <c r="AE255" i="8"/>
  <c r="V264" i="8"/>
  <c r="AR263" i="8"/>
  <c r="AF263" i="8"/>
  <c r="X348" i="8"/>
  <c r="AT347" i="8"/>
  <c r="AH347" i="8"/>
  <c r="AL89" i="9" l="1"/>
  <c r="AB90" i="9"/>
  <c r="AK89" i="9"/>
  <c r="AA90" i="9"/>
  <c r="AJ89" i="9"/>
  <c r="Z90" i="9"/>
  <c r="AI89" i="9"/>
  <c r="Y90" i="9"/>
  <c r="AH89" i="9"/>
  <c r="X90" i="9"/>
  <c r="AD98" i="9"/>
  <c r="AO98" i="9" s="1"/>
  <c r="T99" i="9"/>
  <c r="AD91" i="11"/>
  <c r="AO91" i="11" s="1"/>
  <c r="T92" i="11"/>
  <c r="AL91" i="11"/>
  <c r="AB92" i="11"/>
  <c r="AK91" i="11"/>
  <c r="AA92" i="11"/>
  <c r="AJ91" i="11"/>
  <c r="Z92" i="11"/>
  <c r="AI91" i="11"/>
  <c r="Y92" i="11"/>
  <c r="AH91" i="11"/>
  <c r="X92" i="11"/>
  <c r="AO88" i="12"/>
  <c r="W113" i="12"/>
  <c r="AG112" i="12"/>
  <c r="U96" i="12"/>
  <c r="AE95" i="12"/>
  <c r="V135" i="12"/>
  <c r="AF134" i="12"/>
  <c r="T91" i="12"/>
  <c r="AD90" i="12"/>
  <c r="AE90" i="12"/>
  <c r="AB90" i="12"/>
  <c r="AL89" i="12"/>
  <c r="AA90" i="12"/>
  <c r="AK89" i="12"/>
  <c r="Z90" i="12"/>
  <c r="AJ89" i="12"/>
  <c r="Y90" i="12"/>
  <c r="AI89" i="12"/>
  <c r="X90" i="12"/>
  <c r="AH89" i="12"/>
  <c r="AO89" i="12" s="1"/>
  <c r="U352" i="8"/>
  <c r="AQ351" i="8"/>
  <c r="AE351" i="8"/>
  <c r="X349" i="8"/>
  <c r="AT348" i="8"/>
  <c r="AH348" i="8"/>
  <c r="V265" i="8"/>
  <c r="V266" i="8" s="1"/>
  <c r="AR264" i="8"/>
  <c r="AF264" i="8"/>
  <c r="U257" i="8"/>
  <c r="AQ256" i="8"/>
  <c r="AE256" i="8"/>
  <c r="T256" i="8"/>
  <c r="AP255" i="8"/>
  <c r="AD255" i="8"/>
  <c r="S255" i="8"/>
  <c r="AO254" i="8"/>
  <c r="AC254" i="8"/>
  <c r="R254" i="8"/>
  <c r="AN253" i="8"/>
  <c r="AB253" i="8"/>
  <c r="Q253" i="8"/>
  <c r="AM252" i="8"/>
  <c r="AA252" i="8"/>
  <c r="P250" i="8"/>
  <c r="AL249" i="8"/>
  <c r="AV249" i="8" s="1"/>
  <c r="Z249" i="8"/>
  <c r="AJ249" i="8" s="1"/>
  <c r="AS151" i="8"/>
  <c r="AG151" i="8"/>
  <c r="P90" i="8"/>
  <c r="AL89" i="8"/>
  <c r="Z89" i="8"/>
  <c r="AM89" i="8"/>
  <c r="AA89" i="8"/>
  <c r="X89" i="8"/>
  <c r="AT88" i="8"/>
  <c r="AH88" i="8"/>
  <c r="V89" i="8"/>
  <c r="AR88" i="8"/>
  <c r="AF88" i="8"/>
  <c r="U89" i="8"/>
  <c r="AQ88" i="8"/>
  <c r="AE88" i="8"/>
  <c r="T89" i="8"/>
  <c r="AP88" i="8"/>
  <c r="AD88" i="8"/>
  <c r="AH92" i="11" l="1"/>
  <c r="X93" i="11"/>
  <c r="AI92" i="11"/>
  <c r="Y93" i="11"/>
  <c r="AJ92" i="11"/>
  <c r="Z93" i="11"/>
  <c r="AK92" i="11"/>
  <c r="AA93" i="11"/>
  <c r="AL92" i="11"/>
  <c r="AB93" i="11"/>
  <c r="AD92" i="11"/>
  <c r="T93" i="11"/>
  <c r="AE92" i="11"/>
  <c r="AD99" i="9"/>
  <c r="AO99" i="9" s="1"/>
  <c r="T100" i="9"/>
  <c r="AH90" i="9"/>
  <c r="X91" i="9"/>
  <c r="AI90" i="9"/>
  <c r="Y91" i="9"/>
  <c r="AJ90" i="9"/>
  <c r="Z91" i="9"/>
  <c r="AK90" i="9"/>
  <c r="AA91" i="9"/>
  <c r="AL90" i="9"/>
  <c r="AB91" i="9"/>
  <c r="V136" i="12"/>
  <c r="AF135" i="12"/>
  <c r="U97" i="12"/>
  <c r="AE96" i="12"/>
  <c r="W114" i="12"/>
  <c r="AG113" i="12"/>
  <c r="X91" i="12"/>
  <c r="AH90" i="12"/>
  <c r="Y91" i="12"/>
  <c r="AI90" i="12"/>
  <c r="Z91" i="12"/>
  <c r="AJ90" i="12"/>
  <c r="AA91" i="12"/>
  <c r="AK90" i="12"/>
  <c r="AB91" i="12"/>
  <c r="AL90" i="12"/>
  <c r="T92" i="12"/>
  <c r="AD91" i="12"/>
  <c r="AO90" i="12"/>
  <c r="U353" i="8"/>
  <c r="AE352" i="8"/>
  <c r="AQ352" i="8"/>
  <c r="V267" i="8"/>
  <c r="AS266" i="8"/>
  <c r="AG266" i="8"/>
  <c r="T90" i="8"/>
  <c r="AP89" i="8"/>
  <c r="AD89" i="8"/>
  <c r="U90" i="8"/>
  <c r="AQ89" i="8"/>
  <c r="AE89" i="8"/>
  <c r="V90" i="8"/>
  <c r="AR89" i="8"/>
  <c r="AF89" i="8"/>
  <c r="X90" i="8"/>
  <c r="AT89" i="8"/>
  <c r="AH89" i="8"/>
  <c r="P91" i="8"/>
  <c r="AL90" i="8"/>
  <c r="AV90" i="8" s="1"/>
  <c r="Z90" i="8"/>
  <c r="AJ90" i="8" s="1"/>
  <c r="AS152" i="8"/>
  <c r="AG152" i="8"/>
  <c r="P251" i="8"/>
  <c r="AL250" i="8"/>
  <c r="AV250" i="8" s="1"/>
  <c r="Z250" i="8"/>
  <c r="AJ250" i="8" s="1"/>
  <c r="Q254" i="8"/>
  <c r="AM253" i="8"/>
  <c r="AA253" i="8"/>
  <c r="R255" i="8"/>
  <c r="AN254" i="8"/>
  <c r="AB254" i="8"/>
  <c r="S256" i="8"/>
  <c r="AO255" i="8"/>
  <c r="AC255" i="8"/>
  <c r="T257" i="8"/>
  <c r="AP256" i="8"/>
  <c r="AD256" i="8"/>
  <c r="U258" i="8"/>
  <c r="AQ257" i="8"/>
  <c r="AE257" i="8"/>
  <c r="AR265" i="8"/>
  <c r="AF265" i="8"/>
  <c r="AR266" i="8"/>
  <c r="AF266" i="8"/>
  <c r="X350" i="8"/>
  <c r="AT349" i="8"/>
  <c r="AH349" i="8"/>
  <c r="AJ89" i="8"/>
  <c r="AV89" i="8"/>
  <c r="AL91" i="9" l="1"/>
  <c r="AB92" i="9"/>
  <c r="AK91" i="9"/>
  <c r="AA92" i="9"/>
  <c r="AJ91" i="9"/>
  <c r="Z92" i="9"/>
  <c r="AI91" i="9"/>
  <c r="Y92" i="9"/>
  <c r="AH91" i="9"/>
  <c r="X92" i="9"/>
  <c r="AD100" i="9"/>
  <c r="AO100" i="9" s="1"/>
  <c r="T101" i="9"/>
  <c r="AD93" i="11"/>
  <c r="AO93" i="11" s="1"/>
  <c r="T94" i="11"/>
  <c r="AO92" i="11"/>
  <c r="AL93" i="11"/>
  <c r="AB94" i="11"/>
  <c r="AK93" i="11"/>
  <c r="AA94" i="11"/>
  <c r="AJ93" i="11"/>
  <c r="Z94" i="11"/>
  <c r="AI93" i="11"/>
  <c r="Y94" i="11"/>
  <c r="AH93" i="11"/>
  <c r="X94" i="11"/>
  <c r="W115" i="12"/>
  <c r="AG114" i="12"/>
  <c r="U98" i="12"/>
  <c r="AE97" i="12"/>
  <c r="V137" i="12"/>
  <c r="AF136" i="12"/>
  <c r="T93" i="12"/>
  <c r="AD92" i="12"/>
  <c r="AB92" i="12"/>
  <c r="AL91" i="12"/>
  <c r="AA92" i="12"/>
  <c r="AK91" i="12"/>
  <c r="Z92" i="12"/>
  <c r="AJ91" i="12"/>
  <c r="Y92" i="12"/>
  <c r="AI91" i="12"/>
  <c r="X92" i="12"/>
  <c r="AH91" i="12"/>
  <c r="AO91" i="12" s="1"/>
  <c r="U354" i="8"/>
  <c r="AQ353" i="8"/>
  <c r="AE353" i="8"/>
  <c r="V268" i="8"/>
  <c r="AR267" i="8"/>
  <c r="AF267" i="8"/>
  <c r="AS267" i="8"/>
  <c r="AG267" i="8"/>
  <c r="X351" i="8"/>
  <c r="AT350" i="8"/>
  <c r="AH350" i="8"/>
  <c r="U259" i="8"/>
  <c r="AQ258" i="8"/>
  <c r="AE258" i="8"/>
  <c r="T258" i="8"/>
  <c r="AP257" i="8"/>
  <c r="AD257" i="8"/>
  <c r="S257" i="8"/>
  <c r="AO256" i="8"/>
  <c r="AC256" i="8"/>
  <c r="R256" i="8"/>
  <c r="AN255" i="8"/>
  <c r="AB255" i="8"/>
  <c r="Q255" i="8"/>
  <c r="AM254" i="8"/>
  <c r="AA254" i="8"/>
  <c r="P252" i="8"/>
  <c r="AL251" i="8"/>
  <c r="AV251" i="8" s="1"/>
  <c r="Z251" i="8"/>
  <c r="AJ251" i="8" s="1"/>
  <c r="AS153" i="8"/>
  <c r="AG153" i="8"/>
  <c r="P92" i="8"/>
  <c r="AL91" i="8"/>
  <c r="AV91" i="8" s="1"/>
  <c r="Z91" i="8"/>
  <c r="AJ91" i="8" s="1"/>
  <c r="X91" i="8"/>
  <c r="AT90" i="8"/>
  <c r="AH90" i="8"/>
  <c r="V91" i="8"/>
  <c r="AR90" i="8"/>
  <c r="AF90" i="8"/>
  <c r="U91" i="8"/>
  <c r="AQ90" i="8"/>
  <c r="AE90" i="8"/>
  <c r="T91" i="8"/>
  <c r="AP90" i="8"/>
  <c r="AD90" i="8"/>
  <c r="AH94" i="11" l="1"/>
  <c r="X95" i="11"/>
  <c r="AI94" i="11"/>
  <c r="Y95" i="11"/>
  <c r="AJ94" i="11"/>
  <c r="Z95" i="11"/>
  <c r="AK94" i="11"/>
  <c r="AA95" i="11"/>
  <c r="AL94" i="11"/>
  <c r="AB95" i="11"/>
  <c r="AD94" i="11"/>
  <c r="AO94" i="11" s="1"/>
  <c r="T95" i="11"/>
  <c r="AD101" i="9"/>
  <c r="AO101" i="9" s="1"/>
  <c r="T102" i="9"/>
  <c r="AH92" i="9"/>
  <c r="X93" i="9"/>
  <c r="AI92" i="9"/>
  <c r="Y93" i="9"/>
  <c r="AJ92" i="9"/>
  <c r="Z93" i="9"/>
  <c r="AK92" i="9"/>
  <c r="AA93" i="9"/>
  <c r="AL92" i="9"/>
  <c r="AB93" i="9"/>
  <c r="V138" i="12"/>
  <c r="AF137" i="12"/>
  <c r="U99" i="12"/>
  <c r="AE98" i="12"/>
  <c r="W116" i="12"/>
  <c r="AG115" i="12"/>
  <c r="X93" i="12"/>
  <c r="AH92" i="12"/>
  <c r="Y93" i="12"/>
  <c r="AI92" i="12"/>
  <c r="Z93" i="12"/>
  <c r="AJ92" i="12"/>
  <c r="AA93" i="12"/>
  <c r="AK92" i="12"/>
  <c r="AB93" i="12"/>
  <c r="AL92" i="12"/>
  <c r="T94" i="12"/>
  <c r="AD93" i="12"/>
  <c r="U355" i="8"/>
  <c r="AQ354" i="8"/>
  <c r="AE354" i="8"/>
  <c r="V269" i="8"/>
  <c r="AR268" i="8"/>
  <c r="AF268" i="8"/>
  <c r="AS268" i="8"/>
  <c r="AG268" i="8"/>
  <c r="T92" i="8"/>
  <c r="AP91" i="8"/>
  <c r="AD91" i="8"/>
  <c r="U92" i="8"/>
  <c r="AQ91" i="8"/>
  <c r="AE91" i="8"/>
  <c r="V92" i="8"/>
  <c r="AR91" i="8"/>
  <c r="AF91" i="8"/>
  <c r="X92" i="8"/>
  <c r="AT91" i="8"/>
  <c r="AH91" i="8"/>
  <c r="P93" i="8"/>
  <c r="AL92" i="8"/>
  <c r="AV92" i="8" s="1"/>
  <c r="Z92" i="8"/>
  <c r="AJ92" i="8" s="1"/>
  <c r="AS154" i="8"/>
  <c r="AG154" i="8"/>
  <c r="P253" i="8"/>
  <c r="AL252" i="8"/>
  <c r="AV252" i="8" s="1"/>
  <c r="Z252" i="8"/>
  <c r="AJ252" i="8" s="1"/>
  <c r="Q256" i="8"/>
  <c r="AM255" i="8"/>
  <c r="AA255" i="8"/>
  <c r="R257" i="8"/>
  <c r="AN256" i="8"/>
  <c r="AB256" i="8"/>
  <c r="S258" i="8"/>
  <c r="AO257" i="8"/>
  <c r="AC257" i="8"/>
  <c r="T259" i="8"/>
  <c r="AP258" i="8"/>
  <c r="AD258" i="8"/>
  <c r="U260" i="8"/>
  <c r="AQ259" i="8"/>
  <c r="AE259" i="8"/>
  <c r="X352" i="8"/>
  <c r="AT351" i="8"/>
  <c r="AH351" i="8"/>
  <c r="AL93" i="9" l="1"/>
  <c r="AB94" i="9"/>
  <c r="AK93" i="9"/>
  <c r="AA94" i="9"/>
  <c r="AJ93" i="9"/>
  <c r="Z94" i="9"/>
  <c r="AI93" i="9"/>
  <c r="Y94" i="9"/>
  <c r="AH93" i="9"/>
  <c r="X94" i="9"/>
  <c r="AD102" i="9"/>
  <c r="AO102" i="9" s="1"/>
  <c r="T103" i="9"/>
  <c r="AD95" i="11"/>
  <c r="AO95" i="11" s="1"/>
  <c r="T96" i="11"/>
  <c r="AL95" i="11"/>
  <c r="AB96" i="11"/>
  <c r="AK95" i="11"/>
  <c r="AA96" i="11"/>
  <c r="AJ95" i="11"/>
  <c r="Z96" i="11"/>
  <c r="AI95" i="11"/>
  <c r="Y96" i="11"/>
  <c r="AH95" i="11"/>
  <c r="X96" i="11"/>
  <c r="AO92" i="12"/>
  <c r="W117" i="12"/>
  <c r="AG116" i="12"/>
  <c r="U100" i="12"/>
  <c r="AE99" i="12"/>
  <c r="V139" i="12"/>
  <c r="AF138" i="12"/>
  <c r="T95" i="12"/>
  <c r="AD94" i="12"/>
  <c r="AB94" i="12"/>
  <c r="AL93" i="12"/>
  <c r="AA94" i="12"/>
  <c r="AK93" i="12"/>
  <c r="Z94" i="12"/>
  <c r="AJ93" i="12"/>
  <c r="Y94" i="12"/>
  <c r="AI93" i="12"/>
  <c r="X94" i="12"/>
  <c r="AH93" i="12"/>
  <c r="AO93" i="12" s="1"/>
  <c r="U356" i="8"/>
  <c r="AQ355" i="8"/>
  <c r="AE355" i="8"/>
  <c r="V270" i="8"/>
  <c r="AR269" i="8"/>
  <c r="AF269" i="8"/>
  <c r="AS269" i="8"/>
  <c r="AG269" i="8"/>
  <c r="X353" i="8"/>
  <c r="AT352" i="8"/>
  <c r="AH352" i="8"/>
  <c r="U261" i="8"/>
  <c r="AQ260" i="8"/>
  <c r="AE260" i="8"/>
  <c r="T260" i="8"/>
  <c r="AP259" i="8"/>
  <c r="AD259" i="8"/>
  <c r="S259" i="8"/>
  <c r="AO258" i="8"/>
  <c r="AC258" i="8"/>
  <c r="R258" i="8"/>
  <c r="AN257" i="8"/>
  <c r="AB257" i="8"/>
  <c r="Q257" i="8"/>
  <c r="AM256" i="8"/>
  <c r="AA256" i="8"/>
  <c r="P254" i="8"/>
  <c r="AL253" i="8"/>
  <c r="AV253" i="8" s="1"/>
  <c r="Z253" i="8"/>
  <c r="AJ253" i="8" s="1"/>
  <c r="AS155" i="8"/>
  <c r="AG155" i="8"/>
  <c r="P94" i="8"/>
  <c r="AL93" i="8"/>
  <c r="AV93" i="8" s="1"/>
  <c r="Z93" i="8"/>
  <c r="AJ93" i="8" s="1"/>
  <c r="X93" i="8"/>
  <c r="AT92" i="8"/>
  <c r="AH92" i="8"/>
  <c r="V93" i="8"/>
  <c r="AR92" i="8"/>
  <c r="AF92" i="8"/>
  <c r="U93" i="8"/>
  <c r="AQ92" i="8"/>
  <c r="AE92" i="8"/>
  <c r="T93" i="8"/>
  <c r="AP92" i="8"/>
  <c r="AD92" i="8"/>
  <c r="AH96" i="11" l="1"/>
  <c r="X97" i="11"/>
  <c r="AI96" i="11"/>
  <c r="Y97" i="11"/>
  <c r="AJ96" i="11"/>
  <c r="Z97" i="11"/>
  <c r="AK96" i="11"/>
  <c r="AA97" i="11"/>
  <c r="AL96" i="11"/>
  <c r="AB97" i="11"/>
  <c r="AD96" i="11"/>
  <c r="AO96" i="11" s="1"/>
  <c r="T97" i="11"/>
  <c r="AD103" i="9"/>
  <c r="AO103" i="9" s="1"/>
  <c r="T104" i="9"/>
  <c r="AH94" i="9"/>
  <c r="X95" i="9"/>
  <c r="AI94" i="9"/>
  <c r="Y95" i="9"/>
  <c r="AJ94" i="9"/>
  <c r="Z95" i="9"/>
  <c r="AK94" i="9"/>
  <c r="AA95" i="9"/>
  <c r="AL94" i="9"/>
  <c r="AB95" i="9"/>
  <c r="V140" i="12"/>
  <c r="AF139" i="12"/>
  <c r="U101" i="12"/>
  <c r="AE100" i="12"/>
  <c r="W118" i="12"/>
  <c r="AG117" i="12"/>
  <c r="X95" i="12"/>
  <c r="AH94" i="12"/>
  <c r="Y95" i="12"/>
  <c r="AI94" i="12"/>
  <c r="Z95" i="12"/>
  <c r="AJ94" i="12"/>
  <c r="AA95" i="12"/>
  <c r="AK94" i="12"/>
  <c r="AB95" i="12"/>
  <c r="AL94" i="12"/>
  <c r="T96" i="12"/>
  <c r="AD95" i="12"/>
  <c r="U357" i="8"/>
  <c r="AQ356" i="8"/>
  <c r="AE356" i="8"/>
  <c r="V271" i="8"/>
  <c r="AR270" i="8"/>
  <c r="AF270" i="8"/>
  <c r="AS270" i="8"/>
  <c r="AG270" i="8"/>
  <c r="T94" i="8"/>
  <c r="AP93" i="8"/>
  <c r="AD93" i="8"/>
  <c r="U94" i="8"/>
  <c r="AQ93" i="8"/>
  <c r="AE93" i="8"/>
  <c r="V94" i="8"/>
  <c r="AR93" i="8"/>
  <c r="AF93" i="8"/>
  <c r="X94" i="8"/>
  <c r="AT93" i="8"/>
  <c r="AH93" i="8"/>
  <c r="P95" i="8"/>
  <c r="AL94" i="8"/>
  <c r="AV94" i="8" s="1"/>
  <c r="Z94" i="8"/>
  <c r="AJ94" i="8" s="1"/>
  <c r="AS156" i="8"/>
  <c r="AG156" i="8"/>
  <c r="P255" i="8"/>
  <c r="AL254" i="8"/>
  <c r="AV254" i="8" s="1"/>
  <c r="Z254" i="8"/>
  <c r="AJ254" i="8" s="1"/>
  <c r="Q258" i="8"/>
  <c r="AM257" i="8"/>
  <c r="AA257" i="8"/>
  <c r="R259" i="8"/>
  <c r="AN258" i="8"/>
  <c r="AB258" i="8"/>
  <c r="S260" i="8"/>
  <c r="AO259" i="8"/>
  <c r="AC259" i="8"/>
  <c r="T261" i="8"/>
  <c r="AP260" i="8"/>
  <c r="AD260" i="8"/>
  <c r="U262" i="8"/>
  <c r="AQ261" i="8"/>
  <c r="AE261" i="8"/>
  <c r="X354" i="8"/>
  <c r="AT353" i="8"/>
  <c r="AH353" i="8"/>
  <c r="AL95" i="9" l="1"/>
  <c r="AB96" i="9"/>
  <c r="AK95" i="9"/>
  <c r="AA96" i="9"/>
  <c r="AJ95" i="9"/>
  <c r="Z96" i="9"/>
  <c r="AI95" i="9"/>
  <c r="Y96" i="9"/>
  <c r="AH95" i="9"/>
  <c r="X96" i="9"/>
  <c r="AD104" i="9"/>
  <c r="AO104" i="9" s="1"/>
  <c r="T105" i="9"/>
  <c r="AD97" i="11"/>
  <c r="AO97" i="11" s="1"/>
  <c r="T98" i="11"/>
  <c r="AL97" i="11"/>
  <c r="AB98" i="11"/>
  <c r="AK97" i="11"/>
  <c r="AA98" i="11"/>
  <c r="AJ97" i="11"/>
  <c r="Z98" i="11"/>
  <c r="AI97" i="11"/>
  <c r="Y98" i="11"/>
  <c r="AH97" i="11"/>
  <c r="X98" i="11"/>
  <c r="AO94" i="12"/>
  <c r="W119" i="12"/>
  <c r="AG118" i="12"/>
  <c r="U102" i="12"/>
  <c r="AE101" i="12"/>
  <c r="V141" i="12"/>
  <c r="AF140" i="12"/>
  <c r="T97" i="12"/>
  <c r="AD96" i="12"/>
  <c r="AB96" i="12"/>
  <c r="AL95" i="12"/>
  <c r="AA96" i="12"/>
  <c r="AK95" i="12"/>
  <c r="Z96" i="12"/>
  <c r="AJ95" i="12"/>
  <c r="Y96" i="12"/>
  <c r="AI95" i="12"/>
  <c r="X96" i="12"/>
  <c r="AH95" i="12"/>
  <c r="AO95" i="12" s="1"/>
  <c r="U358" i="8"/>
  <c r="AQ357" i="8"/>
  <c r="AE357" i="8"/>
  <c r="V272" i="8"/>
  <c r="AR271" i="8"/>
  <c r="AF271" i="8"/>
  <c r="AS271" i="8"/>
  <c r="AG271" i="8"/>
  <c r="X355" i="8"/>
  <c r="AT354" i="8"/>
  <c r="AH354" i="8"/>
  <c r="U263" i="8"/>
  <c r="AQ262" i="8"/>
  <c r="AE262" i="8"/>
  <c r="T262" i="8"/>
  <c r="AP261" i="8"/>
  <c r="AD261" i="8"/>
  <c r="S261" i="8"/>
  <c r="AO260" i="8"/>
  <c r="AC260" i="8"/>
  <c r="R260" i="8"/>
  <c r="AN259" i="8"/>
  <c r="AB259" i="8"/>
  <c r="Q259" i="8"/>
  <c r="AM258" i="8"/>
  <c r="AA258" i="8"/>
  <c r="P256" i="8"/>
  <c r="AL255" i="8"/>
  <c r="AV255" i="8" s="1"/>
  <c r="Z255" i="8"/>
  <c r="AJ255" i="8" s="1"/>
  <c r="AS157" i="8"/>
  <c r="AG157" i="8"/>
  <c r="P96" i="8"/>
  <c r="AL95" i="8"/>
  <c r="AV95" i="8" s="1"/>
  <c r="Z95" i="8"/>
  <c r="AJ95" i="8" s="1"/>
  <c r="X95" i="8"/>
  <c r="AT94" i="8"/>
  <c r="AH94" i="8"/>
  <c r="V95" i="8"/>
  <c r="AR94" i="8"/>
  <c r="AF94" i="8"/>
  <c r="U95" i="8"/>
  <c r="AQ94" i="8"/>
  <c r="AE94" i="8"/>
  <c r="T95" i="8"/>
  <c r="AP94" i="8"/>
  <c r="AD94" i="8"/>
  <c r="AH98" i="11" l="1"/>
  <c r="X99" i="11"/>
  <c r="AI98" i="11"/>
  <c r="Y99" i="11"/>
  <c r="AJ98" i="11"/>
  <c r="Z99" i="11"/>
  <c r="AK98" i="11"/>
  <c r="AA99" i="11"/>
  <c r="AL98" i="11"/>
  <c r="AB99" i="11"/>
  <c r="AD98" i="11"/>
  <c r="AO98" i="11" s="1"/>
  <c r="T99" i="11"/>
  <c r="AD105" i="9"/>
  <c r="AO105" i="9" s="1"/>
  <c r="T106" i="9"/>
  <c r="AH96" i="9"/>
  <c r="X97" i="9"/>
  <c r="AI96" i="9"/>
  <c r="Y97" i="9"/>
  <c r="AJ96" i="9"/>
  <c r="Z97" i="9"/>
  <c r="AK96" i="9"/>
  <c r="AA97" i="9"/>
  <c r="AL96" i="9"/>
  <c r="AB97" i="9"/>
  <c r="V142" i="12"/>
  <c r="AF141" i="12"/>
  <c r="U103" i="12"/>
  <c r="AE102" i="12"/>
  <c r="W120" i="12"/>
  <c r="AG119" i="12"/>
  <c r="X97" i="12"/>
  <c r="AH96" i="12"/>
  <c r="Y97" i="12"/>
  <c r="AI96" i="12"/>
  <c r="Z97" i="12"/>
  <c r="AJ96" i="12"/>
  <c r="AA97" i="12"/>
  <c r="AK96" i="12"/>
  <c r="AB97" i="12"/>
  <c r="AL96" i="12"/>
  <c r="T98" i="12"/>
  <c r="AD97" i="12"/>
  <c r="AQ358" i="8"/>
  <c r="AE358" i="8"/>
  <c r="V273" i="8"/>
  <c r="AR272" i="8"/>
  <c r="AF272" i="8"/>
  <c r="AS272" i="8"/>
  <c r="AG272" i="8"/>
  <c r="T96" i="8"/>
  <c r="AP95" i="8"/>
  <c r="AD95" i="8"/>
  <c r="U96" i="8"/>
  <c r="AQ95" i="8"/>
  <c r="AE95" i="8"/>
  <c r="V96" i="8"/>
  <c r="AR95" i="8"/>
  <c r="AF95" i="8"/>
  <c r="X96" i="8"/>
  <c r="AT95" i="8"/>
  <c r="AH95" i="8"/>
  <c r="P97" i="8"/>
  <c r="AL96" i="8"/>
  <c r="Z96" i="8"/>
  <c r="AA96" i="8"/>
  <c r="AM96" i="8"/>
  <c r="AS158" i="8"/>
  <c r="AG158" i="8"/>
  <c r="P257" i="8"/>
  <c r="AL256" i="8"/>
  <c r="AV256" i="8" s="1"/>
  <c r="Z256" i="8"/>
  <c r="AJ256" i="8" s="1"/>
  <c r="Q260" i="8"/>
  <c r="AM259" i="8"/>
  <c r="AA259" i="8"/>
  <c r="R261" i="8"/>
  <c r="AN260" i="8"/>
  <c r="AB260" i="8"/>
  <c r="S262" i="8"/>
  <c r="AO261" i="8"/>
  <c r="AC261" i="8"/>
  <c r="T263" i="8"/>
  <c r="AP262" i="8"/>
  <c r="AD262" i="8"/>
  <c r="U264" i="8"/>
  <c r="AQ263" i="8"/>
  <c r="AE263" i="8"/>
  <c r="X356" i="8"/>
  <c r="AT355" i="8"/>
  <c r="AH355" i="8"/>
  <c r="AL97" i="9" l="1"/>
  <c r="AB98" i="9"/>
  <c r="AK97" i="9"/>
  <c r="AA98" i="9"/>
  <c r="AJ97" i="9"/>
  <c r="Z98" i="9"/>
  <c r="AI97" i="9"/>
  <c r="Y98" i="9"/>
  <c r="AH97" i="9"/>
  <c r="X98" i="9"/>
  <c r="AD106" i="9"/>
  <c r="AO106" i="9" s="1"/>
  <c r="T107" i="9"/>
  <c r="AD99" i="11"/>
  <c r="AO99" i="11" s="1"/>
  <c r="T100" i="11"/>
  <c r="AL99" i="11"/>
  <c r="AB100" i="11"/>
  <c r="AK99" i="11"/>
  <c r="AA100" i="11"/>
  <c r="AJ99" i="11"/>
  <c r="Z100" i="11"/>
  <c r="AI99" i="11"/>
  <c r="Y100" i="11"/>
  <c r="AH99" i="11"/>
  <c r="X100" i="11"/>
  <c r="AO96" i="12"/>
  <c r="W121" i="12"/>
  <c r="AG120" i="12"/>
  <c r="U104" i="12"/>
  <c r="AE103" i="12"/>
  <c r="V143" i="12"/>
  <c r="AF142" i="12"/>
  <c r="T99" i="12"/>
  <c r="AD98" i="12"/>
  <c r="AB98" i="12"/>
  <c r="AL97" i="12"/>
  <c r="AA98" i="12"/>
  <c r="AK97" i="12"/>
  <c r="Z98" i="12"/>
  <c r="AJ97" i="12"/>
  <c r="Y98" i="12"/>
  <c r="AI97" i="12"/>
  <c r="X98" i="12"/>
  <c r="AH97" i="12"/>
  <c r="AO97" i="12" s="1"/>
  <c r="V274" i="8"/>
  <c r="AR273" i="8"/>
  <c r="AF273" i="8"/>
  <c r="AS273" i="8"/>
  <c r="AG273" i="8"/>
  <c r="X357" i="8"/>
  <c r="AT356" i="8"/>
  <c r="AH356" i="8"/>
  <c r="AQ264" i="8"/>
  <c r="AE264" i="8"/>
  <c r="T264" i="8"/>
  <c r="AP263" i="8"/>
  <c r="AD263" i="8"/>
  <c r="S263" i="8"/>
  <c r="AO262" i="8"/>
  <c r="AC262" i="8"/>
  <c r="R262" i="8"/>
  <c r="AN261" i="8"/>
  <c r="AB261" i="8"/>
  <c r="Q261" i="8"/>
  <c r="AM260" i="8"/>
  <c r="AA260" i="8"/>
  <c r="P258" i="8"/>
  <c r="AL257" i="8"/>
  <c r="AV257" i="8" s="1"/>
  <c r="Z257" i="8"/>
  <c r="AJ257" i="8" s="1"/>
  <c r="AS159" i="8"/>
  <c r="AG159" i="8"/>
  <c r="P98" i="8"/>
  <c r="AL97" i="8"/>
  <c r="AV97" i="8" s="1"/>
  <c r="Z97" i="8"/>
  <c r="AJ97" i="8" s="1"/>
  <c r="X97" i="8"/>
  <c r="AT96" i="8"/>
  <c r="AH96" i="8"/>
  <c r="V97" i="8"/>
  <c r="AR96" i="8"/>
  <c r="AF96" i="8"/>
  <c r="U97" i="8"/>
  <c r="AQ96" i="8"/>
  <c r="AE96" i="8"/>
  <c r="T97" i="8"/>
  <c r="AP96" i="8"/>
  <c r="AD96" i="8"/>
  <c r="AJ96" i="8"/>
  <c r="AV96" i="8"/>
  <c r="AH100" i="11" l="1"/>
  <c r="X101" i="11"/>
  <c r="AI100" i="11"/>
  <c r="Y101" i="11"/>
  <c r="AJ100" i="11"/>
  <c r="Z101" i="11"/>
  <c r="AK100" i="11"/>
  <c r="AA101" i="11"/>
  <c r="AL100" i="11"/>
  <c r="AB101" i="11"/>
  <c r="AD100" i="11"/>
  <c r="AO100" i="11" s="1"/>
  <c r="T101" i="11"/>
  <c r="AD107" i="9"/>
  <c r="AE107" i="9"/>
  <c r="T108" i="9"/>
  <c r="AH98" i="9"/>
  <c r="X99" i="9"/>
  <c r="AI98" i="9"/>
  <c r="Y99" i="9"/>
  <c r="AJ98" i="9"/>
  <c r="Z99" i="9"/>
  <c r="AK98" i="9"/>
  <c r="AA99" i="9"/>
  <c r="AL98" i="9"/>
  <c r="AB99" i="9"/>
  <c r="V144" i="12"/>
  <c r="AF143" i="12"/>
  <c r="U105" i="12"/>
  <c r="AE104" i="12"/>
  <c r="W122" i="12"/>
  <c r="AG121" i="12"/>
  <c r="X99" i="12"/>
  <c r="AH98" i="12"/>
  <c r="Y99" i="12"/>
  <c r="AI98" i="12"/>
  <c r="Z99" i="12"/>
  <c r="AJ98" i="12"/>
  <c r="AA99" i="12"/>
  <c r="AK98" i="12"/>
  <c r="AB99" i="12"/>
  <c r="AL98" i="12"/>
  <c r="T100" i="12"/>
  <c r="AD99" i="12"/>
  <c r="V275" i="8"/>
  <c r="AR274" i="8"/>
  <c r="AF274" i="8"/>
  <c r="AS274" i="8"/>
  <c r="AG274" i="8"/>
  <c r="T98" i="8"/>
  <c r="AP97" i="8"/>
  <c r="AD97" i="8"/>
  <c r="U98" i="8"/>
  <c r="AQ97" i="8"/>
  <c r="AE97" i="8"/>
  <c r="V98" i="8"/>
  <c r="AR97" i="8"/>
  <c r="AF97" i="8"/>
  <c r="X98" i="8"/>
  <c r="AT97" i="8"/>
  <c r="AH97" i="8"/>
  <c r="P99" i="8"/>
  <c r="AL98" i="8"/>
  <c r="AV98" i="8" s="1"/>
  <c r="Z98" i="8"/>
  <c r="AJ98" i="8" s="1"/>
  <c r="AS160" i="8"/>
  <c r="AG160" i="8"/>
  <c r="P259" i="8"/>
  <c r="AL258" i="8"/>
  <c r="AV258" i="8" s="1"/>
  <c r="Z258" i="8"/>
  <c r="AJ258" i="8" s="1"/>
  <c r="Q262" i="8"/>
  <c r="AM261" i="8"/>
  <c r="AA261" i="8"/>
  <c r="R263" i="8"/>
  <c r="AN262" i="8"/>
  <c r="AB262" i="8"/>
  <c r="S264" i="8"/>
  <c r="AO263" i="8"/>
  <c r="AC263" i="8"/>
  <c r="T265" i="8"/>
  <c r="AP264" i="8"/>
  <c r="AD264" i="8"/>
  <c r="X358" i="8"/>
  <c r="AT357" i="8"/>
  <c r="AH357" i="8"/>
  <c r="AL99" i="9" l="1"/>
  <c r="AB100" i="9"/>
  <c r="AK99" i="9"/>
  <c r="AA100" i="9"/>
  <c r="AJ99" i="9"/>
  <c r="Z100" i="9"/>
  <c r="AI99" i="9"/>
  <c r="Y100" i="9"/>
  <c r="AH99" i="9"/>
  <c r="X100" i="9"/>
  <c r="AD108" i="9"/>
  <c r="AO108" i="9" s="1"/>
  <c r="T109" i="9"/>
  <c r="AO107" i="9"/>
  <c r="AD101" i="11"/>
  <c r="AO101" i="11" s="1"/>
  <c r="T102" i="11"/>
  <c r="AL101" i="11"/>
  <c r="AB102" i="11"/>
  <c r="AK101" i="11"/>
  <c r="AA102" i="11"/>
  <c r="AJ101" i="11"/>
  <c r="Z102" i="11"/>
  <c r="AI101" i="11"/>
  <c r="Y102" i="11"/>
  <c r="AH101" i="11"/>
  <c r="X102" i="11"/>
  <c r="AO98" i="12"/>
  <c r="W123" i="12"/>
  <c r="AG122" i="12"/>
  <c r="U106" i="12"/>
  <c r="AE105" i="12"/>
  <c r="V145" i="12"/>
  <c r="AF144" i="12"/>
  <c r="T101" i="12"/>
  <c r="AD100" i="12"/>
  <c r="AB100" i="12"/>
  <c r="AL99" i="12"/>
  <c r="AA100" i="12"/>
  <c r="AK99" i="12"/>
  <c r="Z100" i="12"/>
  <c r="AJ99" i="12"/>
  <c r="Y100" i="12"/>
  <c r="AI99" i="12"/>
  <c r="X100" i="12"/>
  <c r="AH99" i="12"/>
  <c r="AO99" i="12" s="1"/>
  <c r="V276" i="8"/>
  <c r="AR275" i="8"/>
  <c r="AF275" i="8"/>
  <c r="AS275" i="8"/>
  <c r="AG275" i="8"/>
  <c r="AT358" i="8"/>
  <c r="AH358" i="8"/>
  <c r="T266" i="8"/>
  <c r="AP265" i="8"/>
  <c r="AD265" i="8"/>
  <c r="AE265" i="8"/>
  <c r="AQ265" i="8"/>
  <c r="S265" i="8"/>
  <c r="AO264" i="8"/>
  <c r="AC264" i="8"/>
  <c r="R264" i="8"/>
  <c r="AN263" i="8"/>
  <c r="AB263" i="8"/>
  <c r="Q263" i="8"/>
  <c r="AM262" i="8"/>
  <c r="AA262" i="8"/>
  <c r="P260" i="8"/>
  <c r="AL259" i="8"/>
  <c r="AV259" i="8" s="1"/>
  <c r="Z259" i="8"/>
  <c r="AJ259" i="8" s="1"/>
  <c r="AS161" i="8"/>
  <c r="AG161" i="8"/>
  <c r="P100" i="8"/>
  <c r="AL99" i="8"/>
  <c r="Z99" i="8"/>
  <c r="AA99" i="8"/>
  <c r="AM99" i="8"/>
  <c r="X99" i="8"/>
  <c r="AT98" i="8"/>
  <c r="AH98" i="8"/>
  <c r="V99" i="8"/>
  <c r="AR98" i="8"/>
  <c r="AF98" i="8"/>
  <c r="U99" i="8"/>
  <c r="AQ98" i="8"/>
  <c r="AE98" i="8"/>
  <c r="T99" i="8"/>
  <c r="AP98" i="8"/>
  <c r="AD98" i="8"/>
  <c r="AH102" i="11" l="1"/>
  <c r="X103" i="11"/>
  <c r="AI102" i="11"/>
  <c r="Y103" i="11"/>
  <c r="AJ102" i="11"/>
  <c r="Z103" i="11"/>
  <c r="AK102" i="11"/>
  <c r="AA103" i="11"/>
  <c r="AL102" i="11"/>
  <c r="AB103" i="11"/>
  <c r="AD102" i="11"/>
  <c r="AO102" i="11" s="1"/>
  <c r="T103" i="11"/>
  <c r="AD109" i="9"/>
  <c r="AO109" i="9" s="1"/>
  <c r="T110" i="9"/>
  <c r="AH100" i="9"/>
  <c r="X101" i="9"/>
  <c r="AI100" i="9"/>
  <c r="Y101" i="9"/>
  <c r="AJ100" i="9"/>
  <c r="Z101" i="9"/>
  <c r="AK100" i="9"/>
  <c r="AA101" i="9"/>
  <c r="AL100" i="9"/>
  <c r="AB101" i="9"/>
  <c r="V146" i="12"/>
  <c r="AF145" i="12"/>
  <c r="U107" i="12"/>
  <c r="U108" i="12" s="1"/>
  <c r="AE106" i="12"/>
  <c r="W124" i="12"/>
  <c r="AG123" i="12"/>
  <c r="X101" i="12"/>
  <c r="AH100" i="12"/>
  <c r="Y101" i="12"/>
  <c r="AI100" i="12"/>
  <c r="Z101" i="12"/>
  <c r="AJ100" i="12"/>
  <c r="AA101" i="12"/>
  <c r="AK100" i="12"/>
  <c r="AB101" i="12"/>
  <c r="AL100" i="12"/>
  <c r="T102" i="12"/>
  <c r="AD101" i="12"/>
  <c r="V277" i="8"/>
  <c r="AR276" i="8"/>
  <c r="AF276" i="8"/>
  <c r="AS276" i="8"/>
  <c r="AG276" i="8"/>
  <c r="T100" i="8"/>
  <c r="AP99" i="8"/>
  <c r="AD99" i="8"/>
  <c r="U100" i="8"/>
  <c r="AQ99" i="8"/>
  <c r="AE99" i="8"/>
  <c r="V100" i="8"/>
  <c r="AR99" i="8"/>
  <c r="AF99" i="8"/>
  <c r="X100" i="8"/>
  <c r="AT99" i="8"/>
  <c r="AH99" i="8"/>
  <c r="P101" i="8"/>
  <c r="AL100" i="8"/>
  <c r="AV100" i="8" s="1"/>
  <c r="Z100" i="8"/>
  <c r="AJ100" i="8" s="1"/>
  <c r="AS162" i="8"/>
  <c r="AG162" i="8"/>
  <c r="P261" i="8"/>
  <c r="AL260" i="8"/>
  <c r="AV260" i="8" s="1"/>
  <c r="Z260" i="8"/>
  <c r="AJ260" i="8" s="1"/>
  <c r="Q264" i="8"/>
  <c r="AM263" i="8"/>
  <c r="AA263" i="8"/>
  <c r="R265" i="8"/>
  <c r="AN264" i="8"/>
  <c r="AB264" i="8"/>
  <c r="S266" i="8"/>
  <c r="AO265" i="8"/>
  <c r="AC265" i="8"/>
  <c r="T267" i="8"/>
  <c r="AP266" i="8"/>
  <c r="AD266" i="8"/>
  <c r="AJ99" i="8"/>
  <c r="AV99" i="8"/>
  <c r="AL101" i="9" l="1"/>
  <c r="AB102" i="9"/>
  <c r="AK101" i="9"/>
  <c r="AA102" i="9"/>
  <c r="AJ101" i="9"/>
  <c r="Z102" i="9"/>
  <c r="AI101" i="9"/>
  <c r="Y102" i="9"/>
  <c r="AH101" i="9"/>
  <c r="X102" i="9"/>
  <c r="AD110" i="9"/>
  <c r="AE110" i="9"/>
  <c r="T111" i="9"/>
  <c r="AD103" i="11"/>
  <c r="T104" i="11"/>
  <c r="AE103" i="11"/>
  <c r="AL103" i="11"/>
  <c r="AB104" i="11"/>
  <c r="AK103" i="11"/>
  <c r="AA104" i="11"/>
  <c r="AJ103" i="11"/>
  <c r="Z104" i="11"/>
  <c r="AI103" i="11"/>
  <c r="Y104" i="11"/>
  <c r="AH103" i="11"/>
  <c r="X104" i="11"/>
  <c r="AO100" i="12"/>
  <c r="W125" i="12"/>
  <c r="AG124" i="12"/>
  <c r="U109" i="12"/>
  <c r="AE108" i="12"/>
  <c r="V147" i="12"/>
  <c r="AF146" i="12"/>
  <c r="T103" i="12"/>
  <c r="AD102" i="12"/>
  <c r="AB102" i="12"/>
  <c r="AL101" i="12"/>
  <c r="AA102" i="12"/>
  <c r="AK101" i="12"/>
  <c r="Z102" i="12"/>
  <c r="AJ101" i="12"/>
  <c r="Y102" i="12"/>
  <c r="AI101" i="12"/>
  <c r="X102" i="12"/>
  <c r="AH101" i="12"/>
  <c r="AO101" i="12" s="1"/>
  <c r="V278" i="8"/>
  <c r="AR277" i="8"/>
  <c r="AF277" i="8"/>
  <c r="AS277" i="8"/>
  <c r="AG277" i="8"/>
  <c r="T268" i="8"/>
  <c r="AP267" i="8"/>
  <c r="AD267" i="8"/>
  <c r="S267" i="8"/>
  <c r="AO266" i="8"/>
  <c r="AC266" i="8"/>
  <c r="R266" i="8"/>
  <c r="AN265" i="8"/>
  <c r="AB265" i="8"/>
  <c r="Q265" i="8"/>
  <c r="AM264" i="8"/>
  <c r="AA264" i="8"/>
  <c r="P262" i="8"/>
  <c r="AL261" i="8"/>
  <c r="AV261" i="8" s="1"/>
  <c r="Z261" i="8"/>
  <c r="AJ261" i="8" s="1"/>
  <c r="AS163" i="8"/>
  <c r="AG163" i="8"/>
  <c r="P102" i="8"/>
  <c r="AL101" i="8"/>
  <c r="AV101" i="8" s="1"/>
  <c r="Z101" i="8"/>
  <c r="AJ101" i="8" s="1"/>
  <c r="X101" i="8"/>
  <c r="AT100" i="8"/>
  <c r="AH100" i="8"/>
  <c r="V101" i="8"/>
  <c r="AR100" i="8"/>
  <c r="AF100" i="8"/>
  <c r="U101" i="8"/>
  <c r="AQ100" i="8"/>
  <c r="AE100" i="8"/>
  <c r="T101" i="8"/>
  <c r="AP100" i="8"/>
  <c r="AD100" i="8"/>
  <c r="AH104" i="11" l="1"/>
  <c r="X105" i="11"/>
  <c r="AI104" i="11"/>
  <c r="Y105" i="11"/>
  <c r="AJ104" i="11"/>
  <c r="Z105" i="11"/>
  <c r="AK104" i="11"/>
  <c r="AA105" i="11"/>
  <c r="AL104" i="11"/>
  <c r="AB105" i="11"/>
  <c r="AD104" i="11"/>
  <c r="AO104" i="11" s="1"/>
  <c r="T105" i="11"/>
  <c r="AO103" i="11"/>
  <c r="AD111" i="9"/>
  <c r="AO111" i="9" s="1"/>
  <c r="T112" i="9"/>
  <c r="AO110" i="9"/>
  <c r="AH102" i="9"/>
  <c r="X103" i="9"/>
  <c r="AI102" i="9"/>
  <c r="Y103" i="9"/>
  <c r="AJ102" i="9"/>
  <c r="Z103" i="9"/>
  <c r="AK102" i="9"/>
  <c r="AA103" i="9"/>
  <c r="AL102" i="9"/>
  <c r="AB103" i="9"/>
  <c r="V148" i="12"/>
  <c r="AF147" i="12"/>
  <c r="AE109" i="12"/>
  <c r="U110" i="12"/>
  <c r="U111" i="12" s="1"/>
  <c r="W126" i="12"/>
  <c r="AG125" i="12"/>
  <c r="X103" i="12"/>
  <c r="AH102" i="12"/>
  <c r="Y103" i="12"/>
  <c r="AI102" i="12"/>
  <c r="Z103" i="12"/>
  <c r="AJ102" i="12"/>
  <c r="AA103" i="12"/>
  <c r="AK102" i="12"/>
  <c r="AB103" i="12"/>
  <c r="AL102" i="12"/>
  <c r="T104" i="12"/>
  <c r="AD103" i="12"/>
  <c r="V279" i="8"/>
  <c r="AR278" i="8"/>
  <c r="AF278" i="8"/>
  <c r="AS278" i="8"/>
  <c r="AG278" i="8"/>
  <c r="T102" i="8"/>
  <c r="AP101" i="8"/>
  <c r="AD101" i="8"/>
  <c r="U102" i="8"/>
  <c r="AQ101" i="8"/>
  <c r="AE101" i="8"/>
  <c r="V102" i="8"/>
  <c r="AR101" i="8"/>
  <c r="AF101" i="8"/>
  <c r="X102" i="8"/>
  <c r="AT101" i="8"/>
  <c r="AH101" i="8"/>
  <c r="P103" i="8"/>
  <c r="AL102" i="8"/>
  <c r="AV102" i="8" s="1"/>
  <c r="Z102" i="8"/>
  <c r="AJ102" i="8" s="1"/>
  <c r="AS164" i="8"/>
  <c r="AG164" i="8"/>
  <c r="P263" i="8"/>
  <c r="AL262" i="8"/>
  <c r="AV262" i="8" s="1"/>
  <c r="Z262" i="8"/>
  <c r="AJ262" i="8" s="1"/>
  <c r="Q266" i="8"/>
  <c r="AM265" i="8"/>
  <c r="AA265" i="8"/>
  <c r="R267" i="8"/>
  <c r="AN266" i="8"/>
  <c r="AB266" i="8"/>
  <c r="S268" i="8"/>
  <c r="AO267" i="8"/>
  <c r="AC267" i="8"/>
  <c r="T269" i="8"/>
  <c r="AP268" i="8"/>
  <c r="AD268" i="8"/>
  <c r="AL103" i="9" l="1"/>
  <c r="AB104" i="9"/>
  <c r="AK103" i="9"/>
  <c r="AA104" i="9"/>
  <c r="AJ103" i="9"/>
  <c r="Z104" i="9"/>
  <c r="AI103" i="9"/>
  <c r="Y104" i="9"/>
  <c r="AH103" i="9"/>
  <c r="X104" i="9"/>
  <c r="AD112" i="9"/>
  <c r="AO112" i="9" s="1"/>
  <c r="T113" i="9"/>
  <c r="AD105" i="11"/>
  <c r="AO105" i="11" s="1"/>
  <c r="T106" i="11"/>
  <c r="AL105" i="11"/>
  <c r="AB106" i="11"/>
  <c r="AK105" i="11"/>
  <c r="AA106" i="11"/>
  <c r="AJ105" i="11"/>
  <c r="Z106" i="11"/>
  <c r="AI105" i="11"/>
  <c r="Y106" i="11"/>
  <c r="AH105" i="11"/>
  <c r="X106" i="11"/>
  <c r="AO102" i="12"/>
  <c r="W127" i="12"/>
  <c r="AG126" i="12"/>
  <c r="U112" i="12"/>
  <c r="AE111" i="12"/>
  <c r="V149" i="12"/>
  <c r="AF148" i="12"/>
  <c r="T105" i="12"/>
  <c r="AD104" i="12"/>
  <c r="AB104" i="12"/>
  <c r="AL103" i="12"/>
  <c r="AA104" i="12"/>
  <c r="AK103" i="12"/>
  <c r="Z104" i="12"/>
  <c r="AJ103" i="12"/>
  <c r="Y104" i="12"/>
  <c r="AI103" i="12"/>
  <c r="X104" i="12"/>
  <c r="AH103" i="12"/>
  <c r="AO103" i="12" s="1"/>
  <c r="V280" i="8"/>
  <c r="AR279" i="8"/>
  <c r="AF279" i="8"/>
  <c r="AS279" i="8"/>
  <c r="AG279" i="8"/>
  <c r="T270" i="8"/>
  <c r="AP269" i="8"/>
  <c r="AD269" i="8"/>
  <c r="S269" i="8"/>
  <c r="AO268" i="8"/>
  <c r="AC268" i="8"/>
  <c r="R268" i="8"/>
  <c r="AN267" i="8"/>
  <c r="AB267" i="8"/>
  <c r="Q267" i="8"/>
  <c r="AM266" i="8"/>
  <c r="AA266" i="8"/>
  <c r="P264" i="8"/>
  <c r="AL263" i="8"/>
  <c r="AV263" i="8" s="1"/>
  <c r="Z263" i="8"/>
  <c r="AJ263" i="8" s="1"/>
  <c r="AS165" i="8"/>
  <c r="AG165" i="8"/>
  <c r="P104" i="8"/>
  <c r="AL103" i="8"/>
  <c r="AV103" i="8" s="1"/>
  <c r="Z103" i="8"/>
  <c r="AJ103" i="8" s="1"/>
  <c r="X103" i="8"/>
  <c r="AT102" i="8"/>
  <c r="AH102" i="8"/>
  <c r="V103" i="8"/>
  <c r="AR102" i="8"/>
  <c r="AF102" i="8"/>
  <c r="U103" i="8"/>
  <c r="AQ102" i="8"/>
  <c r="AE102" i="8"/>
  <c r="T103" i="8"/>
  <c r="AP102" i="8"/>
  <c r="AD102" i="8"/>
  <c r="AH106" i="11" l="1"/>
  <c r="X107" i="11"/>
  <c r="AI106" i="11"/>
  <c r="Y107" i="11"/>
  <c r="AJ106" i="11"/>
  <c r="Z107" i="11"/>
  <c r="AK106" i="11"/>
  <c r="AA107" i="11"/>
  <c r="AL106" i="11"/>
  <c r="AB107" i="11"/>
  <c r="AD106" i="11"/>
  <c r="AO106" i="11" s="1"/>
  <c r="T107" i="11"/>
  <c r="AD113" i="9"/>
  <c r="AO113" i="9" s="1"/>
  <c r="T114" i="9"/>
  <c r="AH104" i="9"/>
  <c r="X105" i="9"/>
  <c r="AI104" i="9"/>
  <c r="Y105" i="9"/>
  <c r="AJ104" i="9"/>
  <c r="Z105" i="9"/>
  <c r="AK104" i="9"/>
  <c r="AA105" i="9"/>
  <c r="AL104" i="9"/>
  <c r="AB105" i="9"/>
  <c r="V150" i="12"/>
  <c r="AF149" i="12"/>
  <c r="U113" i="12"/>
  <c r="AE112" i="12"/>
  <c r="W128" i="12"/>
  <c r="AG127" i="12"/>
  <c r="X105" i="12"/>
  <c r="AH104" i="12"/>
  <c r="Y105" i="12"/>
  <c r="AI104" i="12"/>
  <c r="Z105" i="12"/>
  <c r="AJ104" i="12"/>
  <c r="AA105" i="12"/>
  <c r="AK104" i="12"/>
  <c r="AB105" i="12"/>
  <c r="AL104" i="12"/>
  <c r="T106" i="12"/>
  <c r="AD105" i="12"/>
  <c r="V281" i="8"/>
  <c r="AR280" i="8"/>
  <c r="AF280" i="8"/>
  <c r="AS280" i="8"/>
  <c r="AG280" i="8"/>
  <c r="T104" i="8"/>
  <c r="AP103" i="8"/>
  <c r="AD103" i="8"/>
  <c r="U104" i="8"/>
  <c r="AQ103" i="8"/>
  <c r="AE103" i="8"/>
  <c r="V104" i="8"/>
  <c r="AR103" i="8"/>
  <c r="AF103" i="8"/>
  <c r="X104" i="8"/>
  <c r="AT103" i="8"/>
  <c r="AH103" i="8"/>
  <c r="P105" i="8"/>
  <c r="AL104" i="8"/>
  <c r="AV104" i="8" s="1"/>
  <c r="Z104" i="8"/>
  <c r="AJ104" i="8" s="1"/>
  <c r="AS166" i="8"/>
  <c r="AG166" i="8"/>
  <c r="P265" i="8"/>
  <c r="AL264" i="8"/>
  <c r="AV264" i="8" s="1"/>
  <c r="Z264" i="8"/>
  <c r="AJ264" i="8" s="1"/>
  <c r="Q268" i="8"/>
  <c r="AM267" i="8"/>
  <c r="AA267" i="8"/>
  <c r="R269" i="8"/>
  <c r="AN268" i="8"/>
  <c r="AB268" i="8"/>
  <c r="S270" i="8"/>
  <c r="AO269" i="8"/>
  <c r="AC269" i="8"/>
  <c r="T271" i="8"/>
  <c r="AP270" i="8"/>
  <c r="AD270" i="8"/>
  <c r="AL105" i="9" l="1"/>
  <c r="AB106" i="9"/>
  <c r="AK105" i="9"/>
  <c r="AA106" i="9"/>
  <c r="AJ105" i="9"/>
  <c r="Z106" i="9"/>
  <c r="AI105" i="9"/>
  <c r="Y106" i="9"/>
  <c r="AH105" i="9"/>
  <c r="X106" i="9"/>
  <c r="AD114" i="9"/>
  <c r="AO114" i="9" s="1"/>
  <c r="T115" i="9"/>
  <c r="AD107" i="11"/>
  <c r="AO107" i="11" s="1"/>
  <c r="T108" i="11"/>
  <c r="AL107" i="11"/>
  <c r="AB108" i="11"/>
  <c r="AK107" i="11"/>
  <c r="AA108" i="11"/>
  <c r="AJ107" i="11"/>
  <c r="Z108" i="11"/>
  <c r="AI107" i="11"/>
  <c r="Y108" i="11"/>
  <c r="AH107" i="11"/>
  <c r="X108" i="11"/>
  <c r="AO104" i="12"/>
  <c r="W129" i="12"/>
  <c r="AG128" i="12"/>
  <c r="U114" i="12"/>
  <c r="AE113" i="12"/>
  <c r="V151" i="12"/>
  <c r="AF150" i="12"/>
  <c r="T107" i="12"/>
  <c r="AD106" i="12"/>
  <c r="AB106" i="12"/>
  <c r="AL105" i="12"/>
  <c r="AA106" i="12"/>
  <c r="AK105" i="12"/>
  <c r="Z106" i="12"/>
  <c r="AJ105" i="12"/>
  <c r="Y106" i="12"/>
  <c r="AI105" i="12"/>
  <c r="X106" i="12"/>
  <c r="AH105" i="12"/>
  <c r="AO105" i="12" s="1"/>
  <c r="V282" i="8"/>
  <c r="AR281" i="8"/>
  <c r="AF281" i="8"/>
  <c r="AS281" i="8"/>
  <c r="AG281" i="8"/>
  <c r="T272" i="8"/>
  <c r="AP271" i="8"/>
  <c r="AD271" i="8"/>
  <c r="S271" i="8"/>
  <c r="AO270" i="8"/>
  <c r="AC270" i="8"/>
  <c r="R270" i="8"/>
  <c r="AN269" i="8"/>
  <c r="AB269" i="8"/>
  <c r="Q269" i="8"/>
  <c r="AM268" i="8"/>
  <c r="AA268" i="8"/>
  <c r="P266" i="8"/>
  <c r="AL265" i="8"/>
  <c r="AV265" i="8" s="1"/>
  <c r="Z265" i="8"/>
  <c r="AJ265" i="8" s="1"/>
  <c r="AS167" i="8"/>
  <c r="AG167" i="8"/>
  <c r="P106" i="8"/>
  <c r="AL105" i="8"/>
  <c r="AV105" i="8" s="1"/>
  <c r="Z105" i="8"/>
  <c r="AJ105" i="8" s="1"/>
  <c r="X105" i="8"/>
  <c r="AT104" i="8"/>
  <c r="AH104" i="8"/>
  <c r="V105" i="8"/>
  <c r="AR104" i="8"/>
  <c r="AF104" i="8"/>
  <c r="U105" i="8"/>
  <c r="AQ104" i="8"/>
  <c r="AE104" i="8"/>
  <c r="T105" i="8"/>
  <c r="AP104" i="8"/>
  <c r="AD104" i="8"/>
  <c r="AH108" i="11" l="1"/>
  <c r="X109" i="11"/>
  <c r="AI108" i="11"/>
  <c r="Y109" i="11"/>
  <c r="AJ108" i="11"/>
  <c r="Z109" i="11"/>
  <c r="AK108" i="11"/>
  <c r="AA109" i="11"/>
  <c r="AL108" i="11"/>
  <c r="AB109" i="11"/>
  <c r="AD108" i="11"/>
  <c r="AO108" i="11" s="1"/>
  <c r="T109" i="11"/>
  <c r="AD115" i="9"/>
  <c r="AO115" i="9" s="1"/>
  <c r="T116" i="9"/>
  <c r="AH106" i="9"/>
  <c r="X107" i="9"/>
  <c r="AI106" i="9"/>
  <c r="Y107" i="9"/>
  <c r="AJ106" i="9"/>
  <c r="Z107" i="9"/>
  <c r="AK106" i="9"/>
  <c r="AA107" i="9"/>
  <c r="AL106" i="9"/>
  <c r="AB107" i="9"/>
  <c r="AF151" i="12"/>
  <c r="V152" i="12"/>
  <c r="U115" i="12"/>
  <c r="AE114" i="12"/>
  <c r="W130" i="12"/>
  <c r="AG129" i="12"/>
  <c r="X107" i="12"/>
  <c r="AH106" i="12"/>
  <c r="Y107" i="12"/>
  <c r="AI106" i="12"/>
  <c r="Z107" i="12"/>
  <c r="AJ106" i="12"/>
  <c r="AA107" i="12"/>
  <c r="AK106" i="12"/>
  <c r="AB107" i="12"/>
  <c r="AL106" i="12"/>
  <c r="T108" i="12"/>
  <c r="AD107" i="12"/>
  <c r="AE107" i="12"/>
  <c r="V283" i="8"/>
  <c r="AR282" i="8"/>
  <c r="AF282" i="8"/>
  <c r="AS282" i="8"/>
  <c r="AG282" i="8"/>
  <c r="T106" i="8"/>
  <c r="AP105" i="8"/>
  <c r="AD105" i="8"/>
  <c r="U106" i="8"/>
  <c r="AQ105" i="8"/>
  <c r="AE105" i="8"/>
  <c r="V106" i="8"/>
  <c r="AR105" i="8"/>
  <c r="AF105" i="8"/>
  <c r="X106" i="8"/>
  <c r="AT105" i="8"/>
  <c r="AH105" i="8"/>
  <c r="P107" i="8"/>
  <c r="AL106" i="8"/>
  <c r="AV106" i="8" s="1"/>
  <c r="Z106" i="8"/>
  <c r="AJ106" i="8" s="1"/>
  <c r="AS168" i="8"/>
  <c r="AG168" i="8"/>
  <c r="P267" i="8"/>
  <c r="AL266" i="8"/>
  <c r="AV266" i="8" s="1"/>
  <c r="Z266" i="8"/>
  <c r="AJ266" i="8" s="1"/>
  <c r="Q270" i="8"/>
  <c r="AM269" i="8"/>
  <c r="AA269" i="8"/>
  <c r="R271" i="8"/>
  <c r="AN270" i="8"/>
  <c r="AB270" i="8"/>
  <c r="S272" i="8"/>
  <c r="AO271" i="8"/>
  <c r="AC271" i="8"/>
  <c r="T273" i="8"/>
  <c r="AP272" i="8"/>
  <c r="AD272" i="8"/>
  <c r="AL107" i="9" l="1"/>
  <c r="AB108" i="9"/>
  <c r="AK107" i="9"/>
  <c r="AA108" i="9"/>
  <c r="AJ107" i="9"/>
  <c r="Z108" i="9"/>
  <c r="AI107" i="9"/>
  <c r="Y108" i="9"/>
  <c r="AH107" i="9"/>
  <c r="X108" i="9"/>
  <c r="AD116" i="9"/>
  <c r="AO116" i="9" s="1"/>
  <c r="T117" i="9"/>
  <c r="AD109" i="11"/>
  <c r="AO109" i="11" s="1"/>
  <c r="T110" i="11"/>
  <c r="AL109" i="11"/>
  <c r="AB110" i="11"/>
  <c r="AK109" i="11"/>
  <c r="AA110" i="11"/>
  <c r="AJ109" i="11"/>
  <c r="Z110" i="11"/>
  <c r="AI109" i="11"/>
  <c r="Y110" i="11"/>
  <c r="AH109" i="11"/>
  <c r="X110" i="11"/>
  <c r="AO106" i="12"/>
  <c r="W131" i="12"/>
  <c r="AG130" i="12"/>
  <c r="U116" i="12"/>
  <c r="AE115" i="12"/>
  <c r="V153" i="12"/>
  <c r="AF152" i="12"/>
  <c r="T109" i="12"/>
  <c r="AD108" i="12"/>
  <c r="AB108" i="12"/>
  <c r="AL107" i="12"/>
  <c r="AA108" i="12"/>
  <c r="AK107" i="12"/>
  <c r="Z108" i="12"/>
  <c r="AJ107" i="12"/>
  <c r="Y108" i="12"/>
  <c r="AI107" i="12"/>
  <c r="X108" i="12"/>
  <c r="AH107" i="12"/>
  <c r="AO107" i="12"/>
  <c r="V284" i="8"/>
  <c r="AR283" i="8"/>
  <c r="AF283" i="8"/>
  <c r="AS283" i="8"/>
  <c r="AG283" i="8"/>
  <c r="T274" i="8"/>
  <c r="AP273" i="8"/>
  <c r="AD273" i="8"/>
  <c r="S273" i="8"/>
  <c r="AO272" i="8"/>
  <c r="AC272" i="8"/>
  <c r="R272" i="8"/>
  <c r="AN271" i="8"/>
  <c r="AB271" i="8"/>
  <c r="Q271" i="8"/>
  <c r="AM270" i="8"/>
  <c r="AA270" i="8"/>
  <c r="P268" i="8"/>
  <c r="AL267" i="8"/>
  <c r="AV267" i="8" s="1"/>
  <c r="Z267" i="8"/>
  <c r="AJ267" i="8" s="1"/>
  <c r="AS169" i="8"/>
  <c r="AG169" i="8"/>
  <c r="P108" i="8"/>
  <c r="AL107" i="8"/>
  <c r="AV107" i="8" s="1"/>
  <c r="Z107" i="8"/>
  <c r="AJ107" i="8" s="1"/>
  <c r="X107" i="8"/>
  <c r="AT106" i="8"/>
  <c r="AH106" i="8"/>
  <c r="V107" i="8"/>
  <c r="AR106" i="8"/>
  <c r="AF106" i="8"/>
  <c r="U107" i="8"/>
  <c r="AQ106" i="8"/>
  <c r="AE106" i="8"/>
  <c r="T107" i="8"/>
  <c r="AP106" i="8"/>
  <c r="AD106" i="8"/>
  <c r="AH110" i="11" l="1"/>
  <c r="X111" i="11"/>
  <c r="AI110" i="11"/>
  <c r="Y111" i="11"/>
  <c r="AJ110" i="11"/>
  <c r="Z111" i="11"/>
  <c r="AK110" i="11"/>
  <c r="AA111" i="11"/>
  <c r="AL110" i="11"/>
  <c r="AB111" i="11"/>
  <c r="AD110" i="11"/>
  <c r="AO110" i="11" s="1"/>
  <c r="T111" i="11"/>
  <c r="AD117" i="9"/>
  <c r="AO117" i="9" s="1"/>
  <c r="T118" i="9"/>
  <c r="AH108" i="9"/>
  <c r="X109" i="9"/>
  <c r="AI108" i="9"/>
  <c r="Y109" i="9"/>
  <c r="AJ108" i="9"/>
  <c r="Z109" i="9"/>
  <c r="AK108" i="9"/>
  <c r="AA109" i="9"/>
  <c r="AL108" i="9"/>
  <c r="AB109" i="9"/>
  <c r="V154" i="12"/>
  <c r="AF153" i="12"/>
  <c r="U117" i="12"/>
  <c r="AE116" i="12"/>
  <c r="W132" i="12"/>
  <c r="AG131" i="12"/>
  <c r="X109" i="12"/>
  <c r="AH108" i="12"/>
  <c r="Y109" i="12"/>
  <c r="AI108" i="12"/>
  <c r="Z109" i="12"/>
  <c r="AJ108" i="12"/>
  <c r="AA109" i="12"/>
  <c r="AK108" i="12"/>
  <c r="AB109" i="12"/>
  <c r="AL108" i="12"/>
  <c r="T110" i="12"/>
  <c r="AD109" i="12"/>
  <c r="V285" i="8"/>
  <c r="AR284" i="8"/>
  <c r="AF284" i="8"/>
  <c r="AS284" i="8"/>
  <c r="AG284" i="8"/>
  <c r="T108" i="8"/>
  <c r="AP107" i="8"/>
  <c r="AD107" i="8"/>
  <c r="U108" i="8"/>
  <c r="AQ107" i="8"/>
  <c r="AE107" i="8"/>
  <c r="V108" i="8"/>
  <c r="AR107" i="8"/>
  <c r="AF107" i="8"/>
  <c r="X108" i="8"/>
  <c r="AT107" i="8"/>
  <c r="AH107" i="8"/>
  <c r="P109" i="8"/>
  <c r="AL108" i="8"/>
  <c r="AV108" i="8" s="1"/>
  <c r="Z108" i="8"/>
  <c r="AJ108" i="8" s="1"/>
  <c r="AS170" i="8"/>
  <c r="AG170" i="8"/>
  <c r="P269" i="8"/>
  <c r="AL268" i="8"/>
  <c r="AV268" i="8" s="1"/>
  <c r="Z268" i="8"/>
  <c r="AJ268" i="8" s="1"/>
  <c r="Q272" i="8"/>
  <c r="AM271" i="8"/>
  <c r="AA271" i="8"/>
  <c r="R273" i="8"/>
  <c r="AN272" i="8"/>
  <c r="AB272" i="8"/>
  <c r="S274" i="8"/>
  <c r="AO273" i="8"/>
  <c r="AC273" i="8"/>
  <c r="T275" i="8"/>
  <c r="AP274" i="8"/>
  <c r="AD274" i="8"/>
  <c r="AL109" i="9" l="1"/>
  <c r="AB110" i="9"/>
  <c r="AK109" i="9"/>
  <c r="AA110" i="9"/>
  <c r="AJ109" i="9"/>
  <c r="Z110" i="9"/>
  <c r="AI109" i="9"/>
  <c r="Y110" i="9"/>
  <c r="AH109" i="9"/>
  <c r="X110" i="9"/>
  <c r="AD118" i="9"/>
  <c r="AO118" i="9" s="1"/>
  <c r="T119" i="9"/>
  <c r="AD111" i="11"/>
  <c r="AO111" i="11" s="1"/>
  <c r="T112" i="11"/>
  <c r="AL111" i="11"/>
  <c r="AB112" i="11"/>
  <c r="AK111" i="11"/>
  <c r="AA112" i="11"/>
  <c r="AJ111" i="11"/>
  <c r="Z112" i="11"/>
  <c r="AI111" i="11"/>
  <c r="Y112" i="11"/>
  <c r="AH111" i="11"/>
  <c r="X112" i="11"/>
  <c r="AO108" i="12"/>
  <c r="W133" i="12"/>
  <c r="AG132" i="12"/>
  <c r="U118" i="12"/>
  <c r="AE117" i="12"/>
  <c r="V155" i="12"/>
  <c r="AF154" i="12"/>
  <c r="T111" i="12"/>
  <c r="AD110" i="12"/>
  <c r="AE110" i="12"/>
  <c r="AB110" i="12"/>
  <c r="AL109" i="12"/>
  <c r="AA110" i="12"/>
  <c r="AK109" i="12"/>
  <c r="Z110" i="12"/>
  <c r="AJ109" i="12"/>
  <c r="Y110" i="12"/>
  <c r="AI109" i="12"/>
  <c r="X110" i="12"/>
  <c r="AH109" i="12"/>
  <c r="AO109" i="12" s="1"/>
  <c r="V286" i="8"/>
  <c r="AR285" i="8"/>
  <c r="AF285" i="8"/>
  <c r="AS285" i="8"/>
  <c r="AG285" i="8"/>
  <c r="T276" i="8"/>
  <c r="AP275" i="8"/>
  <c r="AD275" i="8"/>
  <c r="S275" i="8"/>
  <c r="AO274" i="8"/>
  <c r="AC274" i="8"/>
  <c r="R274" i="8"/>
  <c r="AN273" i="8"/>
  <c r="AB273" i="8"/>
  <c r="Q273" i="8"/>
  <c r="AM272" i="8"/>
  <c r="AA272" i="8"/>
  <c r="P270" i="8"/>
  <c r="AL269" i="8"/>
  <c r="AV269" i="8" s="1"/>
  <c r="Z269" i="8"/>
  <c r="AJ269" i="8" s="1"/>
  <c r="AS171" i="8"/>
  <c r="AG171" i="8"/>
  <c r="P110" i="8"/>
  <c r="AL109" i="8"/>
  <c r="AV109" i="8" s="1"/>
  <c r="Z109" i="8"/>
  <c r="AJ109" i="8" s="1"/>
  <c r="X109" i="8"/>
  <c r="AT108" i="8"/>
  <c r="AH108" i="8"/>
  <c r="V109" i="8"/>
  <c r="AR108" i="8"/>
  <c r="AF108" i="8"/>
  <c r="U109" i="8"/>
  <c r="AQ108" i="8"/>
  <c r="AE108" i="8"/>
  <c r="T109" i="8"/>
  <c r="AP108" i="8"/>
  <c r="AD108" i="8"/>
  <c r="AH112" i="11" l="1"/>
  <c r="X113" i="11"/>
  <c r="AI112" i="11"/>
  <c r="Y113" i="11"/>
  <c r="AJ112" i="11"/>
  <c r="Z113" i="11"/>
  <c r="AK112" i="11"/>
  <c r="AA113" i="11"/>
  <c r="AL112" i="11"/>
  <c r="AB113" i="11"/>
  <c r="AD112" i="11"/>
  <c r="AO112" i="11" s="1"/>
  <c r="T113" i="11"/>
  <c r="AD119" i="9"/>
  <c r="AO119" i="9" s="1"/>
  <c r="T120" i="9"/>
  <c r="AH110" i="9"/>
  <c r="X111" i="9"/>
  <c r="AI110" i="9"/>
  <c r="Y111" i="9"/>
  <c r="AJ110" i="9"/>
  <c r="Z111" i="9"/>
  <c r="AK110" i="9"/>
  <c r="AA111" i="9"/>
  <c r="AL110" i="9"/>
  <c r="AB111" i="9"/>
  <c r="V156" i="12"/>
  <c r="AF155" i="12"/>
  <c r="U119" i="12"/>
  <c r="AE118" i="12"/>
  <c r="W134" i="12"/>
  <c r="AG133" i="12"/>
  <c r="X111" i="12"/>
  <c r="AH110" i="12"/>
  <c r="Y111" i="12"/>
  <c r="AI110" i="12"/>
  <c r="Z111" i="12"/>
  <c r="AJ110" i="12"/>
  <c r="AA111" i="12"/>
  <c r="AK110" i="12"/>
  <c r="AB111" i="12"/>
  <c r="AL110" i="12"/>
  <c r="T112" i="12"/>
  <c r="AD111" i="12"/>
  <c r="AO110" i="12"/>
  <c r="V287" i="8"/>
  <c r="AR286" i="8"/>
  <c r="AF286" i="8"/>
  <c r="AS286" i="8"/>
  <c r="AG286" i="8"/>
  <c r="T110" i="8"/>
  <c r="AP109" i="8"/>
  <c r="AD109" i="8"/>
  <c r="U110" i="8"/>
  <c r="AQ109" i="8"/>
  <c r="AE109" i="8"/>
  <c r="V110" i="8"/>
  <c r="AR109" i="8"/>
  <c r="AF109" i="8"/>
  <c r="X110" i="8"/>
  <c r="AT109" i="8"/>
  <c r="AH109" i="8"/>
  <c r="P111" i="8"/>
  <c r="AL110" i="8"/>
  <c r="AV110" i="8" s="1"/>
  <c r="Z110" i="8"/>
  <c r="AJ110" i="8" s="1"/>
  <c r="AS172" i="8"/>
  <c r="AG172" i="8"/>
  <c r="P271" i="8"/>
  <c r="AL270" i="8"/>
  <c r="AV270" i="8" s="1"/>
  <c r="Z270" i="8"/>
  <c r="AJ270" i="8" s="1"/>
  <c r="Q274" i="8"/>
  <c r="AM273" i="8"/>
  <c r="AA273" i="8"/>
  <c r="R275" i="8"/>
  <c r="AN274" i="8"/>
  <c r="AB274" i="8"/>
  <c r="S276" i="8"/>
  <c r="AO275" i="8"/>
  <c r="AC275" i="8"/>
  <c r="T277" i="8"/>
  <c r="AP276" i="8"/>
  <c r="AD276" i="8"/>
  <c r="AL111" i="9" l="1"/>
  <c r="AB112" i="9"/>
  <c r="AK111" i="9"/>
  <c r="AA112" i="9"/>
  <c r="AJ111" i="9"/>
  <c r="Z112" i="9"/>
  <c r="AI111" i="9"/>
  <c r="Y112" i="9"/>
  <c r="AH111" i="9"/>
  <c r="X112" i="9"/>
  <c r="AD120" i="9"/>
  <c r="AO120" i="9" s="1"/>
  <c r="T121" i="9"/>
  <c r="AD113" i="11"/>
  <c r="AO113" i="11" s="1"/>
  <c r="T114" i="11"/>
  <c r="AL113" i="11"/>
  <c r="AB114" i="11"/>
  <c r="AK113" i="11"/>
  <c r="AA114" i="11"/>
  <c r="AJ113" i="11"/>
  <c r="Z114" i="11"/>
  <c r="AI113" i="11"/>
  <c r="Y114" i="11"/>
  <c r="AH113" i="11"/>
  <c r="X114" i="11"/>
  <c r="W135" i="12"/>
  <c r="AG134" i="12"/>
  <c r="U120" i="12"/>
  <c r="AE119" i="12"/>
  <c r="V157" i="12"/>
  <c r="AF156" i="12"/>
  <c r="T113" i="12"/>
  <c r="AD112" i="12"/>
  <c r="AB112" i="12"/>
  <c r="AL111" i="12"/>
  <c r="AA112" i="12"/>
  <c r="AK111" i="12"/>
  <c r="Z112" i="12"/>
  <c r="AJ111" i="12"/>
  <c r="Y112" i="12"/>
  <c r="AI111" i="12"/>
  <c r="X112" i="12"/>
  <c r="AH111" i="12"/>
  <c r="AO111" i="12" s="1"/>
  <c r="V288" i="8"/>
  <c r="AR287" i="8"/>
  <c r="AF287" i="8"/>
  <c r="AS287" i="8"/>
  <c r="AG287" i="8"/>
  <c r="T278" i="8"/>
  <c r="AP277" i="8"/>
  <c r="AD277" i="8"/>
  <c r="S277" i="8"/>
  <c r="AO276" i="8"/>
  <c r="AC276" i="8"/>
  <c r="R276" i="8"/>
  <c r="AN275" i="8"/>
  <c r="AB275" i="8"/>
  <c r="Q275" i="8"/>
  <c r="AM274" i="8"/>
  <c r="AA274" i="8"/>
  <c r="P272" i="8"/>
  <c r="AL271" i="8"/>
  <c r="AV271" i="8" s="1"/>
  <c r="Z271" i="8"/>
  <c r="AJ271" i="8" s="1"/>
  <c r="AS173" i="8"/>
  <c r="AG173" i="8"/>
  <c r="AS174" i="8"/>
  <c r="AV174" i="8" s="1"/>
  <c r="AG174" i="8"/>
  <c r="AJ174" i="8" s="1"/>
  <c r="P112" i="8"/>
  <c r="AL111" i="8"/>
  <c r="Z111" i="8"/>
  <c r="AA111" i="8"/>
  <c r="AM111" i="8"/>
  <c r="X111" i="8"/>
  <c r="AT110" i="8"/>
  <c r="AH110" i="8"/>
  <c r="V111" i="8"/>
  <c r="AR110" i="8"/>
  <c r="AF110" i="8"/>
  <c r="U111" i="8"/>
  <c r="AQ110" i="8"/>
  <c r="AE110" i="8"/>
  <c r="T111" i="8"/>
  <c r="AP110" i="8"/>
  <c r="AD110" i="8"/>
  <c r="AH114" i="11" l="1"/>
  <c r="X115" i="11"/>
  <c r="AI114" i="11"/>
  <c r="Y115" i="11"/>
  <c r="AJ114" i="11"/>
  <c r="Z115" i="11"/>
  <c r="AK114" i="11"/>
  <c r="AA115" i="11"/>
  <c r="AL114" i="11"/>
  <c r="AB115" i="11"/>
  <c r="AD114" i="11"/>
  <c r="T115" i="11"/>
  <c r="AE114" i="11"/>
  <c r="AD121" i="9"/>
  <c r="AE121" i="9"/>
  <c r="T122" i="9"/>
  <c r="AH112" i="9"/>
  <c r="X113" i="9"/>
  <c r="AI112" i="9"/>
  <c r="Y113" i="9"/>
  <c r="AJ112" i="9"/>
  <c r="Z113" i="9"/>
  <c r="AK112" i="9"/>
  <c r="AA113" i="9"/>
  <c r="AL112" i="9"/>
  <c r="AB113" i="9"/>
  <c r="V158" i="12"/>
  <c r="AF157" i="12"/>
  <c r="U121" i="12"/>
  <c r="U122" i="12" s="1"/>
  <c r="AE120" i="12"/>
  <c r="W136" i="12"/>
  <c r="AG135" i="12"/>
  <c r="X113" i="12"/>
  <c r="AH112" i="12"/>
  <c r="Y113" i="12"/>
  <c r="AI112" i="12"/>
  <c r="Z113" i="12"/>
  <c r="AJ112" i="12"/>
  <c r="AA113" i="12"/>
  <c r="AK112" i="12"/>
  <c r="AB113" i="12"/>
  <c r="AL112" i="12"/>
  <c r="T114" i="12"/>
  <c r="AD113" i="12"/>
  <c r="V289" i="8"/>
  <c r="AR288" i="8"/>
  <c r="AF288" i="8"/>
  <c r="AS288" i="8"/>
  <c r="AG288" i="8"/>
  <c r="T112" i="8"/>
  <c r="AP111" i="8"/>
  <c r="AD111" i="8"/>
  <c r="U112" i="8"/>
  <c r="AQ111" i="8"/>
  <c r="AE111" i="8"/>
  <c r="V112" i="8"/>
  <c r="AR111" i="8"/>
  <c r="AF111" i="8"/>
  <c r="X112" i="8"/>
  <c r="AT111" i="8"/>
  <c r="AH111" i="8"/>
  <c r="P113" i="8"/>
  <c r="AL112" i="8"/>
  <c r="AV112" i="8" s="1"/>
  <c r="Z112" i="8"/>
  <c r="AJ112" i="8" s="1"/>
  <c r="P273" i="8"/>
  <c r="AL272" i="8"/>
  <c r="AV272" i="8" s="1"/>
  <c r="Z272" i="8"/>
  <c r="AJ272" i="8" s="1"/>
  <c r="Q276" i="8"/>
  <c r="AM275" i="8"/>
  <c r="AA275" i="8"/>
  <c r="R277" i="8"/>
  <c r="AN276" i="8"/>
  <c r="AB276" i="8"/>
  <c r="S278" i="8"/>
  <c r="AO277" i="8"/>
  <c r="AC277" i="8"/>
  <c r="T279" i="8"/>
  <c r="AP278" i="8"/>
  <c r="AD278" i="8"/>
  <c r="AJ111" i="8"/>
  <c r="AV111" i="8"/>
  <c r="AL113" i="9" l="1"/>
  <c r="AB114" i="9"/>
  <c r="AK113" i="9"/>
  <c r="AA114" i="9"/>
  <c r="AJ113" i="9"/>
  <c r="Z114" i="9"/>
  <c r="AI113" i="9"/>
  <c r="Y114" i="9"/>
  <c r="AH113" i="9"/>
  <c r="X114" i="9"/>
  <c r="AD122" i="9"/>
  <c r="AO122" i="9" s="1"/>
  <c r="T123" i="9"/>
  <c r="AO121" i="9"/>
  <c r="AD115" i="11"/>
  <c r="AO115" i="11" s="1"/>
  <c r="T116" i="11"/>
  <c r="AO114" i="11"/>
  <c r="AL115" i="11"/>
  <c r="AB116" i="11"/>
  <c r="AK115" i="11"/>
  <c r="AA116" i="11"/>
  <c r="AJ115" i="11"/>
  <c r="Z116" i="11"/>
  <c r="AI115" i="11"/>
  <c r="Y116" i="11"/>
  <c r="AH115" i="11"/>
  <c r="X116" i="11"/>
  <c r="AO112" i="12"/>
  <c r="W137" i="12"/>
  <c r="AG136" i="12"/>
  <c r="U123" i="12"/>
  <c r="AE122" i="12"/>
  <c r="V159" i="12"/>
  <c r="AF158" i="12"/>
  <c r="T115" i="12"/>
  <c r="AD114" i="12"/>
  <c r="AB114" i="12"/>
  <c r="AL113" i="12"/>
  <c r="AA114" i="12"/>
  <c r="AK113" i="12"/>
  <c r="Z114" i="12"/>
  <c r="AJ113" i="12"/>
  <c r="Y114" i="12"/>
  <c r="AI113" i="12"/>
  <c r="X114" i="12"/>
  <c r="AH113" i="12"/>
  <c r="AO113" i="12" s="1"/>
  <c r="V290" i="8"/>
  <c r="AR289" i="8"/>
  <c r="AF289" i="8"/>
  <c r="AS289" i="8"/>
  <c r="AG289" i="8"/>
  <c r="T280" i="8"/>
  <c r="AP279" i="8"/>
  <c r="AD279" i="8"/>
  <c r="S279" i="8"/>
  <c r="AO278" i="8"/>
  <c r="AC278" i="8"/>
  <c r="R278" i="8"/>
  <c r="AN277" i="8"/>
  <c r="AB277" i="8"/>
  <c r="Q277" i="8"/>
  <c r="AM276" i="8"/>
  <c r="AA276" i="8"/>
  <c r="P274" i="8"/>
  <c r="AL273" i="8"/>
  <c r="AV273" i="8" s="1"/>
  <c r="Z273" i="8"/>
  <c r="AJ273" i="8" s="1"/>
  <c r="P114" i="8"/>
  <c r="AL113" i="8"/>
  <c r="AV113" i="8" s="1"/>
  <c r="Z113" i="8"/>
  <c r="AJ113" i="8" s="1"/>
  <c r="X113" i="8"/>
  <c r="AT112" i="8"/>
  <c r="AH112" i="8"/>
  <c r="V113" i="8"/>
  <c r="AR112" i="8"/>
  <c r="AF112" i="8"/>
  <c r="U113" i="8"/>
  <c r="AQ112" i="8"/>
  <c r="AE112" i="8"/>
  <c r="T113" i="8"/>
  <c r="AP112" i="8"/>
  <c r="AD112" i="8"/>
  <c r="AH116" i="11" l="1"/>
  <c r="X117" i="11"/>
  <c r="AI116" i="11"/>
  <c r="Y117" i="11"/>
  <c r="AJ116" i="11"/>
  <c r="Z117" i="11"/>
  <c r="AK116" i="11"/>
  <c r="AA117" i="11"/>
  <c r="AL116" i="11"/>
  <c r="AB117" i="11"/>
  <c r="AD116" i="11"/>
  <c r="AO116" i="11" s="1"/>
  <c r="T117" i="11"/>
  <c r="AD123" i="9"/>
  <c r="AO123" i="9" s="1"/>
  <c r="T124" i="9"/>
  <c r="AH114" i="9"/>
  <c r="X115" i="9"/>
  <c r="AI114" i="9"/>
  <c r="Y115" i="9"/>
  <c r="AJ114" i="9"/>
  <c r="Z115" i="9"/>
  <c r="AK114" i="9"/>
  <c r="AA115" i="9"/>
  <c r="AL114" i="9"/>
  <c r="AB115" i="9"/>
  <c r="V160" i="12"/>
  <c r="AF159" i="12"/>
  <c r="U124" i="12"/>
  <c r="AE123" i="12"/>
  <c r="W138" i="12"/>
  <c r="AG137" i="12"/>
  <c r="X115" i="12"/>
  <c r="AH114" i="12"/>
  <c r="Y115" i="12"/>
  <c r="AI114" i="12"/>
  <c r="Z115" i="12"/>
  <c r="AJ114" i="12"/>
  <c r="AA115" i="12"/>
  <c r="AK114" i="12"/>
  <c r="AB115" i="12"/>
  <c r="AL114" i="12"/>
  <c r="T116" i="12"/>
  <c r="AD115" i="12"/>
  <c r="V291" i="8"/>
  <c r="AR290" i="8"/>
  <c r="AF290" i="8"/>
  <c r="AS290" i="8"/>
  <c r="AG290" i="8"/>
  <c r="T114" i="8"/>
  <c r="AP113" i="8"/>
  <c r="AD113" i="8"/>
  <c r="U114" i="8"/>
  <c r="AQ113" i="8"/>
  <c r="AE113" i="8"/>
  <c r="V114" i="8"/>
  <c r="AR113" i="8"/>
  <c r="AF113" i="8"/>
  <c r="X114" i="8"/>
  <c r="AT113" i="8"/>
  <c r="AH113" i="8"/>
  <c r="P115" i="8"/>
  <c r="AL114" i="8"/>
  <c r="AV114" i="8" s="1"/>
  <c r="Z114" i="8"/>
  <c r="AJ114" i="8" s="1"/>
  <c r="P275" i="8"/>
  <c r="AL274" i="8"/>
  <c r="AV274" i="8" s="1"/>
  <c r="Z274" i="8"/>
  <c r="AJ274" i="8" s="1"/>
  <c r="Q278" i="8"/>
  <c r="AM277" i="8"/>
  <c r="AA277" i="8"/>
  <c r="R279" i="8"/>
  <c r="AN278" i="8"/>
  <c r="AB278" i="8"/>
  <c r="S280" i="8"/>
  <c r="AO279" i="8"/>
  <c r="AC279" i="8"/>
  <c r="T281" i="8"/>
  <c r="AP280" i="8"/>
  <c r="AD280" i="8"/>
  <c r="AL115" i="9" l="1"/>
  <c r="AB116" i="9"/>
  <c r="AK115" i="9"/>
  <c r="AA116" i="9"/>
  <c r="AJ115" i="9"/>
  <c r="Z116" i="9"/>
  <c r="AI115" i="9"/>
  <c r="Y116" i="9"/>
  <c r="AH115" i="9"/>
  <c r="X116" i="9"/>
  <c r="AD124" i="9"/>
  <c r="AO124" i="9" s="1"/>
  <c r="T125" i="9"/>
  <c r="AD117" i="11"/>
  <c r="AO117" i="11" s="1"/>
  <c r="T118" i="11"/>
  <c r="AL117" i="11"/>
  <c r="AB118" i="11"/>
  <c r="AK117" i="11"/>
  <c r="AA118" i="11"/>
  <c r="AJ117" i="11"/>
  <c r="Z118" i="11"/>
  <c r="AI117" i="11"/>
  <c r="Y118" i="11"/>
  <c r="AH117" i="11"/>
  <c r="X118" i="11"/>
  <c r="AO114" i="12"/>
  <c r="W139" i="12"/>
  <c r="AG138" i="12"/>
  <c r="U125" i="12"/>
  <c r="AE124" i="12"/>
  <c r="V161" i="12"/>
  <c r="AF160" i="12"/>
  <c r="T117" i="12"/>
  <c r="AD116" i="12"/>
  <c r="AB116" i="12"/>
  <c r="AL115" i="12"/>
  <c r="AA116" i="12"/>
  <c r="AK115" i="12"/>
  <c r="Z116" i="12"/>
  <c r="AJ115" i="12"/>
  <c r="Y116" i="12"/>
  <c r="AI115" i="12"/>
  <c r="X116" i="12"/>
  <c r="AH115" i="12"/>
  <c r="AO115" i="12" s="1"/>
  <c r="V292" i="8"/>
  <c r="AR291" i="8"/>
  <c r="AF291" i="8"/>
  <c r="AS291" i="8"/>
  <c r="AG291" i="8"/>
  <c r="T282" i="8"/>
  <c r="AP281" i="8"/>
  <c r="AD281" i="8"/>
  <c r="S281" i="8"/>
  <c r="AO280" i="8"/>
  <c r="AC280" i="8"/>
  <c r="R280" i="8"/>
  <c r="AN279" i="8"/>
  <c r="AB279" i="8"/>
  <c r="Q279" i="8"/>
  <c r="AM278" i="8"/>
  <c r="AA278" i="8"/>
  <c r="P276" i="8"/>
  <c r="AL275" i="8"/>
  <c r="AV275" i="8" s="1"/>
  <c r="Z275" i="8"/>
  <c r="AJ275" i="8" s="1"/>
  <c r="P116" i="8"/>
  <c r="AL115" i="8"/>
  <c r="AV115" i="8" s="1"/>
  <c r="Z115" i="8"/>
  <c r="AJ115" i="8" s="1"/>
  <c r="X115" i="8"/>
  <c r="AT114" i="8"/>
  <c r="AH114" i="8"/>
  <c r="V115" i="8"/>
  <c r="AR114" i="8"/>
  <c r="AF114" i="8"/>
  <c r="U115" i="8"/>
  <c r="AQ114" i="8"/>
  <c r="AE114" i="8"/>
  <c r="T115" i="8"/>
  <c r="AP114" i="8"/>
  <c r="AD114" i="8"/>
  <c r="AH118" i="11" l="1"/>
  <c r="X119" i="11"/>
  <c r="AI118" i="11"/>
  <c r="Y119" i="11"/>
  <c r="AJ118" i="11"/>
  <c r="Z119" i="11"/>
  <c r="AK118" i="11"/>
  <c r="AA119" i="11"/>
  <c r="AL118" i="11"/>
  <c r="AB119" i="11"/>
  <c r="AD118" i="11"/>
  <c r="AO118" i="11" s="1"/>
  <c r="T119" i="11"/>
  <c r="AD125" i="9"/>
  <c r="AO125" i="9" s="1"/>
  <c r="T126" i="9"/>
  <c r="AH116" i="9"/>
  <c r="X117" i="9"/>
  <c r="AI116" i="9"/>
  <c r="Y117" i="9"/>
  <c r="AJ116" i="9"/>
  <c r="Z117" i="9"/>
  <c r="AK116" i="9"/>
  <c r="AA117" i="9"/>
  <c r="AL116" i="9"/>
  <c r="AB117" i="9"/>
  <c r="V162" i="12"/>
  <c r="AF161" i="12"/>
  <c r="U126" i="12"/>
  <c r="AE125" i="12"/>
  <c r="W140" i="12"/>
  <c r="AG139" i="12"/>
  <c r="X117" i="12"/>
  <c r="AH116" i="12"/>
  <c r="Y117" i="12"/>
  <c r="AI116" i="12"/>
  <c r="Z117" i="12"/>
  <c r="AJ116" i="12"/>
  <c r="AA117" i="12"/>
  <c r="AK116" i="12"/>
  <c r="AB117" i="12"/>
  <c r="AL116" i="12"/>
  <c r="T118" i="12"/>
  <c r="AD117" i="12"/>
  <c r="V293" i="8"/>
  <c r="AR292" i="8"/>
  <c r="AF292" i="8"/>
  <c r="AS292" i="8"/>
  <c r="AG292" i="8"/>
  <c r="T116" i="8"/>
  <c r="AP115" i="8"/>
  <c r="AD115" i="8"/>
  <c r="U116" i="8"/>
  <c r="AQ115" i="8"/>
  <c r="AE115" i="8"/>
  <c r="V116" i="8"/>
  <c r="AR115" i="8"/>
  <c r="AF115" i="8"/>
  <c r="X116" i="8"/>
  <c r="AT115" i="8"/>
  <c r="AH115" i="8"/>
  <c r="P117" i="8"/>
  <c r="AL116" i="8"/>
  <c r="AV116" i="8" s="1"/>
  <c r="Z116" i="8"/>
  <c r="AJ116" i="8" s="1"/>
  <c r="P277" i="8"/>
  <c r="AL276" i="8"/>
  <c r="AV276" i="8" s="1"/>
  <c r="Z276" i="8"/>
  <c r="AJ276" i="8" s="1"/>
  <c r="Q280" i="8"/>
  <c r="AM279" i="8"/>
  <c r="AA279" i="8"/>
  <c r="R281" i="8"/>
  <c r="AN280" i="8"/>
  <c r="AB280" i="8"/>
  <c r="S282" i="8"/>
  <c r="AO281" i="8"/>
  <c r="AC281" i="8"/>
  <c r="T283" i="8"/>
  <c r="AP282" i="8"/>
  <c r="AD282" i="8"/>
  <c r="AL117" i="9" l="1"/>
  <c r="AB118" i="9"/>
  <c r="AK117" i="9"/>
  <c r="AA118" i="9"/>
  <c r="AJ117" i="9"/>
  <c r="Z118" i="9"/>
  <c r="AI117" i="9"/>
  <c r="Y118" i="9"/>
  <c r="AH117" i="9"/>
  <c r="X118" i="9"/>
  <c r="AD126" i="9"/>
  <c r="AO126" i="9" s="1"/>
  <c r="T127" i="9"/>
  <c r="AD119" i="11"/>
  <c r="AD120" i="11"/>
  <c r="AO120" i="11" s="1"/>
  <c r="AL119" i="11"/>
  <c r="AB120" i="11"/>
  <c r="AK119" i="11"/>
  <c r="AA120" i="11"/>
  <c r="AJ119" i="11"/>
  <c r="Z120" i="11"/>
  <c r="AI119" i="11"/>
  <c r="Y120" i="11"/>
  <c r="AH119" i="11"/>
  <c r="X120" i="11"/>
  <c r="AO116" i="12"/>
  <c r="W141" i="12"/>
  <c r="AG140" i="12"/>
  <c r="U127" i="12"/>
  <c r="AE126" i="12"/>
  <c r="V163" i="12"/>
  <c r="AF162" i="12"/>
  <c r="T119" i="12"/>
  <c r="AD118" i="12"/>
  <c r="AB118" i="12"/>
  <c r="AL117" i="12"/>
  <c r="AA118" i="12"/>
  <c r="AK117" i="12"/>
  <c r="Z118" i="12"/>
  <c r="AJ117" i="12"/>
  <c r="Y118" i="12"/>
  <c r="AI117" i="12"/>
  <c r="X118" i="12"/>
  <c r="AH117" i="12"/>
  <c r="AO117" i="12" s="1"/>
  <c r="V294" i="8"/>
  <c r="AR293" i="8"/>
  <c r="AF293" i="8"/>
  <c r="AS293" i="8"/>
  <c r="AG293" i="8"/>
  <c r="T284" i="8"/>
  <c r="AP283" i="8"/>
  <c r="AD283" i="8"/>
  <c r="S283" i="8"/>
  <c r="AO282" i="8"/>
  <c r="AC282" i="8"/>
  <c r="R282" i="8"/>
  <c r="AN281" i="8"/>
  <c r="AB281" i="8"/>
  <c r="Q281" i="8"/>
  <c r="AM280" i="8"/>
  <c r="AA280" i="8"/>
  <c r="P278" i="8"/>
  <c r="AL277" i="8"/>
  <c r="AV277" i="8" s="1"/>
  <c r="Z277" i="8"/>
  <c r="AJ277" i="8" s="1"/>
  <c r="P118" i="8"/>
  <c r="AL117" i="8"/>
  <c r="AV117" i="8" s="1"/>
  <c r="Z117" i="8"/>
  <c r="AJ117" i="8" s="1"/>
  <c r="X117" i="8"/>
  <c r="AT116" i="8"/>
  <c r="AH116" i="8"/>
  <c r="V117" i="8"/>
  <c r="AR116" i="8"/>
  <c r="AF116" i="8"/>
  <c r="U117" i="8"/>
  <c r="AQ116" i="8"/>
  <c r="AE116" i="8"/>
  <c r="T117" i="8"/>
  <c r="AP116" i="8"/>
  <c r="AD116" i="8"/>
  <c r="AH120" i="11" l="1"/>
  <c r="X121" i="11"/>
  <c r="AI120" i="11"/>
  <c r="Y121" i="11"/>
  <c r="AJ120" i="11"/>
  <c r="Z121" i="11"/>
  <c r="AK120" i="11"/>
  <c r="AA121" i="11"/>
  <c r="AL120" i="11"/>
  <c r="AB121" i="11"/>
  <c r="AO119" i="11"/>
  <c r="AD127" i="9"/>
  <c r="AO127" i="9" s="1"/>
  <c r="T128" i="9"/>
  <c r="AH118" i="9"/>
  <c r="X119" i="9"/>
  <c r="AI118" i="9"/>
  <c r="Y119" i="9"/>
  <c r="AJ118" i="9"/>
  <c r="Z119" i="9"/>
  <c r="AK118" i="9"/>
  <c r="AA119" i="9"/>
  <c r="AL118" i="9"/>
  <c r="AB119" i="9"/>
  <c r="V164" i="12"/>
  <c r="AF163" i="12"/>
  <c r="U128" i="12"/>
  <c r="AE127" i="12"/>
  <c r="W142" i="12"/>
  <c r="AG141" i="12"/>
  <c r="X119" i="12"/>
  <c r="AH118" i="12"/>
  <c r="Y119" i="12"/>
  <c r="AI118" i="12"/>
  <c r="Z119" i="12"/>
  <c r="AJ118" i="12"/>
  <c r="AA119" i="12"/>
  <c r="AK118" i="12"/>
  <c r="AB119" i="12"/>
  <c r="AL118" i="12"/>
  <c r="T120" i="12"/>
  <c r="AD119" i="12"/>
  <c r="V295" i="8"/>
  <c r="AR294" i="8"/>
  <c r="AF294" i="8"/>
  <c r="AS294" i="8"/>
  <c r="AG294" i="8"/>
  <c r="T118" i="8"/>
  <c r="AP117" i="8"/>
  <c r="AD117" i="8"/>
  <c r="U118" i="8"/>
  <c r="AQ117" i="8"/>
  <c r="AE117" i="8"/>
  <c r="V118" i="8"/>
  <c r="AR117" i="8"/>
  <c r="AF117" i="8"/>
  <c r="X118" i="8"/>
  <c r="AT117" i="8"/>
  <c r="AH117" i="8"/>
  <c r="P119" i="8"/>
  <c r="AL118" i="8"/>
  <c r="AV118" i="8" s="1"/>
  <c r="Z118" i="8"/>
  <c r="AJ118" i="8" s="1"/>
  <c r="P279" i="8"/>
  <c r="AL278" i="8"/>
  <c r="AV278" i="8" s="1"/>
  <c r="Z278" i="8"/>
  <c r="AJ278" i="8" s="1"/>
  <c r="Q282" i="8"/>
  <c r="AM281" i="8"/>
  <c r="AA281" i="8"/>
  <c r="R283" i="8"/>
  <c r="AN282" i="8"/>
  <c r="AB282" i="8"/>
  <c r="S284" i="8"/>
  <c r="AO283" i="8"/>
  <c r="AC283" i="8"/>
  <c r="T285" i="8"/>
  <c r="AP284" i="8"/>
  <c r="AD284" i="8"/>
  <c r="AL119" i="9" l="1"/>
  <c r="AB120" i="9"/>
  <c r="AK119" i="9"/>
  <c r="AA120" i="9"/>
  <c r="AJ119" i="9"/>
  <c r="Z120" i="9"/>
  <c r="AI119" i="9"/>
  <c r="Y120" i="9"/>
  <c r="AH119" i="9"/>
  <c r="X120" i="9"/>
  <c r="AD128" i="9"/>
  <c r="AO128" i="9" s="1"/>
  <c r="T129" i="9"/>
  <c r="AL121" i="11"/>
  <c r="AB122" i="11"/>
  <c r="AK121" i="11"/>
  <c r="AA122" i="11"/>
  <c r="AJ121" i="11"/>
  <c r="Z122" i="11"/>
  <c r="AI121" i="11"/>
  <c r="Y122" i="11"/>
  <c r="AH121" i="11"/>
  <c r="X122" i="11"/>
  <c r="AO118" i="12"/>
  <c r="W143" i="12"/>
  <c r="AG142" i="12"/>
  <c r="U129" i="12"/>
  <c r="AE128" i="12"/>
  <c r="AF164" i="12"/>
  <c r="V165" i="12"/>
  <c r="T121" i="12"/>
  <c r="AD120" i="12"/>
  <c r="AB120" i="12"/>
  <c r="AL119" i="12"/>
  <c r="AA120" i="12"/>
  <c r="AK119" i="12"/>
  <c r="Z120" i="12"/>
  <c r="AJ119" i="12"/>
  <c r="Y120" i="12"/>
  <c r="AI119" i="12"/>
  <c r="X120" i="12"/>
  <c r="AH119" i="12"/>
  <c r="AO119" i="12" s="1"/>
  <c r="V296" i="8"/>
  <c r="AR295" i="8"/>
  <c r="AF295" i="8"/>
  <c r="AS295" i="8"/>
  <c r="AG295" i="8"/>
  <c r="T286" i="8"/>
  <c r="AP285" i="8"/>
  <c r="AD285" i="8"/>
  <c r="S285" i="8"/>
  <c r="AO284" i="8"/>
  <c r="AC284" i="8"/>
  <c r="R284" i="8"/>
  <c r="AN283" i="8"/>
  <c r="AB283" i="8"/>
  <c r="Q283" i="8"/>
  <c r="AM282" i="8"/>
  <c r="AA282" i="8"/>
  <c r="P280" i="8"/>
  <c r="AL279" i="8"/>
  <c r="AV279" i="8" s="1"/>
  <c r="Z279" i="8"/>
  <c r="AJ279" i="8" s="1"/>
  <c r="P120" i="8"/>
  <c r="AL119" i="8"/>
  <c r="AV119" i="8" s="1"/>
  <c r="Z119" i="8"/>
  <c r="AJ119" i="8" s="1"/>
  <c r="X119" i="8"/>
  <c r="AT118" i="8"/>
  <c r="AH118" i="8"/>
  <c r="V119" i="8"/>
  <c r="AR118" i="8"/>
  <c r="AF118" i="8"/>
  <c r="U119" i="8"/>
  <c r="AQ118" i="8"/>
  <c r="AE118" i="8"/>
  <c r="T119" i="8"/>
  <c r="AP118" i="8"/>
  <c r="AD118" i="8"/>
  <c r="AH122" i="11" l="1"/>
  <c r="X123" i="11"/>
  <c r="AI122" i="11"/>
  <c r="Y123" i="11"/>
  <c r="AJ122" i="11"/>
  <c r="Z123" i="11"/>
  <c r="AK122" i="11"/>
  <c r="AA123" i="11"/>
  <c r="AL122" i="11"/>
  <c r="AB123" i="11"/>
  <c r="AD129" i="9"/>
  <c r="AO129" i="9" s="1"/>
  <c r="T130" i="9"/>
  <c r="AH120" i="9"/>
  <c r="X121" i="9"/>
  <c r="AI120" i="9"/>
  <c r="Y121" i="9"/>
  <c r="AJ120" i="9"/>
  <c r="Z121" i="9"/>
  <c r="AK120" i="9"/>
  <c r="AA121" i="9"/>
  <c r="AL120" i="9"/>
  <c r="AB121" i="9"/>
  <c r="V166" i="12"/>
  <c r="AF165" i="12"/>
  <c r="U130" i="12"/>
  <c r="AE129" i="12"/>
  <c r="W144" i="12"/>
  <c r="AG143" i="12"/>
  <c r="X121" i="12"/>
  <c r="AH120" i="12"/>
  <c r="Y121" i="12"/>
  <c r="AI120" i="12"/>
  <c r="Z121" i="12"/>
  <c r="AJ120" i="12"/>
  <c r="AA121" i="12"/>
  <c r="AK120" i="12"/>
  <c r="AB121" i="12"/>
  <c r="AL120" i="12"/>
  <c r="T122" i="12"/>
  <c r="AD121" i="12"/>
  <c r="AE121" i="12"/>
  <c r="V297" i="8"/>
  <c r="AR296" i="8"/>
  <c r="AF296" i="8"/>
  <c r="AS296" i="8"/>
  <c r="AG296" i="8"/>
  <c r="T120" i="8"/>
  <c r="AP119" i="8"/>
  <c r="AD119" i="8"/>
  <c r="U120" i="8"/>
  <c r="AQ119" i="8"/>
  <c r="AE119" i="8"/>
  <c r="V120" i="8"/>
  <c r="AR119" i="8"/>
  <c r="AF119" i="8"/>
  <c r="X120" i="8"/>
  <c r="AT119" i="8"/>
  <c r="AH119" i="8"/>
  <c r="P121" i="8"/>
  <c r="AL120" i="8"/>
  <c r="AV120" i="8" s="1"/>
  <c r="Z120" i="8"/>
  <c r="AJ120" i="8" s="1"/>
  <c r="P281" i="8"/>
  <c r="AL280" i="8"/>
  <c r="AV280" i="8" s="1"/>
  <c r="Z280" i="8"/>
  <c r="AJ280" i="8" s="1"/>
  <c r="Q284" i="8"/>
  <c r="AM283" i="8"/>
  <c r="AA283" i="8"/>
  <c r="R285" i="8"/>
  <c r="AN284" i="8"/>
  <c r="AB284" i="8"/>
  <c r="S286" i="8"/>
  <c r="AO285" i="8"/>
  <c r="AC285" i="8"/>
  <c r="T287" i="8"/>
  <c r="AP286" i="8"/>
  <c r="AD286" i="8"/>
  <c r="AL121" i="9" l="1"/>
  <c r="AB122" i="9"/>
  <c r="AK121" i="9"/>
  <c r="AA122" i="9"/>
  <c r="AJ121" i="9"/>
  <c r="Z122" i="9"/>
  <c r="AI121" i="9"/>
  <c r="Y122" i="9"/>
  <c r="AH121" i="9"/>
  <c r="X122" i="9"/>
  <c r="AD130" i="9"/>
  <c r="AO130" i="9" s="1"/>
  <c r="T131" i="9"/>
  <c r="AL123" i="11"/>
  <c r="AB124" i="11"/>
  <c r="AK123" i="11"/>
  <c r="AA124" i="11"/>
  <c r="AJ123" i="11"/>
  <c r="Z124" i="11"/>
  <c r="AI123" i="11"/>
  <c r="Y124" i="11"/>
  <c r="AH123" i="11"/>
  <c r="X124" i="11"/>
  <c r="AO120" i="12"/>
  <c r="AG144" i="12"/>
  <c r="W145" i="12"/>
  <c r="U131" i="12"/>
  <c r="AE130" i="12"/>
  <c r="V167" i="12"/>
  <c r="AF166" i="12"/>
  <c r="T123" i="12"/>
  <c r="AD122" i="12"/>
  <c r="AB122" i="12"/>
  <c r="AL121" i="12"/>
  <c r="AA122" i="12"/>
  <c r="AK121" i="12"/>
  <c r="Z122" i="12"/>
  <c r="AJ121" i="12"/>
  <c r="Y122" i="12"/>
  <c r="AI121" i="12"/>
  <c r="X122" i="12"/>
  <c r="AH121" i="12"/>
  <c r="AO121" i="12"/>
  <c r="V298" i="8"/>
  <c r="AR297" i="8"/>
  <c r="AF297" i="8"/>
  <c r="AS297" i="8"/>
  <c r="AG297" i="8"/>
  <c r="T288" i="8"/>
  <c r="AP287" i="8"/>
  <c r="AD287" i="8"/>
  <c r="S287" i="8"/>
  <c r="AO286" i="8"/>
  <c r="AC286" i="8"/>
  <c r="R286" i="8"/>
  <c r="AN285" i="8"/>
  <c r="AB285" i="8"/>
  <c r="Q285" i="8"/>
  <c r="AM284" i="8"/>
  <c r="AA284" i="8"/>
  <c r="P282" i="8"/>
  <c r="AL281" i="8"/>
  <c r="AV281" i="8" s="1"/>
  <c r="Z281" i="8"/>
  <c r="AJ281" i="8" s="1"/>
  <c r="P122" i="8"/>
  <c r="AL121" i="8"/>
  <c r="AV121" i="8" s="1"/>
  <c r="Z121" i="8"/>
  <c r="AJ121" i="8" s="1"/>
  <c r="X121" i="8"/>
  <c r="AT120" i="8"/>
  <c r="AH120" i="8"/>
  <c r="V121" i="8"/>
  <c r="AR120" i="8"/>
  <c r="AF120" i="8"/>
  <c r="U121" i="8"/>
  <c r="AQ120" i="8"/>
  <c r="AE120" i="8"/>
  <c r="T121" i="8"/>
  <c r="AP120" i="8"/>
  <c r="AD120" i="8"/>
  <c r="AH124" i="11" l="1"/>
  <c r="X125" i="11"/>
  <c r="AI124" i="11"/>
  <c r="Y125" i="11"/>
  <c r="AJ124" i="11"/>
  <c r="Z125" i="11"/>
  <c r="AK124" i="11"/>
  <c r="AA125" i="11"/>
  <c r="AL124" i="11"/>
  <c r="AB125" i="11"/>
  <c r="AD131" i="9"/>
  <c r="AO131" i="9" s="1"/>
  <c r="T132" i="9"/>
  <c r="AH122" i="9"/>
  <c r="X123" i="9"/>
  <c r="AI122" i="9"/>
  <c r="Y123" i="9"/>
  <c r="AJ122" i="9"/>
  <c r="Z123" i="9"/>
  <c r="AK122" i="9"/>
  <c r="AA123" i="9"/>
  <c r="AL122" i="9"/>
  <c r="AB123" i="9"/>
  <c r="AF167" i="12"/>
  <c r="V168" i="12"/>
  <c r="U132" i="12"/>
  <c r="U133" i="12" s="1"/>
  <c r="AE131" i="12"/>
  <c r="W146" i="12"/>
  <c r="AG145" i="12"/>
  <c r="X123" i="12"/>
  <c r="AH122" i="12"/>
  <c r="Y123" i="12"/>
  <c r="AI122" i="12"/>
  <c r="Z123" i="12"/>
  <c r="AJ122" i="12"/>
  <c r="AA123" i="12"/>
  <c r="AK122" i="12"/>
  <c r="AB123" i="12"/>
  <c r="AL122" i="12"/>
  <c r="T124" i="12"/>
  <c r="AD123" i="12"/>
  <c r="V299" i="8"/>
  <c r="AR298" i="8"/>
  <c r="AF298" i="8"/>
  <c r="AS298" i="8"/>
  <c r="AG298" i="8"/>
  <c r="T122" i="8"/>
  <c r="AP121" i="8"/>
  <c r="AD121" i="8"/>
  <c r="U122" i="8"/>
  <c r="AQ121" i="8"/>
  <c r="AE121" i="8"/>
  <c r="V122" i="8"/>
  <c r="AR121" i="8"/>
  <c r="AF121" i="8"/>
  <c r="X122" i="8"/>
  <c r="AT121" i="8"/>
  <c r="AH121" i="8"/>
  <c r="P123" i="8"/>
  <c r="AL122" i="8"/>
  <c r="AV122" i="8" s="1"/>
  <c r="Z122" i="8"/>
  <c r="AJ122" i="8" s="1"/>
  <c r="P283" i="8"/>
  <c r="AL282" i="8"/>
  <c r="AV282" i="8" s="1"/>
  <c r="Z282" i="8"/>
  <c r="AJ282" i="8" s="1"/>
  <c r="Q286" i="8"/>
  <c r="AM285" i="8"/>
  <c r="AA285" i="8"/>
  <c r="R287" i="8"/>
  <c r="AN286" i="8"/>
  <c r="AB286" i="8"/>
  <c r="S288" i="8"/>
  <c r="AO287" i="8"/>
  <c r="AC287" i="8"/>
  <c r="T289" i="8"/>
  <c r="AP288" i="8"/>
  <c r="AD288" i="8"/>
  <c r="AL123" i="9" l="1"/>
  <c r="AB124" i="9"/>
  <c r="AK123" i="9"/>
  <c r="AA124" i="9"/>
  <c r="AJ123" i="9"/>
  <c r="Z124" i="9"/>
  <c r="AI123" i="9"/>
  <c r="Y124" i="9"/>
  <c r="AH123" i="9"/>
  <c r="X124" i="9"/>
  <c r="AD132" i="9"/>
  <c r="AE132" i="9"/>
  <c r="T133" i="9"/>
  <c r="AL125" i="11"/>
  <c r="AB126" i="11"/>
  <c r="AK125" i="11"/>
  <c r="AA126" i="11"/>
  <c r="AJ125" i="11"/>
  <c r="Z126" i="11"/>
  <c r="AI125" i="11"/>
  <c r="Y126" i="11"/>
  <c r="AH125" i="11"/>
  <c r="X126" i="11"/>
  <c r="AO122" i="12"/>
  <c r="W147" i="12"/>
  <c r="AG146" i="12"/>
  <c r="U134" i="12"/>
  <c r="AE133" i="12"/>
  <c r="V169" i="12"/>
  <c r="AF168" i="12"/>
  <c r="T125" i="12"/>
  <c r="AD124" i="12"/>
  <c r="AB124" i="12"/>
  <c r="AL123" i="12"/>
  <c r="AA124" i="12"/>
  <c r="AK123" i="12"/>
  <c r="Z124" i="12"/>
  <c r="AJ123" i="12"/>
  <c r="Y124" i="12"/>
  <c r="AI123" i="12"/>
  <c r="X124" i="12"/>
  <c r="AH123" i="12"/>
  <c r="AO123" i="12" s="1"/>
  <c r="V300" i="8"/>
  <c r="AR299" i="8"/>
  <c r="AF299" i="8"/>
  <c r="AS299" i="8"/>
  <c r="AG299" i="8"/>
  <c r="T290" i="8"/>
  <c r="AP289" i="8"/>
  <c r="AD289" i="8"/>
  <c r="S289" i="8"/>
  <c r="AO288" i="8"/>
  <c r="AC288" i="8"/>
  <c r="R288" i="8"/>
  <c r="AN287" i="8"/>
  <c r="AB287" i="8"/>
  <c r="Q287" i="8"/>
  <c r="AM286" i="8"/>
  <c r="AA286" i="8"/>
  <c r="P284" i="8"/>
  <c r="AL283" i="8"/>
  <c r="AV283" i="8" s="1"/>
  <c r="Z283" i="8"/>
  <c r="AJ283" i="8" s="1"/>
  <c r="P124" i="8"/>
  <c r="AL123" i="8"/>
  <c r="Z123" i="8"/>
  <c r="AA123" i="8"/>
  <c r="AM123" i="8"/>
  <c r="X123" i="8"/>
  <c r="AT122" i="8"/>
  <c r="AH122" i="8"/>
  <c r="V123" i="8"/>
  <c r="AR122" i="8"/>
  <c r="AF122" i="8"/>
  <c r="U123" i="8"/>
  <c r="AQ122" i="8"/>
  <c r="AE122" i="8"/>
  <c r="T123" i="8"/>
  <c r="AP122" i="8"/>
  <c r="AD122" i="8"/>
  <c r="AH126" i="11" l="1"/>
  <c r="X127" i="11"/>
  <c r="AI126" i="11"/>
  <c r="Y127" i="11"/>
  <c r="AJ126" i="11"/>
  <c r="Z127" i="11"/>
  <c r="AK126" i="11"/>
  <c r="AA127" i="11"/>
  <c r="AL126" i="11"/>
  <c r="AB127" i="11"/>
  <c r="AD133" i="9"/>
  <c r="AO133" i="9" s="1"/>
  <c r="T134" i="9"/>
  <c r="AO132" i="9"/>
  <c r="AH124" i="9"/>
  <c r="X125" i="9"/>
  <c r="AI124" i="9"/>
  <c r="Y125" i="9"/>
  <c r="AJ124" i="9"/>
  <c r="Z125" i="9"/>
  <c r="AK124" i="9"/>
  <c r="AA125" i="9"/>
  <c r="AL124" i="9"/>
  <c r="AB125" i="9"/>
  <c r="V170" i="12"/>
  <c r="AF169" i="12"/>
  <c r="U135" i="12"/>
  <c r="AE134" i="12"/>
  <c r="AG147" i="12"/>
  <c r="W148" i="12"/>
  <c r="X125" i="12"/>
  <c r="AH124" i="12"/>
  <c r="Y125" i="12"/>
  <c r="AI124" i="12"/>
  <c r="Z125" i="12"/>
  <c r="AJ124" i="12"/>
  <c r="AA125" i="12"/>
  <c r="AK124" i="12"/>
  <c r="AB125" i="12"/>
  <c r="AL124" i="12"/>
  <c r="T126" i="12"/>
  <c r="AD125" i="12"/>
  <c r="V301" i="8"/>
  <c r="AR300" i="8"/>
  <c r="AF300" i="8"/>
  <c r="AS300" i="8"/>
  <c r="AG300" i="8"/>
  <c r="T124" i="8"/>
  <c r="AP123" i="8"/>
  <c r="AD123" i="8"/>
  <c r="U124" i="8"/>
  <c r="AQ123" i="8"/>
  <c r="AE123" i="8"/>
  <c r="V124" i="8"/>
  <c r="AR123" i="8"/>
  <c r="AF123" i="8"/>
  <c r="X124" i="8"/>
  <c r="AT123" i="8"/>
  <c r="AH123" i="8"/>
  <c r="P125" i="8"/>
  <c r="AL124" i="8"/>
  <c r="AV124" i="8" s="1"/>
  <c r="Z124" i="8"/>
  <c r="AJ124" i="8" s="1"/>
  <c r="P285" i="8"/>
  <c r="AL284" i="8"/>
  <c r="AV284" i="8" s="1"/>
  <c r="Z284" i="8"/>
  <c r="AJ284" i="8" s="1"/>
  <c r="Q288" i="8"/>
  <c r="AM287" i="8"/>
  <c r="AA287" i="8"/>
  <c r="R289" i="8"/>
  <c r="AN288" i="8"/>
  <c r="AB288" i="8"/>
  <c r="S290" i="8"/>
  <c r="AO289" i="8"/>
  <c r="AC289" i="8"/>
  <c r="T291" i="8"/>
  <c r="AP290" i="8"/>
  <c r="AD290" i="8"/>
  <c r="AJ123" i="8"/>
  <c r="AV123" i="8"/>
  <c r="AL125" i="9" l="1"/>
  <c r="AB126" i="9"/>
  <c r="AK125" i="9"/>
  <c r="AA126" i="9"/>
  <c r="AJ125" i="9"/>
  <c r="Z126" i="9"/>
  <c r="AI125" i="9"/>
  <c r="Y126" i="9"/>
  <c r="AH125" i="9"/>
  <c r="X126" i="9"/>
  <c r="AD134" i="9"/>
  <c r="AO134" i="9" s="1"/>
  <c r="T135" i="9"/>
  <c r="AL127" i="11"/>
  <c r="AB128" i="11"/>
  <c r="AK127" i="11"/>
  <c r="AA128" i="11"/>
  <c r="AJ127" i="11"/>
  <c r="Z128" i="11"/>
  <c r="AI127" i="11"/>
  <c r="Y128" i="11"/>
  <c r="AH127" i="11"/>
  <c r="X128" i="11"/>
  <c r="AO124" i="12"/>
  <c r="W149" i="12"/>
  <c r="AG148" i="12"/>
  <c r="U136" i="12"/>
  <c r="AE135" i="12"/>
  <c r="V171" i="12"/>
  <c r="AF170" i="12"/>
  <c r="T127" i="12"/>
  <c r="AD126" i="12"/>
  <c r="AB126" i="12"/>
  <c r="AL125" i="12"/>
  <c r="AA126" i="12"/>
  <c r="AK125" i="12"/>
  <c r="Z126" i="12"/>
  <c r="AJ125" i="12"/>
  <c r="Y126" i="12"/>
  <c r="AI125" i="12"/>
  <c r="X126" i="12"/>
  <c r="AH125" i="12"/>
  <c r="AO125" i="12" s="1"/>
  <c r="V302" i="8"/>
  <c r="AR301" i="8"/>
  <c r="AF301" i="8"/>
  <c r="AS301" i="8"/>
  <c r="AG301" i="8"/>
  <c r="T292" i="8"/>
  <c r="AP291" i="8"/>
  <c r="AD291" i="8"/>
  <c r="S291" i="8"/>
  <c r="AO290" i="8"/>
  <c r="AC290" i="8"/>
  <c r="R290" i="8"/>
  <c r="AN289" i="8"/>
  <c r="AB289" i="8"/>
  <c r="Q289" i="8"/>
  <c r="AM288" i="8"/>
  <c r="AA288" i="8"/>
  <c r="P286" i="8"/>
  <c r="AL285" i="8"/>
  <c r="AV285" i="8" s="1"/>
  <c r="Z285" i="8"/>
  <c r="AJ285" i="8" s="1"/>
  <c r="P126" i="8"/>
  <c r="AL125" i="8"/>
  <c r="AV125" i="8" s="1"/>
  <c r="Z125" i="8"/>
  <c r="AJ125" i="8" s="1"/>
  <c r="X125" i="8"/>
  <c r="AT124" i="8"/>
  <c r="AH124" i="8"/>
  <c r="V125" i="8"/>
  <c r="AR124" i="8"/>
  <c r="AF124" i="8"/>
  <c r="U125" i="8"/>
  <c r="AQ124" i="8"/>
  <c r="AE124" i="8"/>
  <c r="T125" i="8"/>
  <c r="AP124" i="8"/>
  <c r="AD124" i="8"/>
  <c r="AH128" i="11" l="1"/>
  <c r="X129" i="11"/>
  <c r="AI128" i="11"/>
  <c r="Y129" i="11"/>
  <c r="AJ128" i="11"/>
  <c r="Z129" i="11"/>
  <c r="AK128" i="11"/>
  <c r="AA129" i="11"/>
  <c r="AL128" i="11"/>
  <c r="AB129" i="11"/>
  <c r="AD135" i="9"/>
  <c r="AO135" i="9" s="1"/>
  <c r="T136" i="9"/>
  <c r="AH126" i="9"/>
  <c r="X127" i="9"/>
  <c r="AI126" i="9"/>
  <c r="Y127" i="9"/>
  <c r="AJ126" i="9"/>
  <c r="Z127" i="9"/>
  <c r="AK126" i="9"/>
  <c r="AA127" i="9"/>
  <c r="AL126" i="9"/>
  <c r="AB127" i="9"/>
  <c r="V172" i="12"/>
  <c r="AF171" i="12"/>
  <c r="U137" i="12"/>
  <c r="AE136" i="12"/>
  <c r="AG149" i="12"/>
  <c r="W150" i="12"/>
  <c r="X127" i="12"/>
  <c r="AH126" i="12"/>
  <c r="Y127" i="12"/>
  <c r="AI126" i="12"/>
  <c r="Z127" i="12"/>
  <c r="AJ126" i="12"/>
  <c r="AA127" i="12"/>
  <c r="AK126" i="12"/>
  <c r="AB127" i="12"/>
  <c r="AL126" i="12"/>
  <c r="T128" i="12"/>
  <c r="AD127" i="12"/>
  <c r="V303" i="8"/>
  <c r="AR302" i="8"/>
  <c r="AF302" i="8"/>
  <c r="AS302" i="8"/>
  <c r="AG302" i="8"/>
  <c r="T126" i="8"/>
  <c r="AP125" i="8"/>
  <c r="AD125" i="8"/>
  <c r="U126" i="8"/>
  <c r="AQ125" i="8"/>
  <c r="AE125" i="8"/>
  <c r="V126" i="8"/>
  <c r="AR125" i="8"/>
  <c r="AF125" i="8"/>
  <c r="X126" i="8"/>
  <c r="AT125" i="8"/>
  <c r="AH125" i="8"/>
  <c r="P127" i="8"/>
  <c r="AL126" i="8"/>
  <c r="AV126" i="8" s="1"/>
  <c r="Z126" i="8"/>
  <c r="AJ126" i="8" s="1"/>
  <c r="P287" i="8"/>
  <c r="AL286" i="8"/>
  <c r="AV286" i="8" s="1"/>
  <c r="Z286" i="8"/>
  <c r="AJ286" i="8" s="1"/>
  <c r="Q290" i="8"/>
  <c r="AM289" i="8"/>
  <c r="AA289" i="8"/>
  <c r="R291" i="8"/>
  <c r="AN290" i="8"/>
  <c r="AB290" i="8"/>
  <c r="S292" i="8"/>
  <c r="AO291" i="8"/>
  <c r="AC291" i="8"/>
  <c r="T293" i="8"/>
  <c r="AP292" i="8"/>
  <c r="AD292" i="8"/>
  <c r="AS335" i="8"/>
  <c r="AG335" i="8"/>
  <c r="AL127" i="9" l="1"/>
  <c r="AB128" i="9"/>
  <c r="AK127" i="9"/>
  <c r="AA128" i="9"/>
  <c r="AJ127" i="9"/>
  <c r="Z128" i="9"/>
  <c r="AI127" i="9"/>
  <c r="Y128" i="9"/>
  <c r="AH127" i="9"/>
  <c r="X128" i="9"/>
  <c r="AD136" i="9"/>
  <c r="AO136" i="9" s="1"/>
  <c r="T137" i="9"/>
  <c r="AL129" i="11"/>
  <c r="AB130" i="11"/>
  <c r="AK129" i="11"/>
  <c r="AA130" i="11"/>
  <c r="AJ129" i="11"/>
  <c r="Z130" i="11"/>
  <c r="AI129" i="11"/>
  <c r="Y130" i="11"/>
  <c r="AH129" i="11"/>
  <c r="X130" i="11"/>
  <c r="AO126" i="12"/>
  <c r="W151" i="12"/>
  <c r="AG150" i="12"/>
  <c r="U138" i="12"/>
  <c r="AE137" i="12"/>
  <c r="V173" i="12"/>
  <c r="AF172" i="12"/>
  <c r="T129" i="12"/>
  <c r="AD128" i="12"/>
  <c r="AB128" i="12"/>
  <c r="AL127" i="12"/>
  <c r="AA128" i="12"/>
  <c r="AK127" i="12"/>
  <c r="Z128" i="12"/>
  <c r="AJ127" i="12"/>
  <c r="Y128" i="12"/>
  <c r="AI127" i="12"/>
  <c r="X128" i="12"/>
  <c r="AH127" i="12"/>
  <c r="AO127" i="12" s="1"/>
  <c r="V304" i="8"/>
  <c r="AR303" i="8"/>
  <c r="AF303" i="8"/>
  <c r="AS303" i="8"/>
  <c r="AG303" i="8"/>
  <c r="AS336" i="8"/>
  <c r="AG336" i="8"/>
  <c r="T294" i="8"/>
  <c r="AP293" i="8"/>
  <c r="AD293" i="8"/>
  <c r="S293" i="8"/>
  <c r="AO292" i="8"/>
  <c r="AC292" i="8"/>
  <c r="R292" i="8"/>
  <c r="AN291" i="8"/>
  <c r="AB291" i="8"/>
  <c r="Q291" i="8"/>
  <c r="AM290" i="8"/>
  <c r="AA290" i="8"/>
  <c r="P288" i="8"/>
  <c r="AL287" i="8"/>
  <c r="AV287" i="8" s="1"/>
  <c r="Z287" i="8"/>
  <c r="AJ287" i="8" s="1"/>
  <c r="P128" i="8"/>
  <c r="AL127" i="8"/>
  <c r="AV127" i="8" s="1"/>
  <c r="Z127" i="8"/>
  <c r="AJ127" i="8" s="1"/>
  <c r="X127" i="8"/>
  <c r="AT126" i="8"/>
  <c r="AH126" i="8"/>
  <c r="V127" i="8"/>
  <c r="AR126" i="8"/>
  <c r="AF126" i="8"/>
  <c r="U127" i="8"/>
  <c r="AQ126" i="8"/>
  <c r="AE126" i="8"/>
  <c r="T127" i="8"/>
  <c r="AP126" i="8"/>
  <c r="AD126" i="8"/>
  <c r="AH130" i="11" l="1"/>
  <c r="X131" i="11"/>
  <c r="AI130" i="11"/>
  <c r="Y131" i="11"/>
  <c r="AJ130" i="11"/>
  <c r="Z131" i="11"/>
  <c r="AK130" i="11"/>
  <c r="AA131" i="11"/>
  <c r="AL130" i="11"/>
  <c r="AB131" i="11"/>
  <c r="AD137" i="9"/>
  <c r="AD138" i="9"/>
  <c r="AO138" i="9" s="1"/>
  <c r="AH128" i="9"/>
  <c r="X129" i="9"/>
  <c r="AI128" i="9"/>
  <c r="Y129" i="9"/>
  <c r="AJ128" i="9"/>
  <c r="Z129" i="9"/>
  <c r="AK128" i="9"/>
  <c r="AA129" i="9"/>
  <c r="AL128" i="9"/>
  <c r="AB129" i="9"/>
  <c r="V174" i="12"/>
  <c r="AF173" i="12"/>
  <c r="U139" i="12"/>
  <c r="AE138" i="12"/>
  <c r="W152" i="12"/>
  <c r="AG151" i="12"/>
  <c r="X129" i="12"/>
  <c r="AH128" i="12"/>
  <c r="Y129" i="12"/>
  <c r="AI128" i="12"/>
  <c r="Z129" i="12"/>
  <c r="AJ128" i="12"/>
  <c r="AA129" i="12"/>
  <c r="AK128" i="12"/>
  <c r="AB129" i="12"/>
  <c r="AL128" i="12"/>
  <c r="T130" i="12"/>
  <c r="AD129" i="12"/>
  <c r="V305" i="8"/>
  <c r="AR304" i="8"/>
  <c r="AF304" i="8"/>
  <c r="AS304" i="8"/>
  <c r="AG304" i="8"/>
  <c r="T128" i="8"/>
  <c r="AP127" i="8"/>
  <c r="AD127" i="8"/>
  <c r="U128" i="8"/>
  <c r="AQ127" i="8"/>
  <c r="AE127" i="8"/>
  <c r="V128" i="8"/>
  <c r="AR127" i="8"/>
  <c r="AF127" i="8"/>
  <c r="X128" i="8"/>
  <c r="AT127" i="8"/>
  <c r="AH127" i="8"/>
  <c r="AL128" i="8"/>
  <c r="Z128" i="8"/>
  <c r="Z129" i="8"/>
  <c r="AJ129" i="8" s="1"/>
  <c r="AL129" i="8"/>
  <c r="AV129" i="8" s="1"/>
  <c r="P289" i="8"/>
  <c r="AL288" i="8"/>
  <c r="AV288" i="8" s="1"/>
  <c r="Z288" i="8"/>
  <c r="AJ288" i="8" s="1"/>
  <c r="Q292" i="8"/>
  <c r="AM291" i="8"/>
  <c r="AA291" i="8"/>
  <c r="R293" i="8"/>
  <c r="AN292" i="8"/>
  <c r="AB292" i="8"/>
  <c r="S294" i="8"/>
  <c r="AO293" i="8"/>
  <c r="AC293" i="8"/>
  <c r="T295" i="8"/>
  <c r="AP294" i="8"/>
  <c r="AD294" i="8"/>
  <c r="AS337" i="8"/>
  <c r="AG337" i="8"/>
  <c r="AL129" i="9" l="1"/>
  <c r="AB130" i="9"/>
  <c r="AK129" i="9"/>
  <c r="AA130" i="9"/>
  <c r="AJ129" i="9"/>
  <c r="Z130" i="9"/>
  <c r="AI129" i="9"/>
  <c r="Y130" i="9"/>
  <c r="AH129" i="9"/>
  <c r="X130" i="9"/>
  <c r="AL131" i="11"/>
  <c r="AB132" i="11"/>
  <c r="AK131" i="11"/>
  <c r="AA132" i="11"/>
  <c r="AJ131" i="11"/>
  <c r="Z132" i="11"/>
  <c r="AI131" i="11"/>
  <c r="Y132" i="11"/>
  <c r="AH131" i="11"/>
  <c r="X132" i="11"/>
  <c r="AO128" i="12"/>
  <c r="W153" i="12"/>
  <c r="AG152" i="12"/>
  <c r="U140" i="12"/>
  <c r="AE139" i="12"/>
  <c r="V175" i="12"/>
  <c r="AF174" i="12"/>
  <c r="T131" i="12"/>
  <c r="AD130" i="12"/>
  <c r="AB130" i="12"/>
  <c r="AL129" i="12"/>
  <c r="AA130" i="12"/>
  <c r="AK129" i="12"/>
  <c r="Z130" i="12"/>
  <c r="AJ129" i="12"/>
  <c r="Y130" i="12"/>
  <c r="AI129" i="12"/>
  <c r="X130" i="12"/>
  <c r="AH129" i="12"/>
  <c r="AO129" i="12" s="1"/>
  <c r="V306" i="8"/>
  <c r="AR305" i="8"/>
  <c r="AF305" i="8"/>
  <c r="AS305" i="8"/>
  <c r="AG305" i="8"/>
  <c r="AS338" i="8"/>
  <c r="AG338" i="8"/>
  <c r="T296" i="8"/>
  <c r="AP295" i="8"/>
  <c r="AD295" i="8"/>
  <c r="S295" i="8"/>
  <c r="AO294" i="8"/>
  <c r="AC294" i="8"/>
  <c r="R294" i="8"/>
  <c r="AN293" i="8"/>
  <c r="AB293" i="8"/>
  <c r="Q293" i="8"/>
  <c r="AM292" i="8"/>
  <c r="AA292" i="8"/>
  <c r="P290" i="8"/>
  <c r="AL289" i="8"/>
  <c r="AV289" i="8" s="1"/>
  <c r="Z289" i="8"/>
  <c r="AJ289" i="8" s="1"/>
  <c r="X129" i="8"/>
  <c r="AT128" i="8"/>
  <c r="AH128" i="8"/>
  <c r="V129" i="8"/>
  <c r="AR128" i="8"/>
  <c r="AF128" i="8"/>
  <c r="U129" i="8"/>
  <c r="AQ128" i="8"/>
  <c r="AE128" i="8"/>
  <c r="T129" i="8"/>
  <c r="AP128" i="8"/>
  <c r="AD128" i="8"/>
  <c r="AJ128" i="8"/>
  <c r="AV128" i="8"/>
  <c r="AH132" i="11" l="1"/>
  <c r="X133" i="11"/>
  <c r="AI132" i="11"/>
  <c r="Y133" i="11"/>
  <c r="AJ132" i="11"/>
  <c r="Z133" i="11"/>
  <c r="AK132" i="11"/>
  <c r="AA133" i="11"/>
  <c r="AL132" i="11"/>
  <c r="AB133" i="11"/>
  <c r="AH130" i="9"/>
  <c r="X131" i="9"/>
  <c r="AI130" i="9"/>
  <c r="Y131" i="9"/>
  <c r="AJ130" i="9"/>
  <c r="Z131" i="9"/>
  <c r="AK130" i="9"/>
  <c r="AA131" i="9"/>
  <c r="AL130" i="9"/>
  <c r="AB131" i="9"/>
  <c r="V176" i="12"/>
  <c r="AF175" i="12"/>
  <c r="U141" i="12"/>
  <c r="AE140" i="12"/>
  <c r="W154" i="12"/>
  <c r="AG153" i="12"/>
  <c r="X131" i="12"/>
  <c r="AH130" i="12"/>
  <c r="Y131" i="12"/>
  <c r="AI130" i="12"/>
  <c r="Z131" i="12"/>
  <c r="AJ130" i="12"/>
  <c r="AA131" i="12"/>
  <c r="AK130" i="12"/>
  <c r="AB131" i="12"/>
  <c r="AL130" i="12"/>
  <c r="T132" i="12"/>
  <c r="AD131" i="12"/>
  <c r="V307" i="8"/>
  <c r="AR306" i="8"/>
  <c r="AF306" i="8"/>
  <c r="AS306" i="8"/>
  <c r="AG306" i="8"/>
  <c r="T130" i="8"/>
  <c r="AP129" i="8"/>
  <c r="AD129" i="8"/>
  <c r="U130" i="8"/>
  <c r="AQ129" i="8"/>
  <c r="AE129" i="8"/>
  <c r="V130" i="8"/>
  <c r="AR129" i="8"/>
  <c r="AF129" i="8"/>
  <c r="X130" i="8"/>
  <c r="AT129" i="8"/>
  <c r="AH129" i="8"/>
  <c r="P291" i="8"/>
  <c r="AL290" i="8"/>
  <c r="AV290" i="8" s="1"/>
  <c r="Z290" i="8"/>
  <c r="AJ290" i="8" s="1"/>
  <c r="Q294" i="8"/>
  <c r="AM293" i="8"/>
  <c r="AA293" i="8"/>
  <c r="R295" i="8"/>
  <c r="AN294" i="8"/>
  <c r="AB294" i="8"/>
  <c r="S296" i="8"/>
  <c r="AO295" i="8"/>
  <c r="AC295" i="8"/>
  <c r="T297" i="8"/>
  <c r="AP296" i="8"/>
  <c r="AD296" i="8"/>
  <c r="AS339" i="8"/>
  <c r="AG339" i="8"/>
  <c r="AL131" i="9" l="1"/>
  <c r="AB132" i="9"/>
  <c r="AK131" i="9"/>
  <c r="AA132" i="9"/>
  <c r="AJ131" i="9"/>
  <c r="Z132" i="9"/>
  <c r="AI131" i="9"/>
  <c r="Y132" i="9"/>
  <c r="AH131" i="9"/>
  <c r="X132" i="9"/>
  <c r="AL133" i="11"/>
  <c r="AB134" i="11"/>
  <c r="AK133" i="11"/>
  <c r="AA134" i="11"/>
  <c r="AJ133" i="11"/>
  <c r="Z134" i="11"/>
  <c r="AI133" i="11"/>
  <c r="Y134" i="11"/>
  <c r="AH133" i="11"/>
  <c r="X134" i="11"/>
  <c r="AO130" i="12"/>
  <c r="W155" i="12"/>
  <c r="AG154" i="12"/>
  <c r="U142" i="12"/>
  <c r="AE141" i="12"/>
  <c r="V177" i="12"/>
  <c r="AF176" i="12"/>
  <c r="T133" i="12"/>
  <c r="AD132" i="12"/>
  <c r="AE132" i="12"/>
  <c r="AB132" i="12"/>
  <c r="AL131" i="12"/>
  <c r="AA132" i="12"/>
  <c r="AK131" i="12"/>
  <c r="Z132" i="12"/>
  <c r="AJ131" i="12"/>
  <c r="Y132" i="12"/>
  <c r="AI131" i="12"/>
  <c r="X132" i="12"/>
  <c r="AH131" i="12"/>
  <c r="AO131" i="12" s="1"/>
  <c r="V308" i="8"/>
  <c r="AR307" i="8"/>
  <c r="AF307" i="8"/>
  <c r="AS307" i="8"/>
  <c r="AG307" i="8"/>
  <c r="AS340" i="8"/>
  <c r="AG340" i="8"/>
  <c r="T298" i="8"/>
  <c r="AP297" i="8"/>
  <c r="AD297" i="8"/>
  <c r="S297" i="8"/>
  <c r="AO296" i="8"/>
  <c r="AC296" i="8"/>
  <c r="R296" i="8"/>
  <c r="AN295" i="8"/>
  <c r="AB295" i="8"/>
  <c r="Q295" i="8"/>
  <c r="AM294" i="8"/>
  <c r="AA294" i="8"/>
  <c r="P292" i="8"/>
  <c r="AL291" i="8"/>
  <c r="AV291" i="8" s="1"/>
  <c r="Z291" i="8"/>
  <c r="AJ291" i="8" s="1"/>
  <c r="X131" i="8"/>
  <c r="AT130" i="8"/>
  <c r="AH130" i="8"/>
  <c r="V131" i="8"/>
  <c r="AR130" i="8"/>
  <c r="AF130" i="8"/>
  <c r="U131" i="8"/>
  <c r="AQ130" i="8"/>
  <c r="AE130" i="8"/>
  <c r="T131" i="8"/>
  <c r="AP130" i="8"/>
  <c r="AD130" i="8"/>
  <c r="AH134" i="11" l="1"/>
  <c r="X135" i="11"/>
  <c r="AI134" i="11"/>
  <c r="Y135" i="11"/>
  <c r="AJ134" i="11"/>
  <c r="Z135" i="11"/>
  <c r="AK134" i="11"/>
  <c r="AA135" i="11"/>
  <c r="AL134" i="11"/>
  <c r="AB135" i="11"/>
  <c r="AH132" i="9"/>
  <c r="X133" i="9"/>
  <c r="AI132" i="9"/>
  <c r="Y133" i="9"/>
  <c r="AJ132" i="9"/>
  <c r="Z133" i="9"/>
  <c r="AK132" i="9"/>
  <c r="AA133" i="9"/>
  <c r="AL132" i="9"/>
  <c r="AB133" i="9"/>
  <c r="V178" i="12"/>
  <c r="AF177" i="12"/>
  <c r="U143" i="12"/>
  <c r="AE142" i="12"/>
  <c r="W156" i="12"/>
  <c r="AG155" i="12"/>
  <c r="X133" i="12"/>
  <c r="AH132" i="12"/>
  <c r="Y133" i="12"/>
  <c r="AI132" i="12"/>
  <c r="Z133" i="12"/>
  <c r="AJ132" i="12"/>
  <c r="AA133" i="12"/>
  <c r="AK132" i="12"/>
  <c r="AB133" i="12"/>
  <c r="AL132" i="12"/>
  <c r="T134" i="12"/>
  <c r="AD133" i="12"/>
  <c r="AO132" i="12"/>
  <c r="V309" i="8"/>
  <c r="AR308" i="8"/>
  <c r="AF308" i="8"/>
  <c r="AS308" i="8"/>
  <c r="AG308" i="8"/>
  <c r="T132" i="8"/>
  <c r="AP131" i="8"/>
  <c r="AD131" i="8"/>
  <c r="U132" i="8"/>
  <c r="AQ131" i="8"/>
  <c r="AE131" i="8"/>
  <c r="V132" i="8"/>
  <c r="AR131" i="8"/>
  <c r="AF131" i="8"/>
  <c r="X132" i="8"/>
  <c r="AT131" i="8"/>
  <c r="AH131" i="8"/>
  <c r="P293" i="8"/>
  <c r="AL292" i="8"/>
  <c r="AV292" i="8" s="1"/>
  <c r="Z292" i="8"/>
  <c r="AJ292" i="8" s="1"/>
  <c r="Q296" i="8"/>
  <c r="AM295" i="8"/>
  <c r="AA295" i="8"/>
  <c r="R297" i="8"/>
  <c r="AN296" i="8"/>
  <c r="AB296" i="8"/>
  <c r="S298" i="8"/>
  <c r="AO297" i="8"/>
  <c r="AC297" i="8"/>
  <c r="T299" i="8"/>
  <c r="AP298" i="8"/>
  <c r="AD298" i="8"/>
  <c r="AS341" i="8"/>
  <c r="AG341" i="8"/>
  <c r="AL133" i="9" l="1"/>
  <c r="AB134" i="9"/>
  <c r="AK133" i="9"/>
  <c r="AA134" i="9"/>
  <c r="AJ133" i="9"/>
  <c r="Z134" i="9"/>
  <c r="AI133" i="9"/>
  <c r="Y134" i="9"/>
  <c r="AH133" i="9"/>
  <c r="X134" i="9"/>
  <c r="AL135" i="11"/>
  <c r="AB136" i="11"/>
  <c r="AK135" i="11"/>
  <c r="AA136" i="11"/>
  <c r="AJ135" i="11"/>
  <c r="Z136" i="11"/>
  <c r="AI135" i="11"/>
  <c r="Y136" i="11"/>
  <c r="AH135" i="11"/>
  <c r="X136" i="11"/>
  <c r="W157" i="12"/>
  <c r="AG156" i="12"/>
  <c r="U144" i="12"/>
  <c r="AE143" i="12"/>
  <c r="V179" i="12"/>
  <c r="AF178" i="12"/>
  <c r="T135" i="12"/>
  <c r="AD134" i="12"/>
  <c r="AB134" i="12"/>
  <c r="AL133" i="12"/>
  <c r="AA134" i="12"/>
  <c r="AK133" i="12"/>
  <c r="Z134" i="12"/>
  <c r="AJ133" i="12"/>
  <c r="Y134" i="12"/>
  <c r="AI133" i="12"/>
  <c r="X134" i="12"/>
  <c r="AH133" i="12"/>
  <c r="AO133" i="12" s="1"/>
  <c r="V310" i="8"/>
  <c r="AR309" i="8"/>
  <c r="AF309" i="8"/>
  <c r="AS309" i="8"/>
  <c r="AG309" i="8"/>
  <c r="AS342" i="8"/>
  <c r="AG342" i="8"/>
  <c r="T300" i="8"/>
  <c r="AP299" i="8"/>
  <c r="AD299" i="8"/>
  <c r="S299" i="8"/>
  <c r="AO298" i="8"/>
  <c r="AC298" i="8"/>
  <c r="R298" i="8"/>
  <c r="AN297" i="8"/>
  <c r="AB297" i="8"/>
  <c r="Q297" i="8"/>
  <c r="AM296" i="8"/>
  <c r="AA296" i="8"/>
  <c r="P294" i="8"/>
  <c r="AL293" i="8"/>
  <c r="AV293" i="8" s="1"/>
  <c r="Z293" i="8"/>
  <c r="AJ293" i="8" s="1"/>
  <c r="X133" i="8"/>
  <c r="AT132" i="8"/>
  <c r="AH132" i="8"/>
  <c r="V133" i="8"/>
  <c r="AR132" i="8"/>
  <c r="AF132" i="8"/>
  <c r="U133" i="8"/>
  <c r="AQ132" i="8"/>
  <c r="AE132" i="8"/>
  <c r="T133" i="8"/>
  <c r="AP132" i="8"/>
  <c r="AD132" i="8"/>
  <c r="AH136" i="11" l="1"/>
  <c r="X137" i="11"/>
  <c r="AI136" i="11"/>
  <c r="Y137" i="11"/>
  <c r="AJ136" i="11"/>
  <c r="Z137" i="11"/>
  <c r="AK136" i="11"/>
  <c r="AA137" i="11"/>
  <c r="AL136" i="11"/>
  <c r="AB137" i="11"/>
  <c r="AH134" i="9"/>
  <c r="X135" i="9"/>
  <c r="AI134" i="9"/>
  <c r="Y135" i="9"/>
  <c r="AJ134" i="9"/>
  <c r="Z135" i="9"/>
  <c r="AK134" i="9"/>
  <c r="AA135" i="9"/>
  <c r="AL134" i="9"/>
  <c r="AB135" i="9"/>
  <c r="V180" i="12"/>
  <c r="AF179" i="12"/>
  <c r="U145" i="12"/>
  <c r="AE144" i="12"/>
  <c r="W158" i="12"/>
  <c r="AG157" i="12"/>
  <c r="X135" i="12"/>
  <c r="AH134" i="12"/>
  <c r="Y135" i="12"/>
  <c r="AI134" i="12"/>
  <c r="Z135" i="12"/>
  <c r="AJ134" i="12"/>
  <c r="AA135" i="12"/>
  <c r="AK134" i="12"/>
  <c r="AB135" i="12"/>
  <c r="AL134" i="12"/>
  <c r="T136" i="12"/>
  <c r="AD135" i="12"/>
  <c r="V311" i="8"/>
  <c r="AR310" i="8"/>
  <c r="AF310" i="8"/>
  <c r="AS310" i="8"/>
  <c r="AG310" i="8"/>
  <c r="T134" i="8"/>
  <c r="AP133" i="8"/>
  <c r="AD133" i="8"/>
  <c r="U134" i="8"/>
  <c r="AQ133" i="8"/>
  <c r="AE133" i="8"/>
  <c r="V134" i="8"/>
  <c r="AR133" i="8"/>
  <c r="AF133" i="8"/>
  <c r="X134" i="8"/>
  <c r="AT133" i="8"/>
  <c r="AH133" i="8"/>
  <c r="P295" i="8"/>
  <c r="AL294" i="8"/>
  <c r="AV294" i="8" s="1"/>
  <c r="Z294" i="8"/>
  <c r="AJ294" i="8" s="1"/>
  <c r="Q298" i="8"/>
  <c r="AM297" i="8"/>
  <c r="AA297" i="8"/>
  <c r="R299" i="8"/>
  <c r="AN298" i="8"/>
  <c r="AB298" i="8"/>
  <c r="S300" i="8"/>
  <c r="AO299" i="8"/>
  <c r="AC299" i="8"/>
  <c r="T301" i="8"/>
  <c r="AP300" i="8"/>
  <c r="AD300" i="8"/>
  <c r="AS343" i="8"/>
  <c r="AG343" i="8"/>
  <c r="AL135" i="9" l="1"/>
  <c r="AB136" i="9"/>
  <c r="AK135" i="9"/>
  <c r="AA136" i="9"/>
  <c r="AJ135" i="9"/>
  <c r="Z136" i="9"/>
  <c r="AI135" i="9"/>
  <c r="Y136" i="9"/>
  <c r="AH135" i="9"/>
  <c r="X136" i="9"/>
  <c r="AL137" i="11"/>
  <c r="AB138" i="11"/>
  <c r="AK137" i="11"/>
  <c r="AA138" i="11"/>
  <c r="AJ137" i="11"/>
  <c r="Z138" i="11"/>
  <c r="AI137" i="11"/>
  <c r="Y138" i="11"/>
  <c r="AH137" i="11"/>
  <c r="X138" i="11"/>
  <c r="AO134" i="12"/>
  <c r="W159" i="12"/>
  <c r="AG158" i="12"/>
  <c r="U146" i="12"/>
  <c r="AE145" i="12"/>
  <c r="V181" i="12"/>
  <c r="AF180" i="12"/>
  <c r="T137" i="12"/>
  <c r="T138" i="12" s="1"/>
  <c r="T139" i="12" s="1"/>
  <c r="AD136" i="12"/>
  <c r="AB136" i="12"/>
  <c r="AL135" i="12"/>
  <c r="AA136" i="12"/>
  <c r="AK135" i="12"/>
  <c r="Z136" i="12"/>
  <c r="AJ135" i="12"/>
  <c r="Y136" i="12"/>
  <c r="AI135" i="12"/>
  <c r="X136" i="12"/>
  <c r="AH135" i="12"/>
  <c r="AO135" i="12" s="1"/>
  <c r="V312" i="8"/>
  <c r="AR311" i="8"/>
  <c r="AF311" i="8"/>
  <c r="AS311" i="8"/>
  <c r="AG311" i="8"/>
  <c r="AS344" i="8"/>
  <c r="AG344" i="8"/>
  <c r="T302" i="8"/>
  <c r="AP301" i="8"/>
  <c r="AD301" i="8"/>
  <c r="S301" i="8"/>
  <c r="AO300" i="8"/>
  <c r="AC300" i="8"/>
  <c r="R300" i="8"/>
  <c r="AN299" i="8"/>
  <c r="AB299" i="8"/>
  <c r="Q299" i="8"/>
  <c r="AM298" i="8"/>
  <c r="AA298" i="8"/>
  <c r="P296" i="8"/>
  <c r="AL295" i="8"/>
  <c r="AV295" i="8" s="1"/>
  <c r="Z295" i="8"/>
  <c r="AJ295" i="8" s="1"/>
  <c r="X135" i="8"/>
  <c r="AT134" i="8"/>
  <c r="AH134" i="8"/>
  <c r="V135" i="8"/>
  <c r="AR134" i="8"/>
  <c r="AF134" i="8"/>
  <c r="U135" i="8"/>
  <c r="AQ134" i="8"/>
  <c r="AE134" i="8"/>
  <c r="T135" i="8"/>
  <c r="AP134" i="8"/>
  <c r="AV134" i="8" s="1"/>
  <c r="AD134" i="8"/>
  <c r="AJ134" i="8" s="1"/>
  <c r="AH138" i="11" l="1"/>
  <c r="X139" i="11"/>
  <c r="AI138" i="11"/>
  <c r="Y139" i="11"/>
  <c r="AJ138" i="11"/>
  <c r="Z139" i="11"/>
  <c r="AK138" i="11"/>
  <c r="AA139" i="11"/>
  <c r="AL138" i="11"/>
  <c r="AB139" i="11"/>
  <c r="AH136" i="9"/>
  <c r="X137" i="9"/>
  <c r="AI136" i="9"/>
  <c r="Y137" i="9"/>
  <c r="AJ136" i="9"/>
  <c r="Z137" i="9"/>
  <c r="AK136" i="9"/>
  <c r="AA137" i="9"/>
  <c r="AL136" i="9"/>
  <c r="AB137" i="9"/>
  <c r="T140" i="12"/>
  <c r="AD139" i="12"/>
  <c r="V182" i="12"/>
  <c r="AF181" i="12"/>
  <c r="U147" i="12"/>
  <c r="AE146" i="12"/>
  <c r="W160" i="12"/>
  <c r="AG159" i="12"/>
  <c r="X137" i="12"/>
  <c r="AH136" i="12"/>
  <c r="Y137" i="12"/>
  <c r="AI136" i="12"/>
  <c r="Z137" i="12"/>
  <c r="AJ136" i="12"/>
  <c r="AA137" i="12"/>
  <c r="AK136" i="12"/>
  <c r="AB137" i="12"/>
  <c r="AL136" i="12"/>
  <c r="AD137" i="12"/>
  <c r="AD138" i="12"/>
  <c r="V313" i="8"/>
  <c r="AR312" i="8"/>
  <c r="AF312" i="8"/>
  <c r="AS312" i="8"/>
  <c r="AG312" i="8"/>
  <c r="T136" i="8"/>
  <c r="AP135" i="8"/>
  <c r="AV135" i="8" s="1"/>
  <c r="AD135" i="8"/>
  <c r="AJ135" i="8" s="1"/>
  <c r="U136" i="8"/>
  <c r="AQ135" i="8"/>
  <c r="AE135" i="8"/>
  <c r="V136" i="8"/>
  <c r="AR135" i="8"/>
  <c r="AF135" i="8"/>
  <c r="X136" i="8"/>
  <c r="AT135" i="8"/>
  <c r="AH135" i="8"/>
  <c r="P297" i="8"/>
  <c r="AL296" i="8"/>
  <c r="AV296" i="8" s="1"/>
  <c r="Z296" i="8"/>
  <c r="AJ296" i="8" s="1"/>
  <c r="Q300" i="8"/>
  <c r="AM299" i="8"/>
  <c r="AA299" i="8"/>
  <c r="R301" i="8"/>
  <c r="AN300" i="8"/>
  <c r="AB300" i="8"/>
  <c r="S302" i="8"/>
  <c r="AO301" i="8"/>
  <c r="AC301" i="8"/>
  <c r="T303" i="8"/>
  <c r="AP302" i="8"/>
  <c r="AD302" i="8"/>
  <c r="AS345" i="8"/>
  <c r="AG345" i="8"/>
  <c r="AL137" i="9" l="1"/>
  <c r="AB138" i="9"/>
  <c r="AK137" i="9"/>
  <c r="AA138" i="9"/>
  <c r="AJ137" i="9"/>
  <c r="Z138" i="9"/>
  <c r="AI137" i="9"/>
  <c r="Y138" i="9"/>
  <c r="AH137" i="9"/>
  <c r="AO137" i="9" s="1"/>
  <c r="X138" i="9"/>
  <c r="AL139" i="11"/>
  <c r="AB140" i="11"/>
  <c r="AK139" i="11"/>
  <c r="AA140" i="11"/>
  <c r="AJ139" i="11"/>
  <c r="Z140" i="11"/>
  <c r="AI139" i="11"/>
  <c r="Y140" i="11"/>
  <c r="AH139" i="11"/>
  <c r="X140" i="11"/>
  <c r="AO136" i="12"/>
  <c r="W161" i="12"/>
  <c r="AG160" i="12"/>
  <c r="U148" i="12"/>
  <c r="AE147" i="12"/>
  <c r="V183" i="12"/>
  <c r="AF182" i="12"/>
  <c r="T141" i="12"/>
  <c r="AD140" i="12"/>
  <c r="AB138" i="12"/>
  <c r="AL137" i="12"/>
  <c r="AA138" i="12"/>
  <c r="AK137" i="12"/>
  <c r="Z138" i="12"/>
  <c r="AJ137" i="12"/>
  <c r="Y138" i="12"/>
  <c r="AI137" i="12"/>
  <c r="X138" i="12"/>
  <c r="AH137" i="12"/>
  <c r="AO137" i="12"/>
  <c r="V314" i="8"/>
  <c r="AR313" i="8"/>
  <c r="AF313" i="8"/>
  <c r="AS313" i="8"/>
  <c r="AG313" i="8"/>
  <c r="AS346" i="8"/>
  <c r="AG346" i="8"/>
  <c r="T304" i="8"/>
  <c r="AP303" i="8"/>
  <c r="AD303" i="8"/>
  <c r="S303" i="8"/>
  <c r="AO302" i="8"/>
  <c r="AC302" i="8"/>
  <c r="R302" i="8"/>
  <c r="AN301" i="8"/>
  <c r="AB301" i="8"/>
  <c r="Q301" i="8"/>
  <c r="AM300" i="8"/>
  <c r="AA300" i="8"/>
  <c r="P298" i="8"/>
  <c r="AL297" i="8"/>
  <c r="AV297" i="8" s="1"/>
  <c r="Z297" i="8"/>
  <c r="AJ297" i="8" s="1"/>
  <c r="X137" i="8"/>
  <c r="AT136" i="8"/>
  <c r="AH136" i="8"/>
  <c r="V137" i="8"/>
  <c r="AR136" i="8"/>
  <c r="AF136" i="8"/>
  <c r="U137" i="8"/>
  <c r="AQ136" i="8"/>
  <c r="AE136" i="8"/>
  <c r="T137" i="8"/>
  <c r="AP136" i="8"/>
  <c r="AD136" i="8"/>
  <c r="AH140" i="11" l="1"/>
  <c r="X141" i="11"/>
  <c r="AI140" i="11"/>
  <c r="Y141" i="11"/>
  <c r="AJ140" i="11"/>
  <c r="Z141" i="11"/>
  <c r="AK140" i="11"/>
  <c r="AA141" i="11"/>
  <c r="AL140" i="11"/>
  <c r="AB141" i="11"/>
  <c r="AH138" i="9"/>
  <c r="X139" i="9"/>
  <c r="AI138" i="9"/>
  <c r="Y139" i="9"/>
  <c r="AJ138" i="9"/>
  <c r="Z139" i="9"/>
  <c r="AK138" i="9"/>
  <c r="AA139" i="9"/>
  <c r="AL138" i="9"/>
  <c r="AB139" i="9"/>
  <c r="T142" i="12"/>
  <c r="AD141" i="12"/>
  <c r="V184" i="12"/>
  <c r="AF183" i="12"/>
  <c r="U149" i="12"/>
  <c r="AE148" i="12"/>
  <c r="W162" i="12"/>
  <c r="AG161" i="12"/>
  <c r="X139" i="12"/>
  <c r="AH138" i="12"/>
  <c r="Y139" i="12"/>
  <c r="AI138" i="12"/>
  <c r="Z139" i="12"/>
  <c r="AJ138" i="12"/>
  <c r="AA139" i="12"/>
  <c r="AK138" i="12"/>
  <c r="AB139" i="12"/>
  <c r="AL138" i="12"/>
  <c r="V315" i="8"/>
  <c r="AR314" i="8"/>
  <c r="AF314" i="8"/>
  <c r="AS314" i="8"/>
  <c r="AG314" i="8"/>
  <c r="T138" i="8"/>
  <c r="AP137" i="8"/>
  <c r="AV137" i="8" s="1"/>
  <c r="AD137" i="8"/>
  <c r="AJ137" i="8" s="1"/>
  <c r="U138" i="8"/>
  <c r="AQ137" i="8"/>
  <c r="AE137" i="8"/>
  <c r="V138" i="8"/>
  <c r="AR137" i="8"/>
  <c r="AF137" i="8"/>
  <c r="X138" i="8"/>
  <c r="AT137" i="8"/>
  <c r="AH137" i="8"/>
  <c r="P299" i="8"/>
  <c r="AL298" i="8"/>
  <c r="AV298" i="8" s="1"/>
  <c r="Z298" i="8"/>
  <c r="AJ298" i="8" s="1"/>
  <c r="Q302" i="8"/>
  <c r="AM301" i="8"/>
  <c r="AA301" i="8"/>
  <c r="R303" i="8"/>
  <c r="AN302" i="8"/>
  <c r="AB302" i="8"/>
  <c r="S304" i="8"/>
  <c r="AO303" i="8"/>
  <c r="AC303" i="8"/>
  <c r="T305" i="8"/>
  <c r="AP304" i="8"/>
  <c r="AD304" i="8"/>
  <c r="AS347" i="8"/>
  <c r="AG347" i="8"/>
  <c r="AL139" i="9" l="1"/>
  <c r="AB140" i="9"/>
  <c r="AK139" i="9"/>
  <c r="AA140" i="9"/>
  <c r="AJ139" i="9"/>
  <c r="Z140" i="9"/>
  <c r="AI139" i="9"/>
  <c r="Y140" i="9"/>
  <c r="AH139" i="9"/>
  <c r="X140" i="9"/>
  <c r="AL141" i="11"/>
  <c r="AB142" i="11"/>
  <c r="AK141" i="11"/>
  <c r="AA142" i="11"/>
  <c r="AJ141" i="11"/>
  <c r="Z142" i="11"/>
  <c r="AI141" i="11"/>
  <c r="Y142" i="11"/>
  <c r="AH141" i="11"/>
  <c r="X142" i="11"/>
  <c r="W163" i="12"/>
  <c r="AG162" i="12"/>
  <c r="U150" i="12"/>
  <c r="AE149" i="12"/>
  <c r="V185" i="12"/>
  <c r="AF184" i="12"/>
  <c r="T143" i="12"/>
  <c r="AD142" i="12"/>
  <c r="AO138" i="12"/>
  <c r="AB140" i="12"/>
  <c r="AL139" i="12"/>
  <c r="AA140" i="12"/>
  <c r="AK139" i="12"/>
  <c r="Z140" i="12"/>
  <c r="AJ139" i="12"/>
  <c r="Y140" i="12"/>
  <c r="AI139" i="12"/>
  <c r="X140" i="12"/>
  <c r="AH139" i="12"/>
  <c r="AO139" i="12" s="1"/>
  <c r="V316" i="8"/>
  <c r="AR315" i="8"/>
  <c r="AF315" i="8"/>
  <c r="AS315" i="8"/>
  <c r="AG315" i="8"/>
  <c r="T306" i="8"/>
  <c r="AP305" i="8"/>
  <c r="AD305" i="8"/>
  <c r="S305" i="8"/>
  <c r="AO304" i="8"/>
  <c r="AC304" i="8"/>
  <c r="R304" i="8"/>
  <c r="AN303" i="8"/>
  <c r="AB303" i="8"/>
  <c r="Q303" i="8"/>
  <c r="AM302" i="8"/>
  <c r="AA302" i="8"/>
  <c r="P300" i="8"/>
  <c r="AL299" i="8"/>
  <c r="AV299" i="8" s="1"/>
  <c r="Z299" i="8"/>
  <c r="AJ299" i="8" s="1"/>
  <c r="X139" i="8"/>
  <c r="AT138" i="8"/>
  <c r="AH138" i="8"/>
  <c r="V139" i="8"/>
  <c r="AR138" i="8"/>
  <c r="AF138" i="8"/>
  <c r="U139" i="8"/>
  <c r="AQ138" i="8"/>
  <c r="AE138" i="8"/>
  <c r="T139" i="8"/>
  <c r="AP138" i="8"/>
  <c r="AV138" i="8" s="1"/>
  <c r="AD138" i="8"/>
  <c r="AJ138" i="8" s="1"/>
  <c r="AH142" i="11" l="1"/>
  <c r="X143" i="11"/>
  <c r="AI142" i="11"/>
  <c r="Y143" i="11"/>
  <c r="AJ142" i="11"/>
  <c r="Z143" i="11"/>
  <c r="AK142" i="11"/>
  <c r="AA143" i="11"/>
  <c r="AL142" i="11"/>
  <c r="AB143" i="11"/>
  <c r="AH140" i="9"/>
  <c r="X141" i="9"/>
  <c r="AI140" i="9"/>
  <c r="Y141" i="9"/>
  <c r="AJ140" i="9"/>
  <c r="Z141" i="9"/>
  <c r="AK140" i="9"/>
  <c r="AA141" i="9"/>
  <c r="AL140" i="9"/>
  <c r="AB141" i="9"/>
  <c r="T144" i="12"/>
  <c r="AD143" i="12"/>
  <c r="V186" i="12"/>
  <c r="AF185" i="12"/>
  <c r="U151" i="12"/>
  <c r="AE150" i="12"/>
  <c r="W164" i="12"/>
  <c r="AG163" i="12"/>
  <c r="X141" i="12"/>
  <c r="AH140" i="12"/>
  <c r="Y141" i="12"/>
  <c r="AI140" i="12"/>
  <c r="Z141" i="12"/>
  <c r="AJ140" i="12"/>
  <c r="AA141" i="12"/>
  <c r="AK140" i="12"/>
  <c r="AB141" i="12"/>
  <c r="AL140" i="12"/>
  <c r="V317" i="8"/>
  <c r="AR316" i="8"/>
  <c r="AF316" i="8"/>
  <c r="AS316" i="8"/>
  <c r="AG316" i="8"/>
  <c r="T140" i="8"/>
  <c r="AP139" i="8"/>
  <c r="AD139" i="8"/>
  <c r="U140" i="8"/>
  <c r="AQ139" i="8"/>
  <c r="AE139" i="8"/>
  <c r="V140" i="8"/>
  <c r="AR139" i="8"/>
  <c r="AF139" i="8"/>
  <c r="X140" i="8"/>
  <c r="AT139" i="8"/>
  <c r="AH139" i="8"/>
  <c r="P301" i="8"/>
  <c r="AL300" i="8"/>
  <c r="AV300" i="8" s="1"/>
  <c r="Z300" i="8"/>
  <c r="AJ300" i="8" s="1"/>
  <c r="Q304" i="8"/>
  <c r="AM303" i="8"/>
  <c r="AA303" i="8"/>
  <c r="R305" i="8"/>
  <c r="AN304" i="8"/>
  <c r="AB304" i="8"/>
  <c r="S306" i="8"/>
  <c r="AO305" i="8"/>
  <c r="AC305" i="8"/>
  <c r="T307" i="8"/>
  <c r="AP306" i="8"/>
  <c r="AD306" i="8"/>
  <c r="AL141" i="9" l="1"/>
  <c r="AB142" i="9"/>
  <c r="AK141" i="9"/>
  <c r="AA142" i="9"/>
  <c r="AJ141" i="9"/>
  <c r="Z142" i="9"/>
  <c r="AI141" i="9"/>
  <c r="Y142" i="9"/>
  <c r="AH141" i="9"/>
  <c r="X142" i="9"/>
  <c r="AL143" i="11"/>
  <c r="AB144" i="11"/>
  <c r="AK143" i="11"/>
  <c r="AA144" i="11"/>
  <c r="AJ143" i="11"/>
  <c r="Z144" i="11"/>
  <c r="AI143" i="11"/>
  <c r="Y144" i="11"/>
  <c r="AH143" i="11"/>
  <c r="X144" i="11"/>
  <c r="W165" i="12"/>
  <c r="AG164" i="12"/>
  <c r="U152" i="12"/>
  <c r="AE151" i="12"/>
  <c r="V187" i="12"/>
  <c r="AF186" i="12"/>
  <c r="T145" i="12"/>
  <c r="AD144" i="12"/>
  <c r="AO140" i="12"/>
  <c r="AB142" i="12"/>
  <c r="AL141" i="12"/>
  <c r="AA142" i="12"/>
  <c r="AK141" i="12"/>
  <c r="Z142" i="12"/>
  <c r="AJ141" i="12"/>
  <c r="Y142" i="12"/>
  <c r="AI141" i="12"/>
  <c r="X142" i="12"/>
  <c r="X143" i="12" s="1"/>
  <c r="X144" i="12" s="1"/>
  <c r="AH141" i="12"/>
  <c r="AO141" i="12" s="1"/>
  <c r="V318" i="8"/>
  <c r="AR317" i="8"/>
  <c r="AF317" i="8"/>
  <c r="AS317" i="8"/>
  <c r="AG317" i="8"/>
  <c r="AS350" i="8"/>
  <c r="AG350" i="8"/>
  <c r="T308" i="8"/>
  <c r="AP307" i="8"/>
  <c r="AD307" i="8"/>
  <c r="S307" i="8"/>
  <c r="AO306" i="8"/>
  <c r="AC306" i="8"/>
  <c r="R306" i="8"/>
  <c r="AN305" i="8"/>
  <c r="AB305" i="8"/>
  <c r="Q305" i="8"/>
  <c r="AM304" i="8"/>
  <c r="AA304" i="8"/>
  <c r="P302" i="8"/>
  <c r="AL301" i="8"/>
  <c r="AV301" i="8" s="1"/>
  <c r="Z301" i="8"/>
  <c r="AJ301" i="8" s="1"/>
  <c r="X141" i="8"/>
  <c r="AT140" i="8"/>
  <c r="AH140" i="8"/>
  <c r="V141" i="8"/>
  <c r="AR140" i="8"/>
  <c r="AF140" i="8"/>
  <c r="U141" i="8"/>
  <c r="AQ140" i="8"/>
  <c r="AE140" i="8"/>
  <c r="T141" i="8"/>
  <c r="AP140" i="8"/>
  <c r="AD140" i="8"/>
  <c r="AH144" i="11" l="1"/>
  <c r="X145" i="11"/>
  <c r="AI144" i="11"/>
  <c r="Y145" i="11"/>
  <c r="AJ144" i="11"/>
  <c r="Z145" i="11"/>
  <c r="AK144" i="11"/>
  <c r="AA145" i="11"/>
  <c r="AL144" i="11"/>
  <c r="AB145" i="11"/>
  <c r="AH142" i="9"/>
  <c r="AH143" i="9"/>
  <c r="AO143" i="9" s="1"/>
  <c r="AI142" i="9"/>
  <c r="Y143" i="9"/>
  <c r="AJ142" i="9"/>
  <c r="Z143" i="9"/>
  <c r="AK142" i="9"/>
  <c r="AA143" i="9"/>
  <c r="AL142" i="9"/>
  <c r="AB143" i="9"/>
  <c r="X145" i="12"/>
  <c r="AH144" i="12"/>
  <c r="T146" i="12"/>
  <c r="AD145" i="12"/>
  <c r="V188" i="12"/>
  <c r="AF187" i="12"/>
  <c r="U153" i="12"/>
  <c r="AE152" i="12"/>
  <c r="W166" i="12"/>
  <c r="AG165" i="12"/>
  <c r="AH142" i="12"/>
  <c r="AH143" i="12"/>
  <c r="Y143" i="12"/>
  <c r="AI142" i="12"/>
  <c r="Z143" i="12"/>
  <c r="AJ142" i="12"/>
  <c r="AA143" i="12"/>
  <c r="AK142" i="12"/>
  <c r="AB143" i="12"/>
  <c r="AL142" i="12"/>
  <c r="V319" i="8"/>
  <c r="AR318" i="8"/>
  <c r="AF318" i="8"/>
  <c r="AS318" i="8"/>
  <c r="AG318" i="8"/>
  <c r="T142" i="8"/>
  <c r="AP141" i="8"/>
  <c r="AD141" i="8"/>
  <c r="U142" i="8"/>
  <c r="AQ141" i="8"/>
  <c r="AE141" i="8"/>
  <c r="V142" i="8"/>
  <c r="AR141" i="8"/>
  <c r="AF141" i="8"/>
  <c r="X142" i="8"/>
  <c r="AT141" i="8"/>
  <c r="AH141" i="8"/>
  <c r="P303" i="8"/>
  <c r="AL302" i="8"/>
  <c r="AV302" i="8" s="1"/>
  <c r="Z302" i="8"/>
  <c r="AJ302" i="8" s="1"/>
  <c r="Q306" i="8"/>
  <c r="AM305" i="8"/>
  <c r="AA305" i="8"/>
  <c r="R307" i="8"/>
  <c r="AN306" i="8"/>
  <c r="AB306" i="8"/>
  <c r="S308" i="8"/>
  <c r="AO307" i="8"/>
  <c r="AC307" i="8"/>
  <c r="T309" i="8"/>
  <c r="AP308" i="8"/>
  <c r="AD308" i="8"/>
  <c r="AS351" i="8"/>
  <c r="AG351" i="8"/>
  <c r="AL143" i="9" l="1"/>
  <c r="AB144" i="9"/>
  <c r="AK143" i="9"/>
  <c r="AA144" i="9"/>
  <c r="AJ143" i="9"/>
  <c r="Z144" i="9"/>
  <c r="AI143" i="9"/>
  <c r="Y144" i="9"/>
  <c r="AL145" i="11"/>
  <c r="AB146" i="11"/>
  <c r="AK145" i="11"/>
  <c r="AA146" i="11"/>
  <c r="AJ145" i="11"/>
  <c r="Z146" i="11"/>
  <c r="AI145" i="11"/>
  <c r="Y146" i="11"/>
  <c r="AH145" i="11"/>
  <c r="X146" i="11"/>
  <c r="W167" i="12"/>
  <c r="AG166" i="12"/>
  <c r="U154" i="12"/>
  <c r="AE153" i="12"/>
  <c r="V189" i="12"/>
  <c r="AF188" i="12"/>
  <c r="T147" i="12"/>
  <c r="AD146" i="12"/>
  <c r="AH145" i="12"/>
  <c r="X146" i="12"/>
  <c r="AO142" i="12"/>
  <c r="AB144" i="12"/>
  <c r="AL143" i="12"/>
  <c r="AA144" i="12"/>
  <c r="AK143" i="12"/>
  <c r="Z144" i="12"/>
  <c r="AJ143" i="12"/>
  <c r="Y144" i="12"/>
  <c r="AI143" i="12"/>
  <c r="AO143" i="12" s="1"/>
  <c r="V320" i="8"/>
  <c r="AR319" i="8"/>
  <c r="AF319" i="8"/>
  <c r="AS319" i="8"/>
  <c r="AG319" i="8"/>
  <c r="AS352" i="8"/>
  <c r="AG352" i="8"/>
  <c r="T310" i="8"/>
  <c r="AP309" i="8"/>
  <c r="AD309" i="8"/>
  <c r="S309" i="8"/>
  <c r="AO308" i="8"/>
  <c r="AC308" i="8"/>
  <c r="R308" i="8"/>
  <c r="AN307" i="8"/>
  <c r="AB307" i="8"/>
  <c r="Q307" i="8"/>
  <c r="AM306" i="8"/>
  <c r="AA306" i="8"/>
  <c r="P304" i="8"/>
  <c r="AL303" i="8"/>
  <c r="AV303" i="8" s="1"/>
  <c r="Z303" i="8"/>
  <c r="AJ303" i="8" s="1"/>
  <c r="X143" i="8"/>
  <c r="AT142" i="8"/>
  <c r="AH142" i="8"/>
  <c r="V143" i="8"/>
  <c r="AR142" i="8"/>
  <c r="AF142" i="8"/>
  <c r="U143" i="8"/>
  <c r="AQ142" i="8"/>
  <c r="AE142" i="8"/>
  <c r="T143" i="8"/>
  <c r="AP142" i="8"/>
  <c r="AD142" i="8"/>
  <c r="AH146" i="11" l="1"/>
  <c r="X147" i="11"/>
  <c r="AI146" i="11"/>
  <c r="Y147" i="11"/>
  <c r="AJ146" i="11"/>
  <c r="Z147" i="11"/>
  <c r="AK146" i="11"/>
  <c r="AA147" i="11"/>
  <c r="AL146" i="11"/>
  <c r="AB147" i="11"/>
  <c r="AI144" i="9"/>
  <c r="Y145" i="9"/>
  <c r="AJ144" i="9"/>
  <c r="Z145" i="9"/>
  <c r="AK144" i="9"/>
  <c r="AA145" i="9"/>
  <c r="AL144" i="9"/>
  <c r="AB145" i="9"/>
  <c r="X147" i="12"/>
  <c r="AH146" i="12"/>
  <c r="T148" i="12"/>
  <c r="AD147" i="12"/>
  <c r="V190" i="12"/>
  <c r="AF189" i="12"/>
  <c r="U155" i="12"/>
  <c r="AE154" i="12"/>
  <c r="W168" i="12"/>
  <c r="AG167" i="12"/>
  <c r="Y145" i="12"/>
  <c r="AI144" i="12"/>
  <c r="Z145" i="12"/>
  <c r="AJ144" i="12"/>
  <c r="AA145" i="12"/>
  <c r="AK144" i="12"/>
  <c r="AB145" i="12"/>
  <c r="AL144" i="12"/>
  <c r="V321" i="8"/>
  <c r="AR320" i="8"/>
  <c r="AF320" i="8"/>
  <c r="AS320" i="8"/>
  <c r="AG320" i="8"/>
  <c r="T144" i="8"/>
  <c r="AP143" i="8"/>
  <c r="AD143" i="8"/>
  <c r="U144" i="8"/>
  <c r="AQ143" i="8"/>
  <c r="AE143" i="8"/>
  <c r="V144" i="8"/>
  <c r="AR143" i="8"/>
  <c r="AF143" i="8"/>
  <c r="X144" i="8"/>
  <c r="AT143" i="8"/>
  <c r="AH143" i="8"/>
  <c r="P305" i="8"/>
  <c r="AL304" i="8"/>
  <c r="AV304" i="8" s="1"/>
  <c r="Z304" i="8"/>
  <c r="AJ304" i="8" s="1"/>
  <c r="Q308" i="8"/>
  <c r="AM307" i="8"/>
  <c r="AA307" i="8"/>
  <c r="R309" i="8"/>
  <c r="AN308" i="8"/>
  <c r="AB308" i="8"/>
  <c r="S310" i="8"/>
  <c r="AO309" i="8"/>
  <c r="AC309" i="8"/>
  <c r="T311" i="8"/>
  <c r="AP310" i="8"/>
  <c r="AD310" i="8"/>
  <c r="AS353" i="8"/>
  <c r="AG353" i="8"/>
  <c r="AL145" i="9" l="1"/>
  <c r="AB146" i="9"/>
  <c r="AK145" i="9"/>
  <c r="AA146" i="9"/>
  <c r="AJ145" i="9"/>
  <c r="Z146" i="9"/>
  <c r="AI145" i="9"/>
  <c r="Y146" i="9"/>
  <c r="AL147" i="11"/>
  <c r="AB148" i="11"/>
  <c r="AK147" i="11"/>
  <c r="AA148" i="11"/>
  <c r="AJ147" i="11"/>
  <c r="Z148" i="11"/>
  <c r="AI147" i="11"/>
  <c r="Y148" i="11"/>
  <c r="AH147" i="11"/>
  <c r="X148" i="11"/>
  <c r="W169" i="12"/>
  <c r="AG168" i="12"/>
  <c r="U156" i="12"/>
  <c r="AE155" i="12"/>
  <c r="V191" i="12"/>
  <c r="AF190" i="12"/>
  <c r="T149" i="12"/>
  <c r="AD148" i="12"/>
  <c r="X148" i="12"/>
  <c r="AH147" i="12"/>
  <c r="AO144" i="12"/>
  <c r="AB146" i="12"/>
  <c r="AL145" i="12"/>
  <c r="AA146" i="12"/>
  <c r="AK145" i="12"/>
  <c r="Z146" i="12"/>
  <c r="AJ145" i="12"/>
  <c r="Y146" i="12"/>
  <c r="AI145" i="12"/>
  <c r="AO145" i="12" s="1"/>
  <c r="V322" i="8"/>
  <c r="AR321" i="8"/>
  <c r="AF321" i="8"/>
  <c r="AS321" i="8"/>
  <c r="AG321" i="8"/>
  <c r="AS354" i="8"/>
  <c r="AG354" i="8"/>
  <c r="T312" i="8"/>
  <c r="AP311" i="8"/>
  <c r="AD311" i="8"/>
  <c r="S311" i="8"/>
  <c r="AO310" i="8"/>
  <c r="AC310" i="8"/>
  <c r="R310" i="8"/>
  <c r="AN309" i="8"/>
  <c r="AB309" i="8"/>
  <c r="Q309" i="8"/>
  <c r="AM308" i="8"/>
  <c r="AA308" i="8"/>
  <c r="P306" i="8"/>
  <c r="AL305" i="8"/>
  <c r="AV305" i="8" s="1"/>
  <c r="Z305" i="8"/>
  <c r="AJ305" i="8" s="1"/>
  <c r="X145" i="8"/>
  <c r="AT144" i="8"/>
  <c r="AH144" i="8"/>
  <c r="V145" i="8"/>
  <c r="AR144" i="8"/>
  <c r="AF144" i="8"/>
  <c r="U145" i="8"/>
  <c r="AQ144" i="8"/>
  <c r="AE144" i="8"/>
  <c r="T145" i="8"/>
  <c r="AP144" i="8"/>
  <c r="AD144" i="8"/>
  <c r="AH148" i="11" l="1"/>
  <c r="X149" i="11"/>
  <c r="AI148" i="11"/>
  <c r="Y149" i="11"/>
  <c r="AJ148" i="11"/>
  <c r="Z149" i="11"/>
  <c r="AK148" i="11"/>
  <c r="AA149" i="11"/>
  <c r="AL148" i="11"/>
  <c r="AB149" i="11"/>
  <c r="AI146" i="9"/>
  <c r="Y147" i="9"/>
  <c r="AJ146" i="9"/>
  <c r="Z147" i="9"/>
  <c r="AK146" i="9"/>
  <c r="AA147" i="9"/>
  <c r="AL146" i="9"/>
  <c r="AB147" i="9"/>
  <c r="X149" i="12"/>
  <c r="AH148" i="12"/>
  <c r="T150" i="12"/>
  <c r="AD149" i="12"/>
  <c r="V192" i="12"/>
  <c r="AF191" i="12"/>
  <c r="U157" i="12"/>
  <c r="AE156" i="12"/>
  <c r="W170" i="12"/>
  <c r="AG169" i="12"/>
  <c r="Y147" i="12"/>
  <c r="AI146" i="12"/>
  <c r="Z147" i="12"/>
  <c r="AJ146" i="12"/>
  <c r="AA147" i="12"/>
  <c r="AK146" i="12"/>
  <c r="AB147" i="12"/>
  <c r="AL146" i="12"/>
  <c r="V323" i="8"/>
  <c r="AR322" i="8"/>
  <c r="AF322" i="8"/>
  <c r="AS322" i="8"/>
  <c r="AG322" i="8"/>
  <c r="T146" i="8"/>
  <c r="AP145" i="8"/>
  <c r="AD145" i="8"/>
  <c r="U146" i="8"/>
  <c r="AQ145" i="8"/>
  <c r="AE145" i="8"/>
  <c r="V146" i="8"/>
  <c r="AR145" i="8"/>
  <c r="AF145" i="8"/>
  <c r="X146" i="8"/>
  <c r="AT145" i="8"/>
  <c r="AH145" i="8"/>
  <c r="P307" i="8"/>
  <c r="AL306" i="8"/>
  <c r="AV306" i="8" s="1"/>
  <c r="Z306" i="8"/>
  <c r="AJ306" i="8" s="1"/>
  <c r="Q310" i="8"/>
  <c r="AM309" i="8"/>
  <c r="AA309" i="8"/>
  <c r="R311" i="8"/>
  <c r="AN310" i="8"/>
  <c r="AB310" i="8"/>
  <c r="S312" i="8"/>
  <c r="AO311" i="8"/>
  <c r="AC311" i="8"/>
  <c r="T313" i="8"/>
  <c r="AP312" i="8"/>
  <c r="AD312" i="8"/>
  <c r="AS355" i="8"/>
  <c r="AG355" i="8"/>
  <c r="AL147" i="9" l="1"/>
  <c r="AB148" i="9"/>
  <c r="AK147" i="9"/>
  <c r="AA148" i="9"/>
  <c r="AJ147" i="9"/>
  <c r="Z148" i="9"/>
  <c r="AI147" i="9"/>
  <c r="Y148" i="9"/>
  <c r="AL149" i="11"/>
  <c r="AB150" i="11"/>
  <c r="AK149" i="11"/>
  <c r="AA150" i="11"/>
  <c r="AJ149" i="11"/>
  <c r="Z150" i="11"/>
  <c r="AI149" i="11"/>
  <c r="Y150" i="11"/>
  <c r="AH149" i="11"/>
  <c r="X150" i="11"/>
  <c r="W171" i="12"/>
  <c r="AG170" i="12"/>
  <c r="U158" i="12"/>
  <c r="AE157" i="12"/>
  <c r="V193" i="12"/>
  <c r="AF192" i="12"/>
  <c r="T151" i="12"/>
  <c r="AD150" i="12"/>
  <c r="X150" i="12"/>
  <c r="AH149" i="12"/>
  <c r="AO146" i="12"/>
  <c r="AB148" i="12"/>
  <c r="AL147" i="12"/>
  <c r="AA148" i="12"/>
  <c r="AK147" i="12"/>
  <c r="Z148" i="12"/>
  <c r="AJ147" i="12"/>
  <c r="Y148" i="12"/>
  <c r="AI147" i="12"/>
  <c r="AO147" i="12" s="1"/>
  <c r="V324" i="8"/>
  <c r="AR323" i="8"/>
  <c r="AF323" i="8"/>
  <c r="AS323" i="8"/>
  <c r="AG323" i="8"/>
  <c r="AS356" i="8"/>
  <c r="AG356" i="8"/>
  <c r="T314" i="8"/>
  <c r="AP313" i="8"/>
  <c r="AD313" i="8"/>
  <c r="S313" i="8"/>
  <c r="AO312" i="8"/>
  <c r="AC312" i="8"/>
  <c r="R312" i="8"/>
  <c r="AN311" i="8"/>
  <c r="AB311" i="8"/>
  <c r="Q311" i="8"/>
  <c r="AM310" i="8"/>
  <c r="AA310" i="8"/>
  <c r="P308" i="8"/>
  <c r="AL307" i="8"/>
  <c r="AV307" i="8" s="1"/>
  <c r="Z307" i="8"/>
  <c r="AJ307" i="8" s="1"/>
  <c r="X147" i="8"/>
  <c r="AT146" i="8"/>
  <c r="AH146" i="8"/>
  <c r="V147" i="8"/>
  <c r="AR146" i="8"/>
  <c r="AF146" i="8"/>
  <c r="U147" i="8"/>
  <c r="AQ146" i="8"/>
  <c r="AE146" i="8"/>
  <c r="T147" i="8"/>
  <c r="AP146" i="8"/>
  <c r="AD146" i="8"/>
  <c r="AH150" i="11" l="1"/>
  <c r="X151" i="11"/>
  <c r="AI150" i="11"/>
  <c r="Y151" i="11"/>
  <c r="AJ150" i="11"/>
  <c r="Z151" i="11"/>
  <c r="AK150" i="11"/>
  <c r="AA151" i="11"/>
  <c r="AL150" i="11"/>
  <c r="AB151" i="11"/>
  <c r="AI148" i="9"/>
  <c r="Y149" i="9"/>
  <c r="AJ148" i="9"/>
  <c r="Z149" i="9"/>
  <c r="AK148" i="9"/>
  <c r="AA149" i="9"/>
  <c r="AL148" i="9"/>
  <c r="AB149" i="9"/>
  <c r="X151" i="12"/>
  <c r="AH150" i="12"/>
  <c r="T152" i="12"/>
  <c r="AD151" i="12"/>
  <c r="V194" i="12"/>
  <c r="AF193" i="12"/>
  <c r="U159" i="12"/>
  <c r="AE158" i="12"/>
  <c r="W172" i="12"/>
  <c r="AG171" i="12"/>
  <c r="Y149" i="12"/>
  <c r="AI148" i="12"/>
  <c r="Z149" i="12"/>
  <c r="AJ148" i="12"/>
  <c r="AA149" i="12"/>
  <c r="AK148" i="12"/>
  <c r="AB149" i="12"/>
  <c r="AL148" i="12"/>
  <c r="V325" i="8"/>
  <c r="AR324" i="8"/>
  <c r="AF324" i="8"/>
  <c r="AS324" i="8"/>
  <c r="AG324" i="8"/>
  <c r="T148" i="8"/>
  <c r="AP147" i="8"/>
  <c r="AD147" i="8"/>
  <c r="U148" i="8"/>
  <c r="AQ147" i="8"/>
  <c r="AE147" i="8"/>
  <c r="V148" i="8"/>
  <c r="AR147" i="8"/>
  <c r="AF147" i="8"/>
  <c r="X148" i="8"/>
  <c r="AT147" i="8"/>
  <c r="AH147" i="8"/>
  <c r="P309" i="8"/>
  <c r="AL308" i="8"/>
  <c r="AV308" i="8" s="1"/>
  <c r="Z308" i="8"/>
  <c r="AJ308" i="8" s="1"/>
  <c r="Q312" i="8"/>
  <c r="AM311" i="8"/>
  <c r="AA311" i="8"/>
  <c r="R313" i="8"/>
  <c r="AN312" i="8"/>
  <c r="AB312" i="8"/>
  <c r="S314" i="8"/>
  <c r="AO313" i="8"/>
  <c r="AC313" i="8"/>
  <c r="T315" i="8"/>
  <c r="AP314" i="8"/>
  <c r="AD314" i="8"/>
  <c r="AS357" i="8"/>
  <c r="AG357" i="8"/>
  <c r="AL149" i="9" l="1"/>
  <c r="AB150" i="9"/>
  <c r="AK149" i="9"/>
  <c r="AA150" i="9"/>
  <c r="AJ149" i="9"/>
  <c r="Z150" i="9"/>
  <c r="AI149" i="9"/>
  <c r="Y150" i="9"/>
  <c r="AL151" i="11"/>
  <c r="AB152" i="11"/>
  <c r="AK151" i="11"/>
  <c r="AA152" i="11"/>
  <c r="AJ151" i="11"/>
  <c r="Z152" i="11"/>
  <c r="AI151" i="11"/>
  <c r="Y152" i="11"/>
  <c r="AH151" i="11"/>
  <c r="X152" i="11"/>
  <c r="W173" i="12"/>
  <c r="AG172" i="12"/>
  <c r="U160" i="12"/>
  <c r="AE159" i="12"/>
  <c r="V195" i="12"/>
  <c r="AF194" i="12"/>
  <c r="T153" i="12"/>
  <c r="AD152" i="12"/>
  <c r="X152" i="12"/>
  <c r="AH151" i="12"/>
  <c r="AO148" i="12"/>
  <c r="AB150" i="12"/>
  <c r="AL149" i="12"/>
  <c r="AA150" i="12"/>
  <c r="AK149" i="12"/>
  <c r="Z150" i="12"/>
  <c r="AJ149" i="12"/>
  <c r="Y150" i="12"/>
  <c r="AI149" i="12"/>
  <c r="AO149" i="12" s="1"/>
  <c r="V326" i="8"/>
  <c r="AR325" i="8"/>
  <c r="AF325" i="8"/>
  <c r="AS325" i="8"/>
  <c r="AG325" i="8"/>
  <c r="AS358" i="8"/>
  <c r="AG358" i="8"/>
  <c r="T316" i="8"/>
  <c r="AP315" i="8"/>
  <c r="AD315" i="8"/>
  <c r="S315" i="8"/>
  <c r="AO314" i="8"/>
  <c r="AC314" i="8"/>
  <c r="R314" i="8"/>
  <c r="AN313" i="8"/>
  <c r="AB313" i="8"/>
  <c r="Q313" i="8"/>
  <c r="AM312" i="8"/>
  <c r="AA312" i="8"/>
  <c r="P310" i="8"/>
  <c r="AL309" i="8"/>
  <c r="AV309" i="8" s="1"/>
  <c r="Z309" i="8"/>
  <c r="AJ309" i="8" s="1"/>
  <c r="X149" i="8"/>
  <c r="AT148" i="8"/>
  <c r="AH148" i="8"/>
  <c r="V149" i="8"/>
  <c r="AR148" i="8"/>
  <c r="AF148" i="8"/>
  <c r="U149" i="8"/>
  <c r="AQ148" i="8"/>
  <c r="AE148" i="8"/>
  <c r="T149" i="8"/>
  <c r="AP148" i="8"/>
  <c r="AD148" i="8"/>
  <c r="AH152" i="11" l="1"/>
  <c r="X153" i="11"/>
  <c r="AI152" i="11"/>
  <c r="Y153" i="11"/>
  <c r="AJ152" i="11"/>
  <c r="Z153" i="11"/>
  <c r="AK152" i="11"/>
  <c r="AA153" i="11"/>
  <c r="AL152" i="11"/>
  <c r="AB153" i="11"/>
  <c r="AI150" i="9"/>
  <c r="Y151" i="9"/>
  <c r="AJ150" i="9"/>
  <c r="Z151" i="9"/>
  <c r="AK150" i="9"/>
  <c r="AA151" i="9"/>
  <c r="AL150" i="9"/>
  <c r="AB151" i="9"/>
  <c r="X153" i="12"/>
  <c r="AH152" i="12"/>
  <c r="T154" i="12"/>
  <c r="AD153" i="12"/>
  <c r="V196" i="12"/>
  <c r="AF195" i="12"/>
  <c r="U161" i="12"/>
  <c r="AE160" i="12"/>
  <c r="W174" i="12"/>
  <c r="AG173" i="12"/>
  <c r="Y151" i="12"/>
  <c r="AI150" i="12"/>
  <c r="Z151" i="12"/>
  <c r="AJ150" i="12"/>
  <c r="AA151" i="12"/>
  <c r="AK150" i="12"/>
  <c r="AB151" i="12"/>
  <c r="AL150" i="12"/>
  <c r="V327" i="8"/>
  <c r="AR326" i="8"/>
  <c r="AF326" i="8"/>
  <c r="AS326" i="8"/>
  <c r="AG326" i="8"/>
  <c r="T150" i="8"/>
  <c r="AP149" i="8"/>
  <c r="AD149" i="8"/>
  <c r="U150" i="8"/>
  <c r="AQ149" i="8"/>
  <c r="AE149" i="8"/>
  <c r="V150" i="8"/>
  <c r="AR149" i="8"/>
  <c r="AF149" i="8"/>
  <c r="X150" i="8"/>
  <c r="AT149" i="8"/>
  <c r="AH149" i="8"/>
  <c r="P311" i="8"/>
  <c r="AL310" i="8"/>
  <c r="AV310" i="8" s="1"/>
  <c r="Z310" i="8"/>
  <c r="AJ310" i="8" s="1"/>
  <c r="Q314" i="8"/>
  <c r="AM313" i="8"/>
  <c r="AA313" i="8"/>
  <c r="R315" i="8"/>
  <c r="AN314" i="8"/>
  <c r="AB314" i="8"/>
  <c r="S316" i="8"/>
  <c r="AO315" i="8"/>
  <c r="AC315" i="8"/>
  <c r="T317" i="8"/>
  <c r="AP316" i="8"/>
  <c r="AD316" i="8"/>
  <c r="AL151" i="9" l="1"/>
  <c r="AB152" i="9"/>
  <c r="AK151" i="9"/>
  <c r="AA152" i="9"/>
  <c r="AJ151" i="9"/>
  <c r="Z152" i="9"/>
  <c r="AI151" i="9"/>
  <c r="Y152" i="9"/>
  <c r="AL153" i="11"/>
  <c r="AB154" i="11"/>
  <c r="AK153" i="11"/>
  <c r="AA154" i="11"/>
  <c r="AJ153" i="11"/>
  <c r="Z154" i="11"/>
  <c r="AI153" i="11"/>
  <c r="Y154" i="11"/>
  <c r="AH153" i="11"/>
  <c r="X154" i="11"/>
  <c r="W175" i="12"/>
  <c r="AG174" i="12"/>
  <c r="U162" i="12"/>
  <c r="AE161" i="12"/>
  <c r="V197" i="12"/>
  <c r="AF196" i="12"/>
  <c r="T155" i="12"/>
  <c r="AD154" i="12"/>
  <c r="X154" i="12"/>
  <c r="AH153" i="12"/>
  <c r="AO150" i="12"/>
  <c r="AB152" i="12"/>
  <c r="AL151" i="12"/>
  <c r="AA152" i="12"/>
  <c r="AK151" i="12"/>
  <c r="Z152" i="12"/>
  <c r="AJ151" i="12"/>
  <c r="Y152" i="12"/>
  <c r="AI151" i="12"/>
  <c r="AO151" i="12" s="1"/>
  <c r="V328" i="8"/>
  <c r="AR327" i="8"/>
  <c r="AF327" i="8"/>
  <c r="AS327" i="8"/>
  <c r="AG327" i="8"/>
  <c r="T318" i="8"/>
  <c r="AP317" i="8"/>
  <c r="AD317" i="8"/>
  <c r="S317" i="8"/>
  <c r="AO316" i="8"/>
  <c r="AC316" i="8"/>
  <c r="R316" i="8"/>
  <c r="AN315" i="8"/>
  <c r="AB315" i="8"/>
  <c r="Q315" i="8"/>
  <c r="AM314" i="8"/>
  <c r="AA314" i="8"/>
  <c r="P312" i="8"/>
  <c r="AL311" i="8"/>
  <c r="AV311" i="8" s="1"/>
  <c r="Z311" i="8"/>
  <c r="AJ311" i="8" s="1"/>
  <c r="X151" i="8"/>
  <c r="AT150" i="8"/>
  <c r="AH150" i="8"/>
  <c r="V151" i="8"/>
  <c r="AR150" i="8"/>
  <c r="AF150" i="8"/>
  <c r="U151" i="8"/>
  <c r="AQ150" i="8"/>
  <c r="AE150" i="8"/>
  <c r="T151" i="8"/>
  <c r="AP150" i="8"/>
  <c r="AD150" i="8"/>
  <c r="AH154" i="11" l="1"/>
  <c r="X155" i="11"/>
  <c r="AI154" i="11"/>
  <c r="Y155" i="11"/>
  <c r="AJ154" i="11"/>
  <c r="Z155" i="11"/>
  <c r="AK154" i="11"/>
  <c r="AA155" i="11"/>
  <c r="AL154" i="11"/>
  <c r="AB155" i="11"/>
  <c r="AI152" i="9"/>
  <c r="Y153" i="9"/>
  <c r="AJ152" i="9"/>
  <c r="Z153" i="9"/>
  <c r="AK152" i="9"/>
  <c r="AA153" i="9"/>
  <c r="AL152" i="9"/>
  <c r="AB153" i="9"/>
  <c r="X155" i="12"/>
  <c r="AH154" i="12"/>
  <c r="T156" i="12"/>
  <c r="AD155" i="12"/>
  <c r="V198" i="12"/>
  <c r="AF197" i="12"/>
  <c r="U163" i="12"/>
  <c r="AE162" i="12"/>
  <c r="W176" i="12"/>
  <c r="AG175" i="12"/>
  <c r="Y153" i="12"/>
  <c r="AI152" i="12"/>
  <c r="Z153" i="12"/>
  <c r="AJ152" i="12"/>
  <c r="AA153" i="12"/>
  <c r="AK152" i="12"/>
  <c r="AB153" i="12"/>
  <c r="AL152" i="12"/>
  <c r="V329" i="8"/>
  <c r="AR328" i="8"/>
  <c r="AF328" i="8"/>
  <c r="AS328" i="8"/>
  <c r="AG328" i="8"/>
  <c r="T152" i="8"/>
  <c r="AP151" i="8"/>
  <c r="AD151" i="8"/>
  <c r="U152" i="8"/>
  <c r="AQ151" i="8"/>
  <c r="AE151" i="8"/>
  <c r="V152" i="8"/>
  <c r="AR151" i="8"/>
  <c r="AF151" i="8"/>
  <c r="X152" i="8"/>
  <c r="AT151" i="8"/>
  <c r="AH151" i="8"/>
  <c r="P313" i="8"/>
  <c r="AL312" i="8"/>
  <c r="AV312" i="8" s="1"/>
  <c r="Z312" i="8"/>
  <c r="AJ312" i="8" s="1"/>
  <c r="Q316" i="8"/>
  <c r="AM315" i="8"/>
  <c r="AA315" i="8"/>
  <c r="R317" i="8"/>
  <c r="AN316" i="8"/>
  <c r="AB316" i="8"/>
  <c r="S318" i="8"/>
  <c r="AO317" i="8"/>
  <c r="AC317" i="8"/>
  <c r="T319" i="8"/>
  <c r="AP318" i="8"/>
  <c r="AD318" i="8"/>
  <c r="AL153" i="9" l="1"/>
  <c r="AB154" i="9"/>
  <c r="AK153" i="9"/>
  <c r="AA154" i="9"/>
  <c r="AJ153" i="9"/>
  <c r="Z154" i="9"/>
  <c r="AI153" i="9"/>
  <c r="Y154" i="9"/>
  <c r="AL155" i="11"/>
  <c r="AB156" i="11"/>
  <c r="AK155" i="11"/>
  <c r="AA156" i="11"/>
  <c r="AJ155" i="11"/>
  <c r="Z156" i="11"/>
  <c r="AI155" i="11"/>
  <c r="Y156" i="11"/>
  <c r="AH155" i="11"/>
  <c r="X156" i="11"/>
  <c r="W177" i="12"/>
  <c r="AG176" i="12"/>
  <c r="U164" i="12"/>
  <c r="AE163" i="12"/>
  <c r="V199" i="12"/>
  <c r="AF198" i="12"/>
  <c r="T157" i="12"/>
  <c r="AD156" i="12"/>
  <c r="X156" i="12"/>
  <c r="AH155" i="12"/>
  <c r="AO152" i="12"/>
  <c r="AB154" i="12"/>
  <c r="AL153" i="12"/>
  <c r="AA154" i="12"/>
  <c r="AK153" i="12"/>
  <c r="Z154" i="12"/>
  <c r="AJ153" i="12"/>
  <c r="Y154" i="12"/>
  <c r="AI153" i="12"/>
  <c r="AO153" i="12" s="1"/>
  <c r="V330" i="8"/>
  <c r="AR329" i="8"/>
  <c r="AF329" i="8"/>
  <c r="AS329" i="8"/>
  <c r="AG329" i="8"/>
  <c r="T320" i="8"/>
  <c r="AP319" i="8"/>
  <c r="AD319" i="8"/>
  <c r="S319" i="8"/>
  <c r="AO318" i="8"/>
  <c r="AC318" i="8"/>
  <c r="R318" i="8"/>
  <c r="AN317" i="8"/>
  <c r="AB317" i="8"/>
  <c r="Q317" i="8"/>
  <c r="AM316" i="8"/>
  <c r="AA316" i="8"/>
  <c r="P314" i="8"/>
  <c r="AL313" i="8"/>
  <c r="AV313" i="8" s="1"/>
  <c r="Z313" i="8"/>
  <c r="AJ313" i="8" s="1"/>
  <c r="X153" i="8"/>
  <c r="AT152" i="8"/>
  <c r="AH152" i="8"/>
  <c r="V153" i="8"/>
  <c r="AR152" i="8"/>
  <c r="AF152" i="8"/>
  <c r="U153" i="8"/>
  <c r="AQ152" i="8"/>
  <c r="AE152" i="8"/>
  <c r="T153" i="8"/>
  <c r="AP152" i="8"/>
  <c r="AD152" i="8"/>
  <c r="AH156" i="11" l="1"/>
  <c r="X157" i="11"/>
  <c r="AI156" i="11"/>
  <c r="Y157" i="11"/>
  <c r="AJ156" i="11"/>
  <c r="Z157" i="11"/>
  <c r="AK156" i="11"/>
  <c r="AA157" i="11"/>
  <c r="AL156" i="11"/>
  <c r="AB157" i="11"/>
  <c r="AI154" i="9"/>
  <c r="Y155" i="9"/>
  <c r="AJ154" i="9"/>
  <c r="Z155" i="9"/>
  <c r="AK154" i="9"/>
  <c r="AA155" i="9"/>
  <c r="AL154" i="9"/>
  <c r="AB155" i="9"/>
  <c r="X157" i="12"/>
  <c r="AH156" i="12"/>
  <c r="T158" i="12"/>
  <c r="AD157" i="12"/>
  <c r="V200" i="12"/>
  <c r="AF199" i="12"/>
  <c r="U165" i="12"/>
  <c r="AE164" i="12"/>
  <c r="W178" i="12"/>
  <c r="AG177" i="12"/>
  <c r="Y155" i="12"/>
  <c r="AI154" i="12"/>
  <c r="Z155" i="12"/>
  <c r="AJ154" i="12"/>
  <c r="AA155" i="12"/>
  <c r="AK154" i="12"/>
  <c r="AB155" i="12"/>
  <c r="AL154" i="12"/>
  <c r="V331" i="8"/>
  <c r="AR330" i="8"/>
  <c r="AF330" i="8"/>
  <c r="AS330" i="8"/>
  <c r="AG330" i="8"/>
  <c r="T154" i="8"/>
  <c r="AP153" i="8"/>
  <c r="AD153" i="8"/>
  <c r="U154" i="8"/>
  <c r="AQ153" i="8"/>
  <c r="AE153" i="8"/>
  <c r="V154" i="8"/>
  <c r="AR153" i="8"/>
  <c r="AF153" i="8"/>
  <c r="X154" i="8"/>
  <c r="AT153" i="8"/>
  <c r="AH153" i="8"/>
  <c r="P315" i="8"/>
  <c r="AL314" i="8"/>
  <c r="AV314" i="8" s="1"/>
  <c r="Z314" i="8"/>
  <c r="AJ314" i="8" s="1"/>
  <c r="Q318" i="8"/>
  <c r="AM317" i="8"/>
  <c r="AA317" i="8"/>
  <c r="R319" i="8"/>
  <c r="AN318" i="8"/>
  <c r="AB318" i="8"/>
  <c r="S320" i="8"/>
  <c r="AO319" i="8"/>
  <c r="AC319" i="8"/>
  <c r="T321" i="8"/>
  <c r="AP320" i="8"/>
  <c r="AD320" i="8"/>
  <c r="AL155" i="9" l="1"/>
  <c r="AB156" i="9"/>
  <c r="AK155" i="9"/>
  <c r="AA156" i="9"/>
  <c r="AJ155" i="9"/>
  <c r="Z156" i="9"/>
  <c r="AI155" i="9"/>
  <c r="Y156" i="9"/>
  <c r="AL157" i="11"/>
  <c r="AB158" i="11"/>
  <c r="AK157" i="11"/>
  <c r="AA158" i="11"/>
  <c r="AJ157" i="11"/>
  <c r="Z158" i="11"/>
  <c r="AI157" i="11"/>
  <c r="Y158" i="11"/>
  <c r="AH157" i="11"/>
  <c r="AH158" i="11"/>
  <c r="AO158" i="11" s="1"/>
  <c r="W179" i="12"/>
  <c r="AG178" i="12"/>
  <c r="U166" i="12"/>
  <c r="AE165" i="12"/>
  <c r="V201" i="12"/>
  <c r="AF200" i="12"/>
  <c r="T159" i="12"/>
  <c r="AD158" i="12"/>
  <c r="X158" i="12"/>
  <c r="AH157" i="12"/>
  <c r="AO154" i="12"/>
  <c r="AB156" i="12"/>
  <c r="AL155" i="12"/>
  <c r="AA156" i="12"/>
  <c r="AK155" i="12"/>
  <c r="Z156" i="12"/>
  <c r="AJ155" i="12"/>
  <c r="Y156" i="12"/>
  <c r="AI155" i="12"/>
  <c r="AO155" i="12" s="1"/>
  <c r="V332" i="8"/>
  <c r="AR331" i="8"/>
  <c r="AF331" i="8"/>
  <c r="AS331" i="8"/>
  <c r="AG331" i="8"/>
  <c r="T322" i="8"/>
  <c r="AP321" i="8"/>
  <c r="AD321" i="8"/>
  <c r="S321" i="8"/>
  <c r="AO320" i="8"/>
  <c r="AC320" i="8"/>
  <c r="R320" i="8"/>
  <c r="AN319" i="8"/>
  <c r="AB319" i="8"/>
  <c r="Q319" i="8"/>
  <c r="AM318" i="8"/>
  <c r="AA318" i="8"/>
  <c r="P316" i="8"/>
  <c r="AL315" i="8"/>
  <c r="AV315" i="8" s="1"/>
  <c r="Z315" i="8"/>
  <c r="AJ315" i="8" s="1"/>
  <c r="X155" i="8"/>
  <c r="AT154" i="8"/>
  <c r="AH154" i="8"/>
  <c r="V155" i="8"/>
  <c r="AR154" i="8"/>
  <c r="AF154" i="8"/>
  <c r="U155" i="8"/>
  <c r="AQ154" i="8"/>
  <c r="AE154" i="8"/>
  <c r="T155" i="8"/>
  <c r="AP154" i="8"/>
  <c r="AD154" i="8"/>
  <c r="AI158" i="11" l="1"/>
  <c r="AI159" i="11"/>
  <c r="AO159" i="11" s="1"/>
  <c r="AJ158" i="11"/>
  <c r="Z159" i="11"/>
  <c r="AK158" i="11"/>
  <c r="AA159" i="11"/>
  <c r="AL158" i="11"/>
  <c r="AB159" i="11"/>
  <c r="AI156" i="9"/>
  <c r="Y157" i="9"/>
  <c r="AJ156" i="9"/>
  <c r="Z157" i="9"/>
  <c r="AK156" i="9"/>
  <c r="AA157" i="9"/>
  <c r="AL156" i="9"/>
  <c r="AB157" i="9"/>
  <c r="X159" i="12"/>
  <c r="AH158" i="12"/>
  <c r="T160" i="12"/>
  <c r="AD159" i="12"/>
  <c r="V202" i="12"/>
  <c r="AF201" i="12"/>
  <c r="U167" i="12"/>
  <c r="AE166" i="12"/>
  <c r="W180" i="12"/>
  <c r="AG179" i="12"/>
  <c r="Y157" i="12"/>
  <c r="AI156" i="12"/>
  <c r="Z157" i="12"/>
  <c r="AJ156" i="12"/>
  <c r="AA157" i="12"/>
  <c r="AK156" i="12"/>
  <c r="AB157" i="12"/>
  <c r="AL156" i="12"/>
  <c r="V333" i="8"/>
  <c r="AR332" i="8"/>
  <c r="AF332" i="8"/>
  <c r="AS332" i="8"/>
  <c r="AG332" i="8"/>
  <c r="T156" i="8"/>
  <c r="AP155" i="8"/>
  <c r="AD155" i="8"/>
  <c r="U156" i="8"/>
  <c r="AQ155" i="8"/>
  <c r="AE155" i="8"/>
  <c r="V156" i="8"/>
  <c r="AR155" i="8"/>
  <c r="AF155" i="8"/>
  <c r="X156" i="8"/>
  <c r="AT155" i="8"/>
  <c r="AH155" i="8"/>
  <c r="P317" i="8"/>
  <c r="AL316" i="8"/>
  <c r="AV316" i="8" s="1"/>
  <c r="Z316" i="8"/>
  <c r="AJ316" i="8" s="1"/>
  <c r="Q320" i="8"/>
  <c r="AM319" i="8"/>
  <c r="AA319" i="8"/>
  <c r="R321" i="8"/>
  <c r="AN320" i="8"/>
  <c r="AB320" i="8"/>
  <c r="S322" i="8"/>
  <c r="AO321" i="8"/>
  <c r="AC321" i="8"/>
  <c r="T323" i="8"/>
  <c r="AP322" i="8"/>
  <c r="AD322" i="8"/>
  <c r="AL157" i="9" l="1"/>
  <c r="AB158" i="9"/>
  <c r="AK157" i="9"/>
  <c r="AA158" i="9"/>
  <c r="AJ157" i="9"/>
  <c r="Z158" i="9"/>
  <c r="AI157" i="9"/>
  <c r="Y158" i="9"/>
  <c r="AL159" i="11"/>
  <c r="AB160" i="11"/>
  <c r="AK159" i="11"/>
  <c r="AA160" i="11"/>
  <c r="AJ159" i="11"/>
  <c r="AJ160" i="11"/>
  <c r="AO160" i="11" s="1"/>
  <c r="W181" i="12"/>
  <c r="AG180" i="12"/>
  <c r="U168" i="12"/>
  <c r="AE167" i="12"/>
  <c r="V203" i="12"/>
  <c r="AF202" i="12"/>
  <c r="T161" i="12"/>
  <c r="AD160" i="12"/>
  <c r="X160" i="12"/>
  <c r="AH159" i="12"/>
  <c r="AO156" i="12"/>
  <c r="AB158" i="12"/>
  <c r="AL157" i="12"/>
  <c r="AA158" i="12"/>
  <c r="AK157" i="12"/>
  <c r="Z158" i="12"/>
  <c r="AJ157" i="12"/>
  <c r="Y158" i="12"/>
  <c r="AI157" i="12"/>
  <c r="AO157" i="12" s="1"/>
  <c r="V334" i="8"/>
  <c r="AR333" i="8"/>
  <c r="AF333" i="8"/>
  <c r="AS333" i="8"/>
  <c r="AG333" i="8"/>
  <c r="T324" i="8"/>
  <c r="AP323" i="8"/>
  <c r="AD323" i="8"/>
  <c r="S323" i="8"/>
  <c r="AO322" i="8"/>
  <c r="AC322" i="8"/>
  <c r="R322" i="8"/>
  <c r="AN321" i="8"/>
  <c r="AB321" i="8"/>
  <c r="Q321" i="8"/>
  <c r="AM320" i="8"/>
  <c r="AA320" i="8"/>
  <c r="P318" i="8"/>
  <c r="AL317" i="8"/>
  <c r="AV317" i="8" s="1"/>
  <c r="Z317" i="8"/>
  <c r="AJ317" i="8" s="1"/>
  <c r="X157" i="8"/>
  <c r="AT156" i="8"/>
  <c r="AH156" i="8"/>
  <c r="V157" i="8"/>
  <c r="AR156" i="8"/>
  <c r="AF156" i="8"/>
  <c r="U157" i="8"/>
  <c r="AQ156" i="8"/>
  <c r="AE156" i="8"/>
  <c r="T157" i="8"/>
  <c r="AP156" i="8"/>
  <c r="AD156" i="8"/>
  <c r="AK160" i="11" l="1"/>
  <c r="AK161" i="11"/>
  <c r="AO161" i="11" s="1"/>
  <c r="AL160" i="11"/>
  <c r="AB161" i="11"/>
  <c r="AI158" i="9"/>
  <c r="Y159" i="9"/>
  <c r="AJ158" i="9"/>
  <c r="Z159" i="9"/>
  <c r="AK158" i="9"/>
  <c r="AA159" i="9"/>
  <c r="AL158" i="9"/>
  <c r="AB159" i="9"/>
  <c r="X161" i="12"/>
  <c r="AH160" i="12"/>
  <c r="T162" i="12"/>
  <c r="AD161" i="12"/>
  <c r="V204" i="12"/>
  <c r="AF203" i="12"/>
  <c r="U169" i="12"/>
  <c r="AE168" i="12"/>
  <c r="W182" i="12"/>
  <c r="AG181" i="12"/>
  <c r="Y159" i="12"/>
  <c r="AI158" i="12"/>
  <c r="Z159" i="12"/>
  <c r="AJ158" i="12"/>
  <c r="AA159" i="12"/>
  <c r="AK158" i="12"/>
  <c r="AB159" i="12"/>
  <c r="AL158" i="12"/>
  <c r="V335" i="8"/>
  <c r="AF334" i="8"/>
  <c r="AR334" i="8"/>
  <c r="AS334" i="8"/>
  <c r="AG334" i="8"/>
  <c r="T158" i="8"/>
  <c r="AP157" i="8"/>
  <c r="AD157" i="8"/>
  <c r="U158" i="8"/>
  <c r="AQ157" i="8"/>
  <c r="AE157" i="8"/>
  <c r="V158" i="8"/>
  <c r="AR157" i="8"/>
  <c r="AF157" i="8"/>
  <c r="X158" i="8"/>
  <c r="AT157" i="8"/>
  <c r="AH157" i="8"/>
  <c r="P319" i="8"/>
  <c r="AL318" i="8"/>
  <c r="AV318" i="8" s="1"/>
  <c r="Z318" i="8"/>
  <c r="AJ318" i="8" s="1"/>
  <c r="Q322" i="8"/>
  <c r="AM321" i="8"/>
  <c r="AA321" i="8"/>
  <c r="R323" i="8"/>
  <c r="AN322" i="8"/>
  <c r="AB322" i="8"/>
  <c r="S324" i="8"/>
  <c r="AO323" i="8"/>
  <c r="AC323" i="8"/>
  <c r="T325" i="8"/>
  <c r="AP324" i="8"/>
  <c r="AD324" i="8"/>
  <c r="AL159" i="9" l="1"/>
  <c r="AB160" i="9"/>
  <c r="AK159" i="9"/>
  <c r="AA160" i="9"/>
  <c r="AJ159" i="9"/>
  <c r="Z160" i="9"/>
  <c r="AI159" i="9"/>
  <c r="Y160" i="9"/>
  <c r="AL161" i="11"/>
  <c r="AB162" i="11"/>
  <c r="W183" i="12"/>
  <c r="AG182" i="12"/>
  <c r="U170" i="12"/>
  <c r="AE169" i="12"/>
  <c r="V205" i="12"/>
  <c r="AF204" i="12"/>
  <c r="T163" i="12"/>
  <c r="AD162" i="12"/>
  <c r="X162" i="12"/>
  <c r="AH161" i="12"/>
  <c r="AO158" i="12"/>
  <c r="AB160" i="12"/>
  <c r="AL159" i="12"/>
  <c r="AA160" i="12"/>
  <c r="AK159" i="12"/>
  <c r="Z160" i="12"/>
  <c r="AJ159" i="12"/>
  <c r="Y160" i="12"/>
  <c r="AI159" i="12"/>
  <c r="AO159" i="12" s="1"/>
  <c r="V336" i="8"/>
  <c r="AR335" i="8"/>
  <c r="AF335" i="8"/>
  <c r="T326" i="8"/>
  <c r="AP325" i="8"/>
  <c r="AD325" i="8"/>
  <c r="S325" i="8"/>
  <c r="AO324" i="8"/>
  <c r="AC324" i="8"/>
  <c r="R324" i="8"/>
  <c r="AN323" i="8"/>
  <c r="AB323" i="8"/>
  <c r="Q323" i="8"/>
  <c r="AM322" i="8"/>
  <c r="AA322" i="8"/>
  <c r="P320" i="8"/>
  <c r="AL319" i="8"/>
  <c r="AV319" i="8" s="1"/>
  <c r="Z319" i="8"/>
  <c r="AJ319" i="8" s="1"/>
  <c r="X159" i="8"/>
  <c r="AT158" i="8"/>
  <c r="AH158" i="8"/>
  <c r="V159" i="8"/>
  <c r="AR158" i="8"/>
  <c r="AF158" i="8"/>
  <c r="U159" i="8"/>
  <c r="AQ158" i="8"/>
  <c r="AE158" i="8"/>
  <c r="T159" i="8"/>
  <c r="AP158" i="8"/>
  <c r="AD158" i="8"/>
  <c r="AL162" i="11" l="1"/>
  <c r="AB163" i="11"/>
  <c r="AI160" i="9"/>
  <c r="Y161" i="9"/>
  <c r="AJ160" i="9"/>
  <c r="Z161" i="9"/>
  <c r="AK160" i="9"/>
  <c r="AA161" i="9"/>
  <c r="AL160" i="9"/>
  <c r="AB161" i="9"/>
  <c r="X163" i="12"/>
  <c r="AH162" i="12"/>
  <c r="T164" i="12"/>
  <c r="AD163" i="12"/>
  <c r="V206" i="12"/>
  <c r="AF205" i="12"/>
  <c r="U171" i="12"/>
  <c r="AE170" i="12"/>
  <c r="W184" i="12"/>
  <c r="AG183" i="12"/>
  <c r="Y161" i="12"/>
  <c r="AI160" i="12"/>
  <c r="Z161" i="12"/>
  <c r="AJ160" i="12"/>
  <c r="AA161" i="12"/>
  <c r="AK160" i="12"/>
  <c r="AB161" i="12"/>
  <c r="AL160" i="12"/>
  <c r="V337" i="8"/>
  <c r="AR336" i="8"/>
  <c r="AF336" i="8"/>
  <c r="T160" i="8"/>
  <c r="AP159" i="8"/>
  <c r="AD159" i="8"/>
  <c r="U160" i="8"/>
  <c r="AQ159" i="8"/>
  <c r="AE159" i="8"/>
  <c r="V160" i="8"/>
  <c r="AR159" i="8"/>
  <c r="AF159" i="8"/>
  <c r="X160" i="8"/>
  <c r="AT159" i="8"/>
  <c r="AH159" i="8"/>
  <c r="P321" i="8"/>
  <c r="AL320" i="8"/>
  <c r="AV320" i="8" s="1"/>
  <c r="Z320" i="8"/>
  <c r="AJ320" i="8" s="1"/>
  <c r="Q324" i="8"/>
  <c r="AM323" i="8"/>
  <c r="AA323" i="8"/>
  <c r="R325" i="8"/>
  <c r="AN324" i="8"/>
  <c r="AB324" i="8"/>
  <c r="S326" i="8"/>
  <c r="AO325" i="8"/>
  <c r="AC325" i="8"/>
  <c r="T327" i="8"/>
  <c r="AP326" i="8"/>
  <c r="AD326" i="8"/>
  <c r="AL161" i="9" l="1"/>
  <c r="AB162" i="9"/>
  <c r="AK161" i="9"/>
  <c r="AA162" i="9"/>
  <c r="AJ161" i="9"/>
  <c r="Z162" i="9"/>
  <c r="AI161" i="9"/>
  <c r="Y162" i="9"/>
  <c r="AL163" i="11"/>
  <c r="AB164" i="11"/>
  <c r="W185" i="12"/>
  <c r="AG184" i="12"/>
  <c r="U172" i="12"/>
  <c r="AE171" i="12"/>
  <c r="V207" i="12"/>
  <c r="AF206" i="12"/>
  <c r="T165" i="12"/>
  <c r="AD164" i="12"/>
  <c r="X164" i="12"/>
  <c r="AH163" i="12"/>
  <c r="AO160" i="12"/>
  <c r="AB162" i="12"/>
  <c r="AL161" i="12"/>
  <c r="AA162" i="12"/>
  <c r="AK161" i="12"/>
  <c r="Z162" i="12"/>
  <c r="AJ161" i="12"/>
  <c r="Y162" i="12"/>
  <c r="AI161" i="12"/>
  <c r="AO161" i="12" s="1"/>
  <c r="V338" i="8"/>
  <c r="AR337" i="8"/>
  <c r="AF337" i="8"/>
  <c r="T328" i="8"/>
  <c r="AP327" i="8"/>
  <c r="AD327" i="8"/>
  <c r="S327" i="8"/>
  <c r="AO326" i="8"/>
  <c r="AC326" i="8"/>
  <c r="R326" i="8"/>
  <c r="AN325" i="8"/>
  <c r="AB325" i="8"/>
  <c r="Q325" i="8"/>
  <c r="AM324" i="8"/>
  <c r="AA324" i="8"/>
  <c r="P322" i="8"/>
  <c r="AL321" i="8"/>
  <c r="AV321" i="8" s="1"/>
  <c r="Z321" i="8"/>
  <c r="AJ321" i="8" s="1"/>
  <c r="X161" i="8"/>
  <c r="AT160" i="8"/>
  <c r="AH160" i="8"/>
  <c r="V161" i="8"/>
  <c r="AR160" i="8"/>
  <c r="AF160" i="8"/>
  <c r="U161" i="8"/>
  <c r="AQ160" i="8"/>
  <c r="AE160" i="8"/>
  <c r="T161" i="8"/>
  <c r="AP160" i="8"/>
  <c r="AD160" i="8"/>
  <c r="AL164" i="11" l="1"/>
  <c r="AB165" i="11"/>
  <c r="AI162" i="9"/>
  <c r="Y163" i="9"/>
  <c r="AJ162" i="9"/>
  <c r="Z163" i="9"/>
  <c r="AK162" i="9"/>
  <c r="AA163" i="9"/>
  <c r="AL162" i="9"/>
  <c r="AB163" i="9"/>
  <c r="X165" i="12"/>
  <c r="AH164" i="12"/>
  <c r="T166" i="12"/>
  <c r="AD165" i="12"/>
  <c r="V208" i="12"/>
  <c r="AF207" i="12"/>
  <c r="U173" i="12"/>
  <c r="AE172" i="12"/>
  <c r="W186" i="12"/>
  <c r="AG185" i="12"/>
  <c r="Y163" i="12"/>
  <c r="AI162" i="12"/>
  <c r="Z163" i="12"/>
  <c r="AJ162" i="12"/>
  <c r="AA163" i="12"/>
  <c r="AK162" i="12"/>
  <c r="AB163" i="12"/>
  <c r="AL162" i="12"/>
  <c r="V339" i="8"/>
  <c r="AR338" i="8"/>
  <c r="AF338" i="8"/>
  <c r="T162" i="8"/>
  <c r="AP161" i="8"/>
  <c r="AD161" i="8"/>
  <c r="U162" i="8"/>
  <c r="AQ161" i="8"/>
  <c r="AE161" i="8"/>
  <c r="V162" i="8"/>
  <c r="AR161" i="8"/>
  <c r="AF161" i="8"/>
  <c r="X162" i="8"/>
  <c r="AT161" i="8"/>
  <c r="AH161" i="8"/>
  <c r="P323" i="8"/>
  <c r="AL322" i="8"/>
  <c r="AV322" i="8" s="1"/>
  <c r="Z322" i="8"/>
  <c r="AJ322" i="8" s="1"/>
  <c r="Q326" i="8"/>
  <c r="AM325" i="8"/>
  <c r="AA325" i="8"/>
  <c r="R327" i="8"/>
  <c r="AN326" i="8"/>
  <c r="AB326" i="8"/>
  <c r="S328" i="8"/>
  <c r="AO327" i="8"/>
  <c r="AC327" i="8"/>
  <c r="T329" i="8"/>
  <c r="AP328" i="8"/>
  <c r="AD328" i="8"/>
  <c r="AL163" i="9" l="1"/>
  <c r="AB164" i="9"/>
  <c r="AK163" i="9"/>
  <c r="AA164" i="9"/>
  <c r="AJ163" i="9"/>
  <c r="Z164" i="9"/>
  <c r="AI163" i="9"/>
  <c r="Y164" i="9"/>
  <c r="AL165" i="11"/>
  <c r="AB166" i="11"/>
  <c r="W187" i="12"/>
  <c r="AG186" i="12"/>
  <c r="U174" i="12"/>
  <c r="AE173" i="12"/>
  <c r="V209" i="12"/>
  <c r="AF208" i="12"/>
  <c r="T167" i="12"/>
  <c r="AD166" i="12"/>
  <c r="X166" i="12"/>
  <c r="AH165" i="12"/>
  <c r="AO162" i="12"/>
  <c r="AB164" i="12"/>
  <c r="AL163" i="12"/>
  <c r="AA164" i="12"/>
  <c r="AK163" i="12"/>
  <c r="Z164" i="12"/>
  <c r="AJ163" i="12"/>
  <c r="Y164" i="12"/>
  <c r="AI163" i="12"/>
  <c r="AO163" i="12" s="1"/>
  <c r="V340" i="8"/>
  <c r="AR339" i="8"/>
  <c r="AF339" i="8"/>
  <c r="T330" i="8"/>
  <c r="AP329" i="8"/>
  <c r="AD329" i="8"/>
  <c r="S329" i="8"/>
  <c r="AO328" i="8"/>
  <c r="AC328" i="8"/>
  <c r="R328" i="8"/>
  <c r="AN327" i="8"/>
  <c r="AB327" i="8"/>
  <c r="Q327" i="8"/>
  <c r="AM326" i="8"/>
  <c r="AA326" i="8"/>
  <c r="P324" i="8"/>
  <c r="AL323" i="8"/>
  <c r="AV323" i="8" s="1"/>
  <c r="Z323" i="8"/>
  <c r="AJ323" i="8" s="1"/>
  <c r="X163" i="8"/>
  <c r="AT162" i="8"/>
  <c r="AH162" i="8"/>
  <c r="V163" i="8"/>
  <c r="AR162" i="8"/>
  <c r="AF162" i="8"/>
  <c r="U163" i="8"/>
  <c r="AQ162" i="8"/>
  <c r="AE162" i="8"/>
  <c r="T163" i="8"/>
  <c r="AP162" i="8"/>
  <c r="AD162" i="8"/>
  <c r="AL166" i="11" l="1"/>
  <c r="AB167" i="11"/>
  <c r="AI164" i="9"/>
  <c r="Y165" i="9"/>
  <c r="AJ164" i="9"/>
  <c r="Z165" i="9"/>
  <c r="AK164" i="9"/>
  <c r="AA165" i="9"/>
  <c r="AL164" i="9"/>
  <c r="AB165" i="9"/>
  <c r="X167" i="12"/>
  <c r="AH166" i="12"/>
  <c r="T168" i="12"/>
  <c r="AD167" i="12"/>
  <c r="V210" i="12"/>
  <c r="AF209" i="12"/>
  <c r="U175" i="12"/>
  <c r="AE174" i="12"/>
  <c r="W188" i="12"/>
  <c r="AG187" i="12"/>
  <c r="Y165" i="12"/>
  <c r="AI164" i="12"/>
  <c r="Z165" i="12"/>
  <c r="AJ164" i="12"/>
  <c r="AA165" i="12"/>
  <c r="AK164" i="12"/>
  <c r="AB165" i="12"/>
  <c r="AL164" i="12"/>
  <c r="V341" i="8"/>
  <c r="AR340" i="8"/>
  <c r="AF340" i="8"/>
  <c r="T164" i="8"/>
  <c r="AP163" i="8"/>
  <c r="AD163" i="8"/>
  <c r="U164" i="8"/>
  <c r="AQ163" i="8"/>
  <c r="AE163" i="8"/>
  <c r="V164" i="8"/>
  <c r="AR163" i="8"/>
  <c r="AF163" i="8"/>
  <c r="X164" i="8"/>
  <c r="AT163" i="8"/>
  <c r="AH163" i="8"/>
  <c r="P325" i="8"/>
  <c r="AL324" i="8"/>
  <c r="AV324" i="8" s="1"/>
  <c r="Z324" i="8"/>
  <c r="AJ324" i="8" s="1"/>
  <c r="Q328" i="8"/>
  <c r="AM327" i="8"/>
  <c r="AA327" i="8"/>
  <c r="R329" i="8"/>
  <c r="AN328" i="8"/>
  <c r="AB328" i="8"/>
  <c r="S330" i="8"/>
  <c r="AO329" i="8"/>
  <c r="AC329" i="8"/>
  <c r="T331" i="8"/>
  <c r="AP330" i="8"/>
  <c r="AD330" i="8"/>
  <c r="AL165" i="9" l="1"/>
  <c r="AB166" i="9"/>
  <c r="AK165" i="9"/>
  <c r="AA166" i="9"/>
  <c r="AJ165" i="9"/>
  <c r="Z166" i="9"/>
  <c r="AI165" i="9"/>
  <c r="Y166" i="9"/>
  <c r="AL167" i="11"/>
  <c r="AB168" i="11"/>
  <c r="W189" i="12"/>
  <c r="AG188" i="12"/>
  <c r="U176" i="12"/>
  <c r="AE175" i="12"/>
  <c r="V211" i="12"/>
  <c r="AF210" i="12"/>
  <c r="T169" i="12"/>
  <c r="AD168" i="12"/>
  <c r="X168" i="12"/>
  <c r="AH167" i="12"/>
  <c r="AO164" i="12"/>
  <c r="AB166" i="12"/>
  <c r="AL165" i="12"/>
  <c r="AA166" i="12"/>
  <c r="AK165" i="12"/>
  <c r="Z166" i="12"/>
  <c r="AJ165" i="12"/>
  <c r="Y166" i="12"/>
  <c r="AI165" i="12"/>
  <c r="AO165" i="12" s="1"/>
  <c r="V342" i="8"/>
  <c r="AR341" i="8"/>
  <c r="AF341" i="8"/>
  <c r="T332" i="8"/>
  <c r="AP331" i="8"/>
  <c r="AD331" i="8"/>
  <c r="S331" i="8"/>
  <c r="AO330" i="8"/>
  <c r="AC330" i="8"/>
  <c r="R330" i="8"/>
  <c r="AN329" i="8"/>
  <c r="AB329" i="8"/>
  <c r="Q329" i="8"/>
  <c r="AM328" i="8"/>
  <c r="AA328" i="8"/>
  <c r="P326" i="8"/>
  <c r="AL325" i="8"/>
  <c r="AV325" i="8" s="1"/>
  <c r="Z325" i="8"/>
  <c r="AJ325" i="8" s="1"/>
  <c r="X165" i="8"/>
  <c r="AT164" i="8"/>
  <c r="AH164" i="8"/>
  <c r="V165" i="8"/>
  <c r="AR164" i="8"/>
  <c r="AF164" i="8"/>
  <c r="U165" i="8"/>
  <c r="AQ164" i="8"/>
  <c r="AE164" i="8"/>
  <c r="T165" i="8"/>
  <c r="AP164" i="8"/>
  <c r="AD164" i="8"/>
  <c r="AL168" i="11" l="1"/>
  <c r="AB169" i="11"/>
  <c r="AI166" i="9"/>
  <c r="Y167" i="9"/>
  <c r="AJ166" i="9"/>
  <c r="Z167" i="9"/>
  <c r="AK166" i="9"/>
  <c r="AA167" i="9"/>
  <c r="AL166" i="9"/>
  <c r="AB167" i="9"/>
  <c r="X169" i="12"/>
  <c r="AH168" i="12"/>
  <c r="T170" i="12"/>
  <c r="AD169" i="12"/>
  <c r="V212" i="12"/>
  <c r="AF211" i="12"/>
  <c r="U177" i="12"/>
  <c r="AE176" i="12"/>
  <c r="W190" i="12"/>
  <c r="AG189" i="12"/>
  <c r="Y167" i="12"/>
  <c r="AI166" i="12"/>
  <c r="Z167" i="12"/>
  <c r="AJ166" i="12"/>
  <c r="AA167" i="12"/>
  <c r="AK166" i="12"/>
  <c r="AB167" i="12"/>
  <c r="AL166" i="12"/>
  <c r="V343" i="8"/>
  <c r="AR342" i="8"/>
  <c r="AF342" i="8"/>
  <c r="T166" i="8"/>
  <c r="AP165" i="8"/>
  <c r="AD165" i="8"/>
  <c r="U166" i="8"/>
  <c r="AQ165" i="8"/>
  <c r="AE165" i="8"/>
  <c r="V166" i="8"/>
  <c r="AR165" i="8"/>
  <c r="AF165" i="8"/>
  <c r="X166" i="8"/>
  <c r="AT165" i="8"/>
  <c r="AH165" i="8"/>
  <c r="P327" i="8"/>
  <c r="AL326" i="8"/>
  <c r="AV326" i="8" s="1"/>
  <c r="Z326" i="8"/>
  <c r="AJ326" i="8" s="1"/>
  <c r="Q330" i="8"/>
  <c r="AM329" i="8"/>
  <c r="AA329" i="8"/>
  <c r="R331" i="8"/>
  <c r="AN330" i="8"/>
  <c r="AB330" i="8"/>
  <c r="S332" i="8"/>
  <c r="AO331" i="8"/>
  <c r="AC331" i="8"/>
  <c r="T333" i="8"/>
  <c r="AP332" i="8"/>
  <c r="AD332" i="8"/>
  <c r="AL167" i="9" l="1"/>
  <c r="AB168" i="9"/>
  <c r="AK167" i="9"/>
  <c r="AA168" i="9"/>
  <c r="AJ167" i="9"/>
  <c r="Z168" i="9"/>
  <c r="AI167" i="9"/>
  <c r="Y168" i="9"/>
  <c r="AL169" i="11"/>
  <c r="AB170" i="11"/>
  <c r="W191" i="12"/>
  <c r="AG190" i="12"/>
  <c r="U178" i="12"/>
  <c r="AE177" i="12"/>
  <c r="V213" i="12"/>
  <c r="AF212" i="12"/>
  <c r="T171" i="12"/>
  <c r="AD170" i="12"/>
  <c r="X170" i="12"/>
  <c r="AH169" i="12"/>
  <c r="AO166" i="12"/>
  <c r="AB168" i="12"/>
  <c r="AL167" i="12"/>
  <c r="AA168" i="12"/>
  <c r="AK167" i="12"/>
  <c r="Z168" i="12"/>
  <c r="AJ167" i="12"/>
  <c r="Y168" i="12"/>
  <c r="AI167" i="12"/>
  <c r="AO167" i="12" s="1"/>
  <c r="V344" i="8"/>
  <c r="AR343" i="8"/>
  <c r="AF343" i="8"/>
  <c r="T334" i="8"/>
  <c r="AP333" i="8"/>
  <c r="AD333" i="8"/>
  <c r="S333" i="8"/>
  <c r="AO332" i="8"/>
  <c r="AC332" i="8"/>
  <c r="R332" i="8"/>
  <c r="AN331" i="8"/>
  <c r="AB331" i="8"/>
  <c r="Q331" i="8"/>
  <c r="AM330" i="8"/>
  <c r="AA330" i="8"/>
  <c r="P328" i="8"/>
  <c r="AL327" i="8"/>
  <c r="AV327" i="8" s="1"/>
  <c r="Z327" i="8"/>
  <c r="AJ327" i="8" s="1"/>
  <c r="X167" i="8"/>
  <c r="AT166" i="8"/>
  <c r="AH166" i="8"/>
  <c r="V167" i="8"/>
  <c r="AR166" i="8"/>
  <c r="AF166" i="8"/>
  <c r="U167" i="8"/>
  <c r="AQ166" i="8"/>
  <c r="AE166" i="8"/>
  <c r="T167" i="8"/>
  <c r="AP166" i="8"/>
  <c r="AD166" i="8"/>
  <c r="AL170" i="11" l="1"/>
  <c r="AL171" i="11"/>
  <c r="AO171" i="11" s="1"/>
  <c r="AI168" i="9"/>
  <c r="Y169" i="9"/>
  <c r="AJ168" i="9"/>
  <c r="Z169" i="9"/>
  <c r="AK168" i="9"/>
  <c r="AA169" i="9"/>
  <c r="AL168" i="9"/>
  <c r="AB169" i="9"/>
  <c r="X171" i="12"/>
  <c r="AH170" i="12"/>
  <c r="T172" i="12"/>
  <c r="AD171" i="12"/>
  <c r="V214" i="12"/>
  <c r="AF213" i="12"/>
  <c r="U179" i="12"/>
  <c r="AE178" i="12"/>
  <c r="W192" i="12"/>
  <c r="AG191" i="12"/>
  <c r="Y169" i="12"/>
  <c r="AI168" i="12"/>
  <c r="Z169" i="12"/>
  <c r="AJ168" i="12"/>
  <c r="AA169" i="12"/>
  <c r="AK168" i="12"/>
  <c r="AB169" i="12"/>
  <c r="AL168" i="12"/>
  <c r="V345" i="8"/>
  <c r="AR344" i="8"/>
  <c r="AF344" i="8"/>
  <c r="T168" i="8"/>
  <c r="AP167" i="8"/>
  <c r="AD167" i="8"/>
  <c r="U168" i="8"/>
  <c r="AQ167" i="8"/>
  <c r="AE167" i="8"/>
  <c r="V168" i="8"/>
  <c r="AR167" i="8"/>
  <c r="AF167" i="8"/>
  <c r="X168" i="8"/>
  <c r="AT167" i="8"/>
  <c r="AH167" i="8"/>
  <c r="P329" i="8"/>
  <c r="AL328" i="8"/>
  <c r="AV328" i="8" s="1"/>
  <c r="Z328" i="8"/>
  <c r="AJ328" i="8" s="1"/>
  <c r="Q332" i="8"/>
  <c r="AM331" i="8"/>
  <c r="AA331" i="8"/>
  <c r="R333" i="8"/>
  <c r="AN332" i="8"/>
  <c r="AB332" i="8"/>
  <c r="S334" i="8"/>
  <c r="AO333" i="8"/>
  <c r="AC333" i="8"/>
  <c r="AP334" i="8"/>
  <c r="AD334" i="8"/>
  <c r="AL169" i="9" l="1"/>
  <c r="AB170" i="9"/>
  <c r="AK169" i="9"/>
  <c r="AA170" i="9"/>
  <c r="AJ169" i="9"/>
  <c r="Z170" i="9"/>
  <c r="AI169" i="9"/>
  <c r="Y170" i="9"/>
  <c r="W193" i="12"/>
  <c r="AG192" i="12"/>
  <c r="U180" i="12"/>
  <c r="AE179" i="12"/>
  <c r="V215" i="12"/>
  <c r="AF214" i="12"/>
  <c r="T173" i="12"/>
  <c r="AD172" i="12"/>
  <c r="X172" i="12"/>
  <c r="AH171" i="12"/>
  <c r="AO168" i="12"/>
  <c r="AB170" i="12"/>
  <c r="AL169" i="12"/>
  <c r="AA170" i="12"/>
  <c r="AK169" i="12"/>
  <c r="Z170" i="12"/>
  <c r="AJ169" i="12"/>
  <c r="Y170" i="12"/>
  <c r="AI169" i="12"/>
  <c r="AO169" i="12" s="1"/>
  <c r="V346" i="8"/>
  <c r="AR345" i="8"/>
  <c r="AF345" i="8"/>
  <c r="S335" i="8"/>
  <c r="AO334" i="8"/>
  <c r="AC334" i="8"/>
  <c r="R334" i="8"/>
  <c r="AN333" i="8"/>
  <c r="AB333" i="8"/>
  <c r="Q333" i="8"/>
  <c r="AM332" i="8"/>
  <c r="AA332" i="8"/>
  <c r="P330" i="8"/>
  <c r="AL329" i="8"/>
  <c r="AV329" i="8" s="1"/>
  <c r="Z329" i="8"/>
  <c r="AJ329" i="8" s="1"/>
  <c r="X169" i="8"/>
  <c r="AT168" i="8"/>
  <c r="AH168" i="8"/>
  <c r="V169" i="8"/>
  <c r="AR168" i="8"/>
  <c r="AF168" i="8"/>
  <c r="U169" i="8"/>
  <c r="AQ168" i="8"/>
  <c r="AE168" i="8"/>
  <c r="T169" i="8"/>
  <c r="AP168" i="8"/>
  <c r="AD168" i="8"/>
  <c r="AI170" i="9" l="1"/>
  <c r="Y171" i="9"/>
  <c r="AJ170" i="9"/>
  <c r="Z171" i="9"/>
  <c r="AK170" i="9"/>
  <c r="AA171" i="9"/>
  <c r="AL170" i="9"/>
  <c r="AB171" i="9"/>
  <c r="X173" i="12"/>
  <c r="AH172" i="12"/>
  <c r="T174" i="12"/>
  <c r="AD173" i="12"/>
  <c r="V216" i="12"/>
  <c r="AF215" i="12"/>
  <c r="U181" i="12"/>
  <c r="AE180" i="12"/>
  <c r="W194" i="12"/>
  <c r="AG193" i="12"/>
  <c r="Y171" i="12"/>
  <c r="AI170" i="12"/>
  <c r="Z171" i="12"/>
  <c r="AJ170" i="12"/>
  <c r="AA171" i="12"/>
  <c r="AK170" i="12"/>
  <c r="AB171" i="12"/>
  <c r="AL170" i="12"/>
  <c r="V347" i="8"/>
  <c r="AR346" i="8"/>
  <c r="AF346" i="8"/>
  <c r="T170" i="8"/>
  <c r="AP169" i="8"/>
  <c r="AD169" i="8"/>
  <c r="U170" i="8"/>
  <c r="AQ169" i="8"/>
  <c r="AE169" i="8"/>
  <c r="V170" i="8"/>
  <c r="AR169" i="8"/>
  <c r="AF169" i="8"/>
  <c r="X170" i="8"/>
  <c r="AT169" i="8"/>
  <c r="AH169" i="8"/>
  <c r="P331" i="8"/>
  <c r="AL330" i="8"/>
  <c r="AV330" i="8" s="1"/>
  <c r="Z330" i="8"/>
  <c r="AJ330" i="8" s="1"/>
  <c r="Q334" i="8"/>
  <c r="AM333" i="8"/>
  <c r="AA333" i="8"/>
  <c r="R335" i="8"/>
  <c r="AN334" i="8"/>
  <c r="AB334" i="8"/>
  <c r="S336" i="8"/>
  <c r="AO335" i="8"/>
  <c r="AC335" i="8"/>
  <c r="AD335" i="8"/>
  <c r="AP335" i="8"/>
  <c r="AL171" i="9" l="1"/>
  <c r="AB172" i="9"/>
  <c r="AK171" i="9"/>
  <c r="AA172" i="9"/>
  <c r="AJ171" i="9"/>
  <c r="Z172" i="9"/>
  <c r="AI171" i="9"/>
  <c r="Y172" i="9"/>
  <c r="W195" i="12"/>
  <c r="AG194" i="12"/>
  <c r="U182" i="12"/>
  <c r="AE181" i="12"/>
  <c r="V217" i="12"/>
  <c r="AF216" i="12"/>
  <c r="T175" i="12"/>
  <c r="AD174" i="12"/>
  <c r="X174" i="12"/>
  <c r="AH173" i="12"/>
  <c r="AO170" i="12"/>
  <c r="AB172" i="12"/>
  <c r="AL171" i="12"/>
  <c r="AA172" i="12"/>
  <c r="AK171" i="12"/>
  <c r="Z172" i="12"/>
  <c r="AJ171" i="12"/>
  <c r="Y172" i="12"/>
  <c r="AI171" i="12"/>
  <c r="AO171" i="12" s="1"/>
  <c r="V348" i="8"/>
  <c r="AR347" i="8"/>
  <c r="AF347" i="8"/>
  <c r="S337" i="8"/>
  <c r="AO336" i="8"/>
  <c r="AC336" i="8"/>
  <c r="R336" i="8"/>
  <c r="AN335" i="8"/>
  <c r="AB335" i="8"/>
  <c r="Q335" i="8"/>
  <c r="AM334" i="8"/>
  <c r="AA334" i="8"/>
  <c r="P332" i="8"/>
  <c r="AL331" i="8"/>
  <c r="AV331" i="8" s="1"/>
  <c r="Z331" i="8"/>
  <c r="AJ331" i="8" s="1"/>
  <c r="X171" i="8"/>
  <c r="AT170" i="8"/>
  <c r="AH170" i="8"/>
  <c r="V171" i="8"/>
  <c r="AR170" i="8"/>
  <c r="AF170" i="8"/>
  <c r="U171" i="8"/>
  <c r="AQ170" i="8"/>
  <c r="AE170" i="8"/>
  <c r="AP170" i="8"/>
  <c r="AD170" i="8"/>
  <c r="AD171" i="8"/>
  <c r="AJ171" i="8" s="1"/>
  <c r="AP171" i="8"/>
  <c r="AV171" i="8" s="1"/>
  <c r="AI172" i="9" l="1"/>
  <c r="Y173" i="9"/>
  <c r="AJ172" i="9"/>
  <c r="Z173" i="9"/>
  <c r="AK172" i="9"/>
  <c r="AA173" i="9"/>
  <c r="AL172" i="9"/>
  <c r="AB173" i="9"/>
  <c r="X175" i="12"/>
  <c r="AH174" i="12"/>
  <c r="T176" i="12"/>
  <c r="AD175" i="12"/>
  <c r="V218" i="12"/>
  <c r="AF217" i="12"/>
  <c r="U183" i="12"/>
  <c r="AE182" i="12"/>
  <c r="W196" i="12"/>
  <c r="AG195" i="12"/>
  <c r="Y173" i="12"/>
  <c r="AI172" i="12"/>
  <c r="Z173" i="12"/>
  <c r="AJ172" i="12"/>
  <c r="AA173" i="12"/>
  <c r="AK172" i="12"/>
  <c r="AB173" i="12"/>
  <c r="AL172" i="12"/>
  <c r="AS348" i="8"/>
  <c r="AG348" i="8"/>
  <c r="V349" i="8"/>
  <c r="AR348" i="8"/>
  <c r="AF348" i="8"/>
  <c r="AQ171" i="8"/>
  <c r="AE171" i="8"/>
  <c r="AE172" i="8"/>
  <c r="AJ172" i="8" s="1"/>
  <c r="AQ172" i="8"/>
  <c r="AV172" i="8" s="1"/>
  <c r="V172" i="8"/>
  <c r="AR171" i="8"/>
  <c r="AF171" i="8"/>
  <c r="X172" i="8"/>
  <c r="AT171" i="8"/>
  <c r="AH171" i="8"/>
  <c r="P333" i="8"/>
  <c r="AL332" i="8"/>
  <c r="AV332" i="8" s="1"/>
  <c r="Z332" i="8"/>
  <c r="AJ332" i="8" s="1"/>
  <c r="Q336" i="8"/>
  <c r="AM335" i="8"/>
  <c r="AA335" i="8"/>
  <c r="R337" i="8"/>
  <c r="AN336" i="8"/>
  <c r="AB336" i="8"/>
  <c r="S338" i="8"/>
  <c r="AO337" i="8"/>
  <c r="AC337" i="8"/>
  <c r="AL173" i="9" l="1"/>
  <c r="AB174" i="9"/>
  <c r="AK173" i="9"/>
  <c r="AA174" i="9"/>
  <c r="AJ173" i="9"/>
  <c r="Z174" i="9"/>
  <c r="AI173" i="9"/>
  <c r="Y174" i="9"/>
  <c r="W197" i="12"/>
  <c r="AG196" i="12"/>
  <c r="U184" i="12"/>
  <c r="AE183" i="12"/>
  <c r="V219" i="12"/>
  <c r="AF218" i="12"/>
  <c r="T177" i="12"/>
  <c r="AD176" i="12"/>
  <c r="X176" i="12"/>
  <c r="AH175" i="12"/>
  <c r="AO172" i="12"/>
  <c r="AB174" i="12"/>
  <c r="AL173" i="12"/>
  <c r="AA174" i="12"/>
  <c r="AK173" i="12"/>
  <c r="Z174" i="12"/>
  <c r="AJ173" i="12"/>
  <c r="Y174" i="12"/>
  <c r="AI173" i="12"/>
  <c r="AO173" i="12" s="1"/>
  <c r="AS349" i="8"/>
  <c r="AG349" i="8"/>
  <c r="V350" i="8"/>
  <c r="AR349" i="8"/>
  <c r="AF349" i="8"/>
  <c r="S339" i="8"/>
  <c r="AO338" i="8"/>
  <c r="AC338" i="8"/>
  <c r="R338" i="8"/>
  <c r="AN337" i="8"/>
  <c r="AB337" i="8"/>
  <c r="Q337" i="8"/>
  <c r="AM336" i="8"/>
  <c r="AA336" i="8"/>
  <c r="P334" i="8"/>
  <c r="AL333" i="8"/>
  <c r="AV333" i="8" s="1"/>
  <c r="Z333" i="8"/>
  <c r="AJ333" i="8" s="1"/>
  <c r="X173" i="8"/>
  <c r="AT172" i="8"/>
  <c r="AH172" i="8"/>
  <c r="AR172" i="8"/>
  <c r="AF172" i="8"/>
  <c r="AF173" i="8"/>
  <c r="AJ173" i="8" s="1"/>
  <c r="AR173" i="8"/>
  <c r="AV173" i="8" s="1"/>
  <c r="AI174" i="9" l="1"/>
  <c r="Y175" i="9"/>
  <c r="AJ174" i="9"/>
  <c r="Z175" i="9"/>
  <c r="AK174" i="9"/>
  <c r="AA175" i="9"/>
  <c r="AL174" i="9"/>
  <c r="AB175" i="9"/>
  <c r="X177" i="12"/>
  <c r="AH176" i="12"/>
  <c r="T178" i="12"/>
  <c r="AD177" i="12"/>
  <c r="V220" i="12"/>
  <c r="AF219" i="12"/>
  <c r="U185" i="12"/>
  <c r="AE184" i="12"/>
  <c r="W198" i="12"/>
  <c r="AG197" i="12"/>
  <c r="Y175" i="12"/>
  <c r="AI174" i="12"/>
  <c r="Z175" i="12"/>
  <c r="AJ174" i="12"/>
  <c r="AA175" i="12"/>
  <c r="AK174" i="12"/>
  <c r="AB175" i="12"/>
  <c r="AL174" i="12"/>
  <c r="V351" i="8"/>
  <c r="AR350" i="8"/>
  <c r="AF350" i="8"/>
  <c r="X174" i="8"/>
  <c r="AT173" i="8"/>
  <c r="AH173" i="8"/>
  <c r="P335" i="8"/>
  <c r="AL334" i="8"/>
  <c r="AV334" i="8" s="1"/>
  <c r="Z334" i="8"/>
  <c r="AJ334" i="8" s="1"/>
  <c r="Q338" i="8"/>
  <c r="AM337" i="8"/>
  <c r="AA337" i="8"/>
  <c r="R339" i="8"/>
  <c r="AN338" i="8"/>
  <c r="AB338" i="8"/>
  <c r="S340" i="8"/>
  <c r="AO339" i="8"/>
  <c r="AC339" i="8"/>
  <c r="AL175" i="9" l="1"/>
  <c r="AB176" i="9"/>
  <c r="AK175" i="9"/>
  <c r="AA176" i="9"/>
  <c r="AJ175" i="9"/>
  <c r="Z176" i="9"/>
  <c r="AI175" i="9"/>
  <c r="Y176" i="9"/>
  <c r="W199" i="12"/>
  <c r="AG198" i="12"/>
  <c r="U186" i="12"/>
  <c r="AE185" i="12"/>
  <c r="V221" i="12"/>
  <c r="AF220" i="12"/>
  <c r="T179" i="12"/>
  <c r="AD178" i="12"/>
  <c r="X178" i="12"/>
  <c r="AH177" i="12"/>
  <c r="AO174" i="12"/>
  <c r="AB176" i="12"/>
  <c r="AL175" i="12"/>
  <c r="AA176" i="12"/>
  <c r="AK175" i="12"/>
  <c r="Z176" i="12"/>
  <c r="AJ175" i="12"/>
  <c r="Y176" i="12"/>
  <c r="AI175" i="12"/>
  <c r="AO175" i="12" s="1"/>
  <c r="V352" i="8"/>
  <c r="AR351" i="8"/>
  <c r="AF351" i="8"/>
  <c r="S341" i="8"/>
  <c r="AO340" i="8"/>
  <c r="AC340" i="8"/>
  <c r="R340" i="8"/>
  <c r="AN339" i="8"/>
  <c r="AB339" i="8"/>
  <c r="Q339" i="8"/>
  <c r="AM338" i="8"/>
  <c r="AA338" i="8"/>
  <c r="P336" i="8"/>
  <c r="AL335" i="8"/>
  <c r="AV335" i="8" s="1"/>
  <c r="Z335" i="8"/>
  <c r="AJ335" i="8" s="1"/>
  <c r="X175" i="8"/>
  <c r="AT174" i="8"/>
  <c r="AH174" i="8"/>
  <c r="AI176" i="9" l="1"/>
  <c r="Y177" i="9"/>
  <c r="AJ176" i="9"/>
  <c r="Z177" i="9"/>
  <c r="AK176" i="9"/>
  <c r="AA177" i="9"/>
  <c r="AL176" i="9"/>
  <c r="AB177" i="9"/>
  <c r="X179" i="12"/>
  <c r="AH178" i="12"/>
  <c r="T180" i="12"/>
  <c r="AD179" i="12"/>
  <c r="V222" i="12"/>
  <c r="AF221" i="12"/>
  <c r="U187" i="12"/>
  <c r="AE186" i="12"/>
  <c r="W200" i="12"/>
  <c r="AG199" i="12"/>
  <c r="Y177" i="12"/>
  <c r="AI176" i="12"/>
  <c r="Z177" i="12"/>
  <c r="AJ176" i="12"/>
  <c r="AA177" i="12"/>
  <c r="AK176" i="12"/>
  <c r="AB177" i="12"/>
  <c r="AL176" i="12"/>
  <c r="V353" i="8"/>
  <c r="AR352" i="8"/>
  <c r="AF352" i="8"/>
  <c r="X176" i="8"/>
  <c r="AT175" i="8"/>
  <c r="AH175" i="8"/>
  <c r="P337" i="8"/>
  <c r="AL336" i="8"/>
  <c r="AV336" i="8" s="1"/>
  <c r="Z336" i="8"/>
  <c r="AJ336" i="8" s="1"/>
  <c r="Q340" i="8"/>
  <c r="AM339" i="8"/>
  <c r="AA339" i="8"/>
  <c r="R341" i="8"/>
  <c r="AN340" i="8"/>
  <c r="AB340" i="8"/>
  <c r="S342" i="8"/>
  <c r="AO341" i="8"/>
  <c r="AC341" i="8"/>
  <c r="AL177" i="9" l="1"/>
  <c r="AB178" i="9"/>
  <c r="AK177" i="9"/>
  <c r="AA178" i="9"/>
  <c r="AJ177" i="9"/>
  <c r="Z178" i="9"/>
  <c r="AI177" i="9"/>
  <c r="Y178" i="9"/>
  <c r="W201" i="12"/>
  <c r="AG200" i="12"/>
  <c r="U188" i="12"/>
  <c r="AE187" i="12"/>
  <c r="V223" i="12"/>
  <c r="AF222" i="12"/>
  <c r="T181" i="12"/>
  <c r="AD180" i="12"/>
  <c r="X180" i="12"/>
  <c r="AH179" i="12"/>
  <c r="AO176" i="12"/>
  <c r="AB178" i="12"/>
  <c r="AL177" i="12"/>
  <c r="AA178" i="12"/>
  <c r="AK177" i="12"/>
  <c r="Z178" i="12"/>
  <c r="AJ177" i="12"/>
  <c r="Y178" i="12"/>
  <c r="AI177" i="12"/>
  <c r="AO177" i="12" s="1"/>
  <c r="V354" i="8"/>
  <c r="AR353" i="8"/>
  <c r="AF353" i="8"/>
  <c r="S343" i="8"/>
  <c r="AO342" i="8"/>
  <c r="AC342" i="8"/>
  <c r="R342" i="8"/>
  <c r="AN341" i="8"/>
  <c r="AB341" i="8"/>
  <c r="Q341" i="8"/>
  <c r="AM340" i="8"/>
  <c r="AA340" i="8"/>
  <c r="P338" i="8"/>
  <c r="AL337" i="8"/>
  <c r="AV337" i="8" s="1"/>
  <c r="Z337" i="8"/>
  <c r="AJ337" i="8" s="1"/>
  <c r="X177" i="8"/>
  <c r="AT176" i="8"/>
  <c r="AH176" i="8"/>
  <c r="AI178" i="9" l="1"/>
  <c r="Y179" i="9"/>
  <c r="AJ178" i="9"/>
  <c r="Z179" i="9"/>
  <c r="AK178" i="9"/>
  <c r="AA179" i="9"/>
  <c r="AL178" i="9"/>
  <c r="AB179" i="9"/>
  <c r="X181" i="12"/>
  <c r="AH180" i="12"/>
  <c r="T182" i="12"/>
  <c r="AD181" i="12"/>
  <c r="V224" i="12"/>
  <c r="AF223" i="12"/>
  <c r="U189" i="12"/>
  <c r="AE188" i="12"/>
  <c r="W202" i="12"/>
  <c r="AG201" i="12"/>
  <c r="Y179" i="12"/>
  <c r="AI178" i="12"/>
  <c r="Z179" i="12"/>
  <c r="AJ178" i="12"/>
  <c r="AA179" i="12"/>
  <c r="AK178" i="12"/>
  <c r="AB179" i="12"/>
  <c r="AL178" i="12"/>
  <c r="V355" i="8"/>
  <c r="AR354" i="8"/>
  <c r="AF354" i="8"/>
  <c r="X178" i="8"/>
  <c r="AT177" i="8"/>
  <c r="AH177" i="8"/>
  <c r="P339" i="8"/>
  <c r="AL338" i="8"/>
  <c r="AV338" i="8" s="1"/>
  <c r="Z338" i="8"/>
  <c r="AJ338" i="8" s="1"/>
  <c r="Q342" i="8"/>
  <c r="AM341" i="8"/>
  <c r="AA341" i="8"/>
  <c r="R343" i="8"/>
  <c r="AN342" i="8"/>
  <c r="AB342" i="8"/>
  <c r="S344" i="8"/>
  <c r="AO343" i="8"/>
  <c r="AC343" i="8"/>
  <c r="AL179" i="9" l="1"/>
  <c r="AB180" i="9"/>
  <c r="AK179" i="9"/>
  <c r="AA180" i="9"/>
  <c r="AJ179" i="9"/>
  <c r="Z180" i="9"/>
  <c r="AI179" i="9"/>
  <c r="Y180" i="9"/>
  <c r="W203" i="12"/>
  <c r="AG202" i="12"/>
  <c r="U190" i="12"/>
  <c r="AE189" i="12"/>
  <c r="V225" i="12"/>
  <c r="AF224" i="12"/>
  <c r="T183" i="12"/>
  <c r="AD182" i="12"/>
  <c r="X182" i="12"/>
  <c r="AH181" i="12"/>
  <c r="AO178" i="12"/>
  <c r="AB180" i="12"/>
  <c r="AL179" i="12"/>
  <c r="AA180" i="12"/>
  <c r="AK179" i="12"/>
  <c r="Z180" i="12"/>
  <c r="AJ179" i="12"/>
  <c r="Y180" i="12"/>
  <c r="Y181" i="12" s="1"/>
  <c r="Y182" i="12" s="1"/>
  <c r="AI179" i="12"/>
  <c r="AO179" i="12" s="1"/>
  <c r="V356" i="8"/>
  <c r="AR355" i="8"/>
  <c r="AF355" i="8"/>
  <c r="S345" i="8"/>
  <c r="AO344" i="8"/>
  <c r="AC344" i="8"/>
  <c r="R344" i="8"/>
  <c r="AN343" i="8"/>
  <c r="AB343" i="8"/>
  <c r="Q343" i="8"/>
  <c r="AM342" i="8"/>
  <c r="AA342" i="8"/>
  <c r="P340" i="8"/>
  <c r="AL339" i="8"/>
  <c r="AV339" i="8" s="1"/>
  <c r="Z339" i="8"/>
  <c r="AJ339" i="8" s="1"/>
  <c r="X179" i="8"/>
  <c r="AT178" i="8"/>
  <c r="AH178" i="8"/>
  <c r="AI180" i="9" l="1"/>
  <c r="AI181" i="9"/>
  <c r="AO181" i="9" s="1"/>
  <c r="AJ180" i="9"/>
  <c r="Z181" i="9"/>
  <c r="AK180" i="9"/>
  <c r="AA181" i="9"/>
  <c r="AL180" i="9"/>
  <c r="AB181" i="9"/>
  <c r="Y183" i="12"/>
  <c r="AI182" i="12"/>
  <c r="X183" i="12"/>
  <c r="AH182" i="12"/>
  <c r="T184" i="12"/>
  <c r="AD183" i="12"/>
  <c r="V226" i="12"/>
  <c r="AF225" i="12"/>
  <c r="U191" i="12"/>
  <c r="AE190" i="12"/>
  <c r="W204" i="12"/>
  <c r="AG203" i="12"/>
  <c r="AI180" i="12"/>
  <c r="AI181" i="12"/>
  <c r="Z181" i="12"/>
  <c r="Z182" i="12" s="1"/>
  <c r="Z183" i="12" s="1"/>
  <c r="AJ180" i="12"/>
  <c r="AA181" i="12"/>
  <c r="AK180" i="12"/>
  <c r="AB181" i="12"/>
  <c r="AL180" i="12"/>
  <c r="V357" i="8"/>
  <c r="AR356" i="8"/>
  <c r="AF356" i="8"/>
  <c r="X180" i="8"/>
  <c r="AT179" i="8"/>
  <c r="AH179" i="8"/>
  <c r="P341" i="8"/>
  <c r="AL340" i="8"/>
  <c r="AV340" i="8" s="1"/>
  <c r="Z340" i="8"/>
  <c r="AJ340" i="8" s="1"/>
  <c r="Q344" i="8"/>
  <c r="AM343" i="8"/>
  <c r="AA343" i="8"/>
  <c r="R345" i="8"/>
  <c r="AN344" i="8"/>
  <c r="AB344" i="8"/>
  <c r="S346" i="8"/>
  <c r="AO345" i="8"/>
  <c r="AC345" i="8"/>
  <c r="AL181" i="9" l="1"/>
  <c r="AB182" i="9"/>
  <c r="AK181" i="9"/>
  <c r="AA182" i="9"/>
  <c r="AJ181" i="9"/>
  <c r="AJ182" i="9"/>
  <c r="AO182" i="9" s="1"/>
  <c r="Z184" i="12"/>
  <c r="AJ183" i="12"/>
  <c r="W205" i="12"/>
  <c r="AG204" i="12"/>
  <c r="U192" i="12"/>
  <c r="AE191" i="12"/>
  <c r="V227" i="12"/>
  <c r="AF226" i="12"/>
  <c r="T185" i="12"/>
  <c r="AD184" i="12"/>
  <c r="X184" i="12"/>
  <c r="AH183" i="12"/>
  <c r="Y184" i="12"/>
  <c r="AI183" i="12"/>
  <c r="AO180" i="12"/>
  <c r="AB182" i="12"/>
  <c r="AL181" i="12"/>
  <c r="AA182" i="12"/>
  <c r="AA183" i="12" s="1"/>
  <c r="AA184" i="12" s="1"/>
  <c r="AK181" i="12"/>
  <c r="AJ181" i="12"/>
  <c r="AO181" i="12" s="1"/>
  <c r="AJ182" i="12"/>
  <c r="V358" i="8"/>
  <c r="AR357" i="8"/>
  <c r="AF357" i="8"/>
  <c r="S347" i="8"/>
  <c r="AO346" i="8"/>
  <c r="AC346" i="8"/>
  <c r="R346" i="8"/>
  <c r="AN345" i="8"/>
  <c r="AB345" i="8"/>
  <c r="Q345" i="8"/>
  <c r="AM344" i="8"/>
  <c r="AA344" i="8"/>
  <c r="P342" i="8"/>
  <c r="AL341" i="8"/>
  <c r="AV341" i="8" s="1"/>
  <c r="Z341" i="8"/>
  <c r="AJ341" i="8" s="1"/>
  <c r="X181" i="8"/>
  <c r="AT180" i="8"/>
  <c r="AH180" i="8"/>
  <c r="AK182" i="9" l="1"/>
  <c r="AK183" i="9"/>
  <c r="AO183" i="9" s="1"/>
  <c r="AL182" i="9"/>
  <c r="AB183" i="9"/>
  <c r="AA185" i="12"/>
  <c r="AK184" i="12"/>
  <c r="Y185" i="12"/>
  <c r="AI184" i="12"/>
  <c r="X185" i="12"/>
  <c r="AH184" i="12"/>
  <c r="T186" i="12"/>
  <c r="AD185" i="12"/>
  <c r="V228" i="12"/>
  <c r="AF227" i="12"/>
  <c r="U193" i="12"/>
  <c r="AE192" i="12"/>
  <c r="W206" i="12"/>
  <c r="AG205" i="12"/>
  <c r="Z185" i="12"/>
  <c r="AJ184" i="12"/>
  <c r="AK182" i="12"/>
  <c r="AK183" i="12"/>
  <c r="AB183" i="12"/>
  <c r="AL182" i="12"/>
  <c r="AR358" i="8"/>
  <c r="AF358" i="8"/>
  <c r="X182" i="8"/>
  <c r="AT181" i="8"/>
  <c r="AH181" i="8"/>
  <c r="P343" i="8"/>
  <c r="AL342" i="8"/>
  <c r="AV342" i="8" s="1"/>
  <c r="Z342" i="8"/>
  <c r="AJ342" i="8" s="1"/>
  <c r="Q346" i="8"/>
  <c r="AM345" i="8"/>
  <c r="AA345" i="8"/>
  <c r="R347" i="8"/>
  <c r="AN346" i="8"/>
  <c r="AB346" i="8"/>
  <c r="S348" i="8"/>
  <c r="AO347" i="8"/>
  <c r="AC347" i="8"/>
  <c r="AL183" i="9" l="1"/>
  <c r="AB184" i="9"/>
  <c r="AO182" i="12"/>
  <c r="Z186" i="12"/>
  <c r="AJ185" i="12"/>
  <c r="W207" i="12"/>
  <c r="AG206" i="12"/>
  <c r="U194" i="12"/>
  <c r="AE193" i="12"/>
  <c r="V229" i="12"/>
  <c r="AF228" i="12"/>
  <c r="T187" i="12"/>
  <c r="AD186" i="12"/>
  <c r="X186" i="12"/>
  <c r="AH185" i="12"/>
  <c r="Y186" i="12"/>
  <c r="AI185" i="12"/>
  <c r="AA186" i="12"/>
  <c r="AK185" i="12"/>
  <c r="AB184" i="12"/>
  <c r="AL183" i="12"/>
  <c r="AO183" i="12" s="1"/>
  <c r="S349" i="8"/>
  <c r="AO348" i="8"/>
  <c r="AC348" i="8"/>
  <c r="R348" i="8"/>
  <c r="AN347" i="8"/>
  <c r="AB347" i="8"/>
  <c r="Q347" i="8"/>
  <c r="AM346" i="8"/>
  <c r="AA346" i="8"/>
  <c r="P344" i="8"/>
  <c r="AL343" i="8"/>
  <c r="AV343" i="8" s="1"/>
  <c r="Z343" i="8"/>
  <c r="AJ343" i="8" s="1"/>
  <c r="X183" i="8"/>
  <c r="AT182" i="8"/>
  <c r="AH182" i="8"/>
  <c r="AL184" i="9" l="1"/>
  <c r="AB185" i="9"/>
  <c r="AA187" i="12"/>
  <c r="AK186" i="12"/>
  <c r="Y187" i="12"/>
  <c r="AI186" i="12"/>
  <c r="X187" i="12"/>
  <c r="AH186" i="12"/>
  <c r="T188" i="12"/>
  <c r="AD187" i="12"/>
  <c r="V230" i="12"/>
  <c r="AF229" i="12"/>
  <c r="U195" i="12"/>
  <c r="AE194" i="12"/>
  <c r="W208" i="12"/>
  <c r="AG207" i="12"/>
  <c r="Z187" i="12"/>
  <c r="AJ186" i="12"/>
  <c r="AB185" i="12"/>
  <c r="AL184" i="12"/>
  <c r="AO184" i="12" s="1"/>
  <c r="AT183" i="8"/>
  <c r="AH183" i="8"/>
  <c r="AT184" i="8"/>
  <c r="AV184" i="8" s="1"/>
  <c r="AH184" i="8"/>
  <c r="AJ184" i="8" s="1"/>
  <c r="P345" i="8"/>
  <c r="AL344" i="8"/>
  <c r="AV344" i="8" s="1"/>
  <c r="Z344" i="8"/>
  <c r="AJ344" i="8" s="1"/>
  <c r="Q348" i="8"/>
  <c r="AM347" i="8"/>
  <c r="AA347" i="8"/>
  <c r="R349" i="8"/>
  <c r="AN348" i="8"/>
  <c r="AB348" i="8"/>
  <c r="S350" i="8"/>
  <c r="AO349" i="8"/>
  <c r="AC349" i="8"/>
  <c r="AL185" i="9" l="1"/>
  <c r="AB186" i="9"/>
  <c r="Z188" i="12"/>
  <c r="AJ187" i="12"/>
  <c r="W209" i="12"/>
  <c r="AG208" i="12"/>
  <c r="U196" i="12"/>
  <c r="AE195" i="12"/>
  <c r="V231" i="12"/>
  <c r="AF230" i="12"/>
  <c r="T189" i="12"/>
  <c r="AD188" i="12"/>
  <c r="X188" i="12"/>
  <c r="AH187" i="12"/>
  <c r="Y188" i="12"/>
  <c r="AI187" i="12"/>
  <c r="AA188" i="12"/>
  <c r="AK187" i="12"/>
  <c r="AB186" i="12"/>
  <c r="AL185" i="12"/>
  <c r="AO185" i="12" s="1"/>
  <c r="S351" i="8"/>
  <c r="AO350" i="8"/>
  <c r="AC350" i="8"/>
  <c r="R350" i="8"/>
  <c r="AN349" i="8"/>
  <c r="AB349" i="8"/>
  <c r="Q349" i="8"/>
  <c r="AM348" i="8"/>
  <c r="AA348" i="8"/>
  <c r="P346" i="8"/>
  <c r="AL345" i="8"/>
  <c r="AV345" i="8" s="1"/>
  <c r="Z345" i="8"/>
  <c r="AJ345" i="8" s="1"/>
  <c r="AL186" i="9" l="1"/>
  <c r="AB187" i="9"/>
  <c r="AA189" i="12"/>
  <c r="AK188" i="12"/>
  <c r="Y189" i="12"/>
  <c r="AI188" i="12"/>
  <c r="X189" i="12"/>
  <c r="AH188" i="12"/>
  <c r="T190" i="12"/>
  <c r="AD189" i="12"/>
  <c r="V232" i="12"/>
  <c r="AF231" i="12"/>
  <c r="U197" i="12"/>
  <c r="AE196" i="12"/>
  <c r="W210" i="12"/>
  <c r="AG209" i="12"/>
  <c r="Z189" i="12"/>
  <c r="AJ188" i="12"/>
  <c r="AB187" i="12"/>
  <c r="AL186" i="12"/>
  <c r="AO186" i="12" s="1"/>
  <c r="P347" i="8"/>
  <c r="AL346" i="8"/>
  <c r="AV346" i="8" s="1"/>
  <c r="Z346" i="8"/>
  <c r="AJ346" i="8" s="1"/>
  <c r="Q350" i="8"/>
  <c r="AM349" i="8"/>
  <c r="AA349" i="8"/>
  <c r="R351" i="8"/>
  <c r="AN350" i="8"/>
  <c r="AB350" i="8"/>
  <c r="S352" i="8"/>
  <c r="AO351" i="8"/>
  <c r="AC351" i="8"/>
  <c r="AL187" i="9" l="1"/>
  <c r="AB188" i="9"/>
  <c r="Z190" i="12"/>
  <c r="AJ189" i="12"/>
  <c r="W211" i="12"/>
  <c r="AG210" i="12"/>
  <c r="U198" i="12"/>
  <c r="AE197" i="12"/>
  <c r="V233" i="12"/>
  <c r="AF232" i="12"/>
  <c r="T191" i="12"/>
  <c r="AD190" i="12"/>
  <c r="X190" i="12"/>
  <c r="AH189" i="12"/>
  <c r="Y190" i="12"/>
  <c r="AI189" i="12"/>
  <c r="AK189" i="12"/>
  <c r="AA190" i="12"/>
  <c r="AB188" i="12"/>
  <c r="AL187" i="12"/>
  <c r="AO187" i="12" s="1"/>
  <c r="AO352" i="8"/>
  <c r="AC352" i="8"/>
  <c r="R352" i="8"/>
  <c r="AN351" i="8"/>
  <c r="AB351" i="8"/>
  <c r="Q351" i="8"/>
  <c r="AM350" i="8"/>
  <c r="AA350" i="8"/>
  <c r="P348" i="8"/>
  <c r="AL347" i="8"/>
  <c r="AV347" i="8" s="1"/>
  <c r="Z347" i="8"/>
  <c r="AJ347" i="8" s="1"/>
  <c r="AL188" i="9" l="1"/>
  <c r="AB189" i="9"/>
  <c r="AA191" i="12"/>
  <c r="AK190" i="12"/>
  <c r="Y191" i="12"/>
  <c r="AI190" i="12"/>
  <c r="X191" i="12"/>
  <c r="AH190" i="12"/>
  <c r="T192" i="12"/>
  <c r="AD191" i="12"/>
  <c r="V234" i="12"/>
  <c r="AF233" i="12"/>
  <c r="U199" i="12"/>
  <c r="AE198" i="12"/>
  <c r="W212" i="12"/>
  <c r="AG211" i="12"/>
  <c r="Z191" i="12"/>
  <c r="AJ190" i="12"/>
  <c r="AB189" i="12"/>
  <c r="AL188" i="12"/>
  <c r="AO188" i="12" s="1"/>
  <c r="P349" i="8"/>
  <c r="AL348" i="8"/>
  <c r="AV348" i="8" s="1"/>
  <c r="Z348" i="8"/>
  <c r="AJ348" i="8" s="1"/>
  <c r="Q352" i="8"/>
  <c r="AM351" i="8"/>
  <c r="AA351" i="8"/>
  <c r="R353" i="8"/>
  <c r="AN352" i="8"/>
  <c r="AB352" i="8"/>
  <c r="AL189" i="9" l="1"/>
  <c r="AB190" i="9"/>
  <c r="Z192" i="12"/>
  <c r="AJ191" i="12"/>
  <c r="W213" i="12"/>
  <c r="AG212" i="12"/>
  <c r="U200" i="12"/>
  <c r="AE199" i="12"/>
  <c r="V235" i="12"/>
  <c r="AF234" i="12"/>
  <c r="T193" i="12"/>
  <c r="AD192" i="12"/>
  <c r="X192" i="12"/>
  <c r="AH191" i="12"/>
  <c r="Y192" i="12"/>
  <c r="AI191" i="12"/>
  <c r="AA192" i="12"/>
  <c r="AK191" i="12"/>
  <c r="AB190" i="12"/>
  <c r="AL189" i="12"/>
  <c r="AO189" i="12" s="1"/>
  <c r="R354" i="8"/>
  <c r="AN353" i="8"/>
  <c r="AB353" i="8"/>
  <c r="AC353" i="8"/>
  <c r="AO353" i="8"/>
  <c r="Q353" i="8"/>
  <c r="AM352" i="8"/>
  <c r="AA352" i="8"/>
  <c r="P350" i="8"/>
  <c r="AL349" i="8"/>
  <c r="AV349" i="8" s="1"/>
  <c r="Z349" i="8"/>
  <c r="AJ349" i="8" s="1"/>
  <c r="AL190" i="9" l="1"/>
  <c r="AB191" i="9"/>
  <c r="AA193" i="12"/>
  <c r="AK192" i="12"/>
  <c r="Y193" i="12"/>
  <c r="AI192" i="12"/>
  <c r="X193" i="12"/>
  <c r="AH192" i="12"/>
  <c r="T194" i="12"/>
  <c r="AD193" i="12"/>
  <c r="V236" i="12"/>
  <c r="AF235" i="12"/>
  <c r="U201" i="12"/>
  <c r="AE200" i="12"/>
  <c r="W214" i="12"/>
  <c r="AG213" i="12"/>
  <c r="Z193" i="12"/>
  <c r="AJ192" i="12"/>
  <c r="AB191" i="12"/>
  <c r="AL190" i="12"/>
  <c r="AO190" i="12" s="1"/>
  <c r="P351" i="8"/>
  <c r="AL350" i="8"/>
  <c r="AV350" i="8" s="1"/>
  <c r="Z350" i="8"/>
  <c r="AJ350" i="8" s="1"/>
  <c r="Q354" i="8"/>
  <c r="AM353" i="8"/>
  <c r="AA353" i="8"/>
  <c r="R355" i="8"/>
  <c r="AN354" i="8"/>
  <c r="AB354" i="8"/>
  <c r="AL191" i="9" l="1"/>
  <c r="AB192" i="9"/>
  <c r="Z194" i="12"/>
  <c r="AJ193" i="12"/>
  <c r="W215" i="12"/>
  <c r="AG214" i="12"/>
  <c r="U202" i="12"/>
  <c r="AE201" i="12"/>
  <c r="V237" i="12"/>
  <c r="AF236" i="12"/>
  <c r="T195" i="12"/>
  <c r="AD194" i="12"/>
  <c r="X194" i="12"/>
  <c r="AH193" i="12"/>
  <c r="Y194" i="12"/>
  <c r="AI193" i="12"/>
  <c r="AA194" i="12"/>
  <c r="AK193" i="12"/>
  <c r="AB192" i="12"/>
  <c r="AB193" i="12" s="1"/>
  <c r="AB194" i="12" s="1"/>
  <c r="AL191" i="12"/>
  <c r="AO191" i="12" s="1"/>
  <c r="R356" i="8"/>
  <c r="AN355" i="8"/>
  <c r="AB355" i="8"/>
  <c r="Q355" i="8"/>
  <c r="AM354" i="8"/>
  <c r="AA354" i="8"/>
  <c r="P352" i="8"/>
  <c r="AL351" i="8"/>
  <c r="AV351" i="8" s="1"/>
  <c r="Z351" i="8"/>
  <c r="AJ351" i="8" s="1"/>
  <c r="AL192" i="9" l="1"/>
  <c r="AL193" i="9"/>
  <c r="AO193" i="9" s="1"/>
  <c r="AB195" i="12"/>
  <c r="AL194" i="12"/>
  <c r="AA195" i="12"/>
  <c r="AK194" i="12"/>
  <c r="Y195" i="12"/>
  <c r="AI194" i="12"/>
  <c r="X195" i="12"/>
  <c r="AH194" i="12"/>
  <c r="T196" i="12"/>
  <c r="AD195" i="12"/>
  <c r="V238" i="12"/>
  <c r="AF237" i="12"/>
  <c r="U203" i="12"/>
  <c r="AE202" i="12"/>
  <c r="W216" i="12"/>
  <c r="AG215" i="12"/>
  <c r="Z195" i="12"/>
  <c r="AJ194" i="12"/>
  <c r="AO194" i="12"/>
  <c r="AL192" i="12"/>
  <c r="AO192" i="12" s="1"/>
  <c r="AL193" i="12"/>
  <c r="AO193" i="12" s="1"/>
  <c r="P353" i="8"/>
  <c r="AL352" i="8"/>
  <c r="AV352" i="8" s="1"/>
  <c r="Z352" i="8"/>
  <c r="AJ352" i="8" s="1"/>
  <c r="Q356" i="8"/>
  <c r="AM355" i="8"/>
  <c r="AA355" i="8"/>
  <c r="R357" i="8"/>
  <c r="AN356" i="8"/>
  <c r="AB356" i="8"/>
  <c r="Z196" i="12" l="1"/>
  <c r="AJ195" i="12"/>
  <c r="W217" i="12"/>
  <c r="AG216" i="12"/>
  <c r="U204" i="12"/>
  <c r="AE203" i="12"/>
  <c r="V239" i="12"/>
  <c r="AF238" i="12"/>
  <c r="T197" i="12"/>
  <c r="AD196" i="12"/>
  <c r="X196" i="12"/>
  <c r="AH195" i="12"/>
  <c r="Y196" i="12"/>
  <c r="AI195" i="12"/>
  <c r="AA196" i="12"/>
  <c r="AK195" i="12"/>
  <c r="AB196" i="12"/>
  <c r="AL195" i="12"/>
  <c r="AO195" i="12"/>
  <c r="R358" i="8"/>
  <c r="AN357" i="8"/>
  <c r="AB357" i="8"/>
  <c r="Q357" i="8"/>
  <c r="AM356" i="8"/>
  <c r="AA356" i="8"/>
  <c r="P354" i="8"/>
  <c r="AL353" i="8"/>
  <c r="AV353" i="8" s="1"/>
  <c r="Z353" i="8"/>
  <c r="AJ353" i="8" s="1"/>
  <c r="AB197" i="12" l="1"/>
  <c r="AL196" i="12"/>
  <c r="AA197" i="12"/>
  <c r="AK196" i="12"/>
  <c r="Y197" i="12"/>
  <c r="AI196" i="12"/>
  <c r="X197" i="12"/>
  <c r="AH196" i="12"/>
  <c r="T198" i="12"/>
  <c r="AD197" i="12"/>
  <c r="V240" i="12"/>
  <c r="AF239" i="12"/>
  <c r="U205" i="12"/>
  <c r="AE204" i="12"/>
  <c r="W218" i="12"/>
  <c r="AG217" i="12"/>
  <c r="Z197" i="12"/>
  <c r="AJ196" i="12"/>
  <c r="AO196" i="12"/>
  <c r="P355" i="8"/>
  <c r="AL354" i="8"/>
  <c r="AV354" i="8" s="1"/>
  <c r="Z354" i="8"/>
  <c r="AJ354" i="8" s="1"/>
  <c r="Q358" i="8"/>
  <c r="AM357" i="8"/>
  <c r="AA357" i="8"/>
  <c r="AN358" i="8"/>
  <c r="AB358" i="8"/>
  <c r="Z198" i="12" l="1"/>
  <c r="AJ197" i="12"/>
  <c r="W219" i="12"/>
  <c r="AG218" i="12"/>
  <c r="U206" i="12"/>
  <c r="AE205" i="12"/>
  <c r="V241" i="12"/>
  <c r="AF240" i="12"/>
  <c r="T199" i="12"/>
  <c r="AD198" i="12"/>
  <c r="X198" i="12"/>
  <c r="AH197" i="12"/>
  <c r="Y198" i="12"/>
  <c r="AI197" i="12"/>
  <c r="AA198" i="12"/>
  <c r="AK197" i="12"/>
  <c r="AB198" i="12"/>
  <c r="AL197" i="12"/>
  <c r="AO197" i="12"/>
  <c r="AM358" i="8"/>
  <c r="AA358" i="8"/>
  <c r="P356" i="8"/>
  <c r="AL355" i="8"/>
  <c r="AV355" i="8" s="1"/>
  <c r="Z355" i="8"/>
  <c r="AJ355" i="8" s="1"/>
  <c r="AB199" i="12" l="1"/>
  <c r="AL198" i="12"/>
  <c r="AA199" i="12"/>
  <c r="AK198" i="12"/>
  <c r="Y199" i="12"/>
  <c r="AI198" i="12"/>
  <c r="X199" i="12"/>
  <c r="AH198" i="12"/>
  <c r="T200" i="12"/>
  <c r="AD199" i="12"/>
  <c r="V242" i="12"/>
  <c r="AF241" i="12"/>
  <c r="U207" i="12"/>
  <c r="AE206" i="12"/>
  <c r="W220" i="12"/>
  <c r="AG219" i="12"/>
  <c r="Z199" i="12"/>
  <c r="AJ198" i="12"/>
  <c r="AO198" i="12"/>
  <c r="P357" i="8"/>
  <c r="AL356" i="8"/>
  <c r="AV356" i="8" s="1"/>
  <c r="Z356" i="8"/>
  <c r="AJ356" i="8" s="1"/>
  <c r="Z200" i="12" l="1"/>
  <c r="AJ199" i="12"/>
  <c r="W221" i="12"/>
  <c r="AG220" i="12"/>
  <c r="U208" i="12"/>
  <c r="AE207" i="12"/>
  <c r="V243" i="12"/>
  <c r="AF242" i="12"/>
  <c r="T201" i="12"/>
  <c r="AD200" i="12"/>
  <c r="X200" i="12"/>
  <c r="AH199" i="12"/>
  <c r="Y200" i="12"/>
  <c r="AI199" i="12"/>
  <c r="AA200" i="12"/>
  <c r="AK199" i="12"/>
  <c r="AB200" i="12"/>
  <c r="AL199" i="12"/>
  <c r="AO199" i="12"/>
  <c r="P358" i="8"/>
  <c r="AL357" i="8"/>
  <c r="AV357" i="8" s="1"/>
  <c r="Z357" i="8"/>
  <c r="AJ357" i="8" s="1"/>
  <c r="AB201" i="12" l="1"/>
  <c r="AL200" i="12"/>
  <c r="AA201" i="12"/>
  <c r="AK200" i="12"/>
  <c r="Y201" i="12"/>
  <c r="AI200" i="12"/>
  <c r="X201" i="12"/>
  <c r="AH200" i="12"/>
  <c r="T202" i="12"/>
  <c r="AD201" i="12"/>
  <c r="V244" i="12"/>
  <c r="AF243" i="12"/>
  <c r="U209" i="12"/>
  <c r="AE208" i="12"/>
  <c r="W222" i="12"/>
  <c r="AG221" i="12"/>
  <c r="Z201" i="12"/>
  <c r="AJ200" i="12"/>
  <c r="AO200" i="12"/>
  <c r="AL358" i="8"/>
  <c r="AV358" i="8" s="1"/>
  <c r="Z358" i="8"/>
  <c r="AJ358" i="8" s="1"/>
  <c r="Z202" i="12" l="1"/>
  <c r="AJ201" i="12"/>
  <c r="W223" i="12"/>
  <c r="AG222" i="12"/>
  <c r="U210" i="12"/>
  <c r="AE209" i="12"/>
  <c r="V245" i="12"/>
  <c r="AF244" i="12"/>
  <c r="T203" i="12"/>
  <c r="AD202" i="12"/>
  <c r="X202" i="12"/>
  <c r="AH201" i="12"/>
  <c r="Y202" i="12"/>
  <c r="AI201" i="12"/>
  <c r="AA202" i="12"/>
  <c r="AK201" i="12"/>
  <c r="AB202" i="12"/>
  <c r="AL201" i="12"/>
  <c r="AO201" i="12"/>
  <c r="AB203" i="12" l="1"/>
  <c r="AL202" i="12"/>
  <c r="AA203" i="12"/>
  <c r="AK202" i="12"/>
  <c r="Y203" i="12"/>
  <c r="AI202" i="12"/>
  <c r="X203" i="12"/>
  <c r="AH202" i="12"/>
  <c r="T204" i="12"/>
  <c r="AD203" i="12"/>
  <c r="V246" i="12"/>
  <c r="AF245" i="12"/>
  <c r="U211" i="12"/>
  <c r="AE210" i="12"/>
  <c r="W224" i="12"/>
  <c r="AG223" i="12"/>
  <c r="Z203" i="12"/>
  <c r="AJ202" i="12"/>
  <c r="AO202" i="12"/>
  <c r="Z204" i="12" l="1"/>
  <c r="AJ203" i="12"/>
  <c r="W225" i="12"/>
  <c r="AG224" i="12"/>
  <c r="U212" i="12"/>
  <c r="AE211" i="12"/>
  <c r="V247" i="12"/>
  <c r="AF246" i="12"/>
  <c r="T205" i="12"/>
  <c r="AD204" i="12"/>
  <c r="X204" i="12"/>
  <c r="AH203" i="12"/>
  <c r="Y204" i="12"/>
  <c r="AI203" i="12"/>
  <c r="AA204" i="12"/>
  <c r="AK203" i="12"/>
  <c r="AL203" i="12"/>
  <c r="AB204" i="12"/>
  <c r="AO203" i="12"/>
  <c r="AB205" i="12" l="1"/>
  <c r="AL204" i="12"/>
  <c r="AA205" i="12"/>
  <c r="AK204" i="12"/>
  <c r="Y205" i="12"/>
  <c r="AI204" i="12"/>
  <c r="X205" i="12"/>
  <c r="AH204" i="12"/>
  <c r="T206" i="12"/>
  <c r="AD205" i="12"/>
  <c r="V248" i="12"/>
  <c r="AF247" i="12"/>
  <c r="U213" i="12"/>
  <c r="AE212" i="12"/>
  <c r="W226" i="12"/>
  <c r="AG225" i="12"/>
  <c r="Z205" i="12"/>
  <c r="AJ204" i="12"/>
  <c r="AO204" i="12"/>
  <c r="Z206" i="12" l="1"/>
  <c r="AJ205" i="12"/>
  <c r="W227" i="12"/>
  <c r="AG226" i="12"/>
  <c r="U214" i="12"/>
  <c r="AE213" i="12"/>
  <c r="V249" i="12"/>
  <c r="AF248" i="12"/>
  <c r="T207" i="12"/>
  <c r="AD206" i="12"/>
  <c r="X206" i="12"/>
  <c r="AH205" i="12"/>
  <c r="Y206" i="12"/>
  <c r="AI205" i="12"/>
  <c r="AA206" i="12"/>
  <c r="AK205" i="12"/>
  <c r="AB206" i="12"/>
  <c r="AL205" i="12"/>
  <c r="AO205" i="12"/>
  <c r="AB207" i="12" l="1"/>
  <c r="AL206" i="12"/>
  <c r="AA207" i="12"/>
  <c r="AK206" i="12"/>
  <c r="Y207" i="12"/>
  <c r="AI206" i="12"/>
  <c r="X207" i="12"/>
  <c r="AH206" i="12"/>
  <c r="T208" i="12"/>
  <c r="AD207" i="12"/>
  <c r="V250" i="12"/>
  <c r="AF249" i="12"/>
  <c r="U215" i="12"/>
  <c r="AE214" i="12"/>
  <c r="W228" i="12"/>
  <c r="AG227" i="12"/>
  <c r="Z207" i="12"/>
  <c r="AJ206" i="12"/>
  <c r="AO206" i="12"/>
  <c r="Z208" i="12" l="1"/>
  <c r="AJ207" i="12"/>
  <c r="W229" i="12"/>
  <c r="AG228" i="12"/>
  <c r="U216" i="12"/>
  <c r="AE215" i="12"/>
  <c r="V251" i="12"/>
  <c r="AF250" i="12"/>
  <c r="T209" i="12"/>
  <c r="AD208" i="12"/>
  <c r="X208" i="12"/>
  <c r="AH207" i="12"/>
  <c r="Y208" i="12"/>
  <c r="AI207" i="12"/>
  <c r="AA208" i="12"/>
  <c r="AK207" i="12"/>
  <c r="AB208" i="12"/>
  <c r="AL207" i="12"/>
  <c r="AO207" i="12"/>
  <c r="AB209" i="12" l="1"/>
  <c r="AL208" i="12"/>
  <c r="AA209" i="12"/>
  <c r="AK208" i="12"/>
  <c r="Y209" i="12"/>
  <c r="AI208" i="12"/>
  <c r="X209" i="12"/>
  <c r="AH208" i="12"/>
  <c r="T210" i="12"/>
  <c r="AD209" i="12"/>
  <c r="V252" i="12"/>
  <c r="AF251" i="12"/>
  <c r="U217" i="12"/>
  <c r="AE216" i="12"/>
  <c r="W230" i="12"/>
  <c r="AG229" i="12"/>
  <c r="Z209" i="12"/>
  <c r="AJ208" i="12"/>
  <c r="AO208" i="12"/>
  <c r="Z210" i="12" l="1"/>
  <c r="AJ209" i="12"/>
  <c r="W231" i="12"/>
  <c r="AG230" i="12"/>
  <c r="U218" i="12"/>
  <c r="AE217" i="12"/>
  <c r="V253" i="12"/>
  <c r="AF252" i="12"/>
  <c r="T211" i="12"/>
  <c r="AD210" i="12"/>
  <c r="X210" i="12"/>
  <c r="AH209" i="12"/>
  <c r="Y210" i="12"/>
  <c r="AI209" i="12"/>
  <c r="AA210" i="12"/>
  <c r="AK209" i="12"/>
  <c r="AB210" i="12"/>
  <c r="AL209" i="12"/>
  <c r="AO209" i="12"/>
  <c r="AB211" i="12" l="1"/>
  <c r="AL210" i="12"/>
  <c r="AA211" i="12"/>
  <c r="AK210" i="12"/>
  <c r="Y211" i="12"/>
  <c r="AI210" i="12"/>
  <c r="X211" i="12"/>
  <c r="AH210" i="12"/>
  <c r="T212" i="12"/>
  <c r="AD211" i="12"/>
  <c r="V254" i="12"/>
  <c r="AF253" i="12"/>
  <c r="U219" i="12"/>
  <c r="AE218" i="12"/>
  <c r="W232" i="12"/>
  <c r="AG231" i="12"/>
  <c r="Z211" i="12"/>
  <c r="AJ210" i="12"/>
  <c r="AO210" i="12"/>
  <c r="Z212" i="12" l="1"/>
  <c r="AJ211" i="12"/>
  <c r="W233" i="12"/>
  <c r="AG232" i="12"/>
  <c r="U220" i="12"/>
  <c r="AE219" i="12"/>
  <c r="V255" i="12"/>
  <c r="AF254" i="12"/>
  <c r="T213" i="12"/>
  <c r="AD212" i="12"/>
  <c r="X212" i="12"/>
  <c r="AH211" i="12"/>
  <c r="Y212" i="12"/>
  <c r="AI211" i="12"/>
  <c r="AA212" i="12"/>
  <c r="AK211" i="12"/>
  <c r="AB212" i="12"/>
  <c r="AL211" i="12"/>
  <c r="AO211" i="12"/>
  <c r="AB213" i="12" l="1"/>
  <c r="AL212" i="12"/>
  <c r="AA213" i="12"/>
  <c r="AK212" i="12"/>
  <c r="Y213" i="12"/>
  <c r="AI212" i="12"/>
  <c r="X213" i="12"/>
  <c r="AH212" i="12"/>
  <c r="T214" i="12"/>
  <c r="AD213" i="12"/>
  <c r="V256" i="12"/>
  <c r="AF255" i="12"/>
  <c r="U221" i="12"/>
  <c r="AE220" i="12"/>
  <c r="W234" i="12"/>
  <c r="AG233" i="12"/>
  <c r="Z213" i="12"/>
  <c r="AJ212" i="12"/>
  <c r="AO212" i="12"/>
  <c r="Z214" i="12" l="1"/>
  <c r="AJ213" i="12"/>
  <c r="W235" i="12"/>
  <c r="AG234" i="12"/>
  <c r="U222" i="12"/>
  <c r="AE221" i="12"/>
  <c r="V257" i="12"/>
  <c r="AF256" i="12"/>
  <c r="T215" i="12"/>
  <c r="AD214" i="12"/>
  <c r="X214" i="12"/>
  <c r="AH213" i="12"/>
  <c r="Y214" i="12"/>
  <c r="AI213" i="12"/>
  <c r="AA214" i="12"/>
  <c r="AK213" i="12"/>
  <c r="AB214" i="12"/>
  <c r="AL213" i="12"/>
  <c r="AO213" i="12"/>
  <c r="AB215" i="12" l="1"/>
  <c r="AL214" i="12"/>
  <c r="AA215" i="12"/>
  <c r="AK214" i="12"/>
  <c r="Y215" i="12"/>
  <c r="AI214" i="12"/>
  <c r="X215" i="12"/>
  <c r="AH214" i="12"/>
  <c r="T216" i="12"/>
  <c r="AD215" i="12"/>
  <c r="V258" i="12"/>
  <c r="AF257" i="12"/>
  <c r="U223" i="12"/>
  <c r="AE222" i="12"/>
  <c r="W236" i="12"/>
  <c r="AG235" i="12"/>
  <c r="Z215" i="12"/>
  <c r="AJ214" i="12"/>
  <c r="AO214" i="12"/>
  <c r="Z216" i="12" l="1"/>
  <c r="AJ215" i="12"/>
  <c r="W237" i="12"/>
  <c r="AG236" i="12"/>
  <c r="U224" i="12"/>
  <c r="AE223" i="12"/>
  <c r="V259" i="12"/>
  <c r="AF258" i="12"/>
  <c r="T217" i="12"/>
  <c r="AD216" i="12"/>
  <c r="X216" i="12"/>
  <c r="AH215" i="12"/>
  <c r="Y216" i="12"/>
  <c r="AI215" i="12"/>
  <c r="AA216" i="12"/>
  <c r="AK215" i="12"/>
  <c r="AB216" i="12"/>
  <c r="AL215" i="12"/>
  <c r="AO215" i="12"/>
  <c r="AB217" i="12" l="1"/>
  <c r="AL216" i="12"/>
  <c r="AA217" i="12"/>
  <c r="AK216" i="12"/>
  <c r="Y217" i="12"/>
  <c r="AI216" i="12"/>
  <c r="X217" i="12"/>
  <c r="AH216" i="12"/>
  <c r="T218" i="12"/>
  <c r="AD217" i="12"/>
  <c r="V260" i="12"/>
  <c r="AF259" i="12"/>
  <c r="U225" i="12"/>
  <c r="AE224" i="12"/>
  <c r="W238" i="12"/>
  <c r="AG237" i="12"/>
  <c r="Z217" i="12"/>
  <c r="AJ216" i="12"/>
  <c r="AO216" i="12"/>
  <c r="Z218" i="12" l="1"/>
  <c r="AJ217" i="12"/>
  <c r="W239" i="12"/>
  <c r="AG238" i="12"/>
  <c r="U226" i="12"/>
  <c r="AE225" i="12"/>
  <c r="V261" i="12"/>
  <c r="AF260" i="12"/>
  <c r="T219" i="12"/>
  <c r="AD218" i="12"/>
  <c r="X218" i="12"/>
  <c r="AH217" i="12"/>
  <c r="Y218" i="12"/>
  <c r="AI217" i="12"/>
  <c r="AA218" i="12"/>
  <c r="AK217" i="12"/>
  <c r="AB218" i="12"/>
  <c r="AL217" i="12"/>
  <c r="AO217" i="12"/>
  <c r="AB219" i="12" l="1"/>
  <c r="AL218" i="12"/>
  <c r="AA219" i="12"/>
  <c r="AK218" i="12"/>
  <c r="Y219" i="12"/>
  <c r="AI218" i="12"/>
  <c r="X219" i="12"/>
  <c r="AH218" i="12"/>
  <c r="T220" i="12"/>
  <c r="AD219" i="12"/>
  <c r="V262" i="12"/>
  <c r="AF261" i="12"/>
  <c r="U227" i="12"/>
  <c r="AE226" i="12"/>
  <c r="W240" i="12"/>
  <c r="AG239" i="12"/>
  <c r="Z219" i="12"/>
  <c r="AJ218" i="12"/>
  <c r="AO218" i="12"/>
  <c r="Z220" i="12" l="1"/>
  <c r="AJ219" i="12"/>
  <c r="W241" i="12"/>
  <c r="AG240" i="12"/>
  <c r="U228" i="12"/>
  <c r="AE227" i="12"/>
  <c r="V263" i="12"/>
  <c r="AF262" i="12"/>
  <c r="T221" i="12"/>
  <c r="AD220" i="12"/>
  <c r="X220" i="12"/>
  <c r="AH219" i="12"/>
  <c r="Y220" i="12"/>
  <c r="AI219" i="12"/>
  <c r="AA220" i="12"/>
  <c r="AK219" i="12"/>
  <c r="AB220" i="12"/>
  <c r="AL219" i="12"/>
  <c r="AO219" i="12"/>
  <c r="AB221" i="12" l="1"/>
  <c r="AL220" i="12"/>
  <c r="AA221" i="12"/>
  <c r="AK220" i="12"/>
  <c r="Y221" i="12"/>
  <c r="AI220" i="12"/>
  <c r="X221" i="12"/>
  <c r="AH220" i="12"/>
  <c r="T222" i="12"/>
  <c r="AD221" i="12"/>
  <c r="V264" i="12"/>
  <c r="AF263" i="12"/>
  <c r="U229" i="12"/>
  <c r="AE228" i="12"/>
  <c r="W242" i="12"/>
  <c r="AG241" i="12"/>
  <c r="Z221" i="12"/>
  <c r="AJ220" i="12"/>
  <c r="AO220" i="12"/>
  <c r="Z222" i="12" l="1"/>
  <c r="AJ221" i="12"/>
  <c r="W243" i="12"/>
  <c r="AG242" i="12"/>
  <c r="U230" i="12"/>
  <c r="AE229" i="12"/>
  <c r="V265" i="12"/>
  <c r="AF264" i="12"/>
  <c r="T223" i="12"/>
  <c r="AD222" i="12"/>
  <c r="X222" i="12"/>
  <c r="AH221" i="12"/>
  <c r="Y222" i="12"/>
  <c r="AI221" i="12"/>
  <c r="AA222" i="12"/>
  <c r="AK221" i="12"/>
  <c r="AB222" i="12"/>
  <c r="AL221" i="12"/>
  <c r="AO221" i="12"/>
  <c r="AB223" i="12" l="1"/>
  <c r="AL222" i="12"/>
  <c r="AA223" i="12"/>
  <c r="AK222" i="12"/>
  <c r="Y223" i="12"/>
  <c r="AI222" i="12"/>
  <c r="X223" i="12"/>
  <c r="AH222" i="12"/>
  <c r="T224" i="12"/>
  <c r="AD223" i="12"/>
  <c r="V266" i="12"/>
  <c r="AF265" i="12"/>
  <c r="U231" i="12"/>
  <c r="AE230" i="12"/>
  <c r="W244" i="12"/>
  <c r="AG243" i="12"/>
  <c r="Z223" i="12"/>
  <c r="AJ222" i="12"/>
  <c r="AO222" i="12"/>
  <c r="Z224" i="12" l="1"/>
  <c r="AJ223" i="12"/>
  <c r="W245" i="12"/>
  <c r="AG244" i="12"/>
  <c r="U232" i="12"/>
  <c r="AE231" i="12"/>
  <c r="V267" i="12"/>
  <c r="AF266" i="12"/>
  <c r="T225" i="12"/>
  <c r="AD224" i="12"/>
  <c r="X224" i="12"/>
  <c r="AH223" i="12"/>
  <c r="Y224" i="12"/>
  <c r="AI223" i="12"/>
  <c r="AA224" i="12"/>
  <c r="AK223" i="12"/>
  <c r="AL223" i="12"/>
  <c r="AB224" i="12"/>
  <c r="AO223" i="12"/>
  <c r="AB225" i="12" l="1"/>
  <c r="AL224" i="12"/>
  <c r="AA225" i="12"/>
  <c r="AK224" i="12"/>
  <c r="Y225" i="12"/>
  <c r="AI224" i="12"/>
  <c r="X225" i="12"/>
  <c r="AH224" i="12"/>
  <c r="T226" i="12"/>
  <c r="AD225" i="12"/>
  <c r="V268" i="12"/>
  <c r="AF267" i="12"/>
  <c r="U233" i="12"/>
  <c r="AE232" i="12"/>
  <c r="W246" i="12"/>
  <c r="AG245" i="12"/>
  <c r="Z225" i="12"/>
  <c r="AJ224" i="12"/>
  <c r="AO224" i="12"/>
  <c r="Z226" i="12" l="1"/>
  <c r="AJ225" i="12"/>
  <c r="W247" i="12"/>
  <c r="AG246" i="12"/>
  <c r="U234" i="12"/>
  <c r="AE233" i="12"/>
  <c r="V269" i="12"/>
  <c r="AF268" i="12"/>
  <c r="T227" i="12"/>
  <c r="AD226" i="12"/>
  <c r="X226" i="12"/>
  <c r="AH225" i="12"/>
  <c r="Y226" i="12"/>
  <c r="AI225" i="12"/>
  <c r="AA226" i="12"/>
  <c r="AK225" i="12"/>
  <c r="AB226" i="12"/>
  <c r="AL225" i="12"/>
  <c r="AO225" i="12"/>
  <c r="AB227" i="12" l="1"/>
  <c r="AL226" i="12"/>
  <c r="AA227" i="12"/>
  <c r="AK226" i="12"/>
  <c r="Y227" i="12"/>
  <c r="AI226" i="12"/>
  <c r="X227" i="12"/>
  <c r="AH226" i="12"/>
  <c r="T228" i="12"/>
  <c r="AD227" i="12"/>
  <c r="V270" i="12"/>
  <c r="AF269" i="12"/>
  <c r="U235" i="12"/>
  <c r="AE234" i="12"/>
  <c r="W248" i="12"/>
  <c r="AG247" i="12"/>
  <c r="Z227" i="12"/>
  <c r="AJ226" i="12"/>
  <c r="AO226" i="12"/>
  <c r="Z228" i="12" l="1"/>
  <c r="AJ227" i="12"/>
  <c r="W249" i="12"/>
  <c r="AG248" i="12"/>
  <c r="U236" i="12"/>
  <c r="AE235" i="12"/>
  <c r="V271" i="12"/>
  <c r="AF270" i="12"/>
  <c r="T229" i="12"/>
  <c r="AD228" i="12"/>
  <c r="X228" i="12"/>
  <c r="AH227" i="12"/>
  <c r="Y228" i="12"/>
  <c r="AI227" i="12"/>
  <c r="AA228" i="12"/>
  <c r="AK227" i="12"/>
  <c r="AB228" i="12"/>
  <c r="AL227" i="12"/>
  <c r="AO227" i="12"/>
  <c r="AB229" i="12" l="1"/>
  <c r="AL228" i="12"/>
  <c r="AA229" i="12"/>
  <c r="AK228" i="12"/>
  <c r="Y229" i="12"/>
  <c r="AI228" i="12"/>
  <c r="X229" i="12"/>
  <c r="AH228" i="12"/>
  <c r="T230" i="12"/>
  <c r="AD229" i="12"/>
  <c r="V272" i="12"/>
  <c r="AF271" i="12"/>
  <c r="U237" i="12"/>
  <c r="AE236" i="12"/>
  <c r="W250" i="12"/>
  <c r="AG249" i="12"/>
  <c r="Z229" i="12"/>
  <c r="AJ228" i="12"/>
  <c r="AO228" i="12"/>
  <c r="Z230" i="12" l="1"/>
  <c r="AJ229" i="12"/>
  <c r="W251" i="12"/>
  <c r="AG250" i="12"/>
  <c r="U238" i="12"/>
  <c r="AE237" i="12"/>
  <c r="V273" i="12"/>
  <c r="AF272" i="12"/>
  <c r="T231" i="12"/>
  <c r="AD230" i="12"/>
  <c r="X230" i="12"/>
  <c r="AH229" i="12"/>
  <c r="Y230" i="12"/>
  <c r="AI229" i="12"/>
  <c r="AA230" i="12"/>
  <c r="AK229" i="12"/>
  <c r="AB230" i="12"/>
  <c r="AL229" i="12"/>
  <c r="AO229" i="12"/>
  <c r="AB231" i="12" l="1"/>
  <c r="AL230" i="12"/>
  <c r="AA231" i="12"/>
  <c r="AK230" i="12"/>
  <c r="Y231" i="12"/>
  <c r="AI230" i="12"/>
  <c r="X231" i="12"/>
  <c r="AH230" i="12"/>
  <c r="T232" i="12"/>
  <c r="AD231" i="12"/>
  <c r="V274" i="12"/>
  <c r="AF273" i="12"/>
  <c r="U239" i="12"/>
  <c r="AE238" i="12"/>
  <c r="W252" i="12"/>
  <c r="AG251" i="12"/>
  <c r="Z231" i="12"/>
  <c r="AJ230" i="12"/>
  <c r="AO230" i="12"/>
  <c r="Z232" i="12" l="1"/>
  <c r="AJ231" i="12"/>
  <c r="W253" i="12"/>
  <c r="AG252" i="12"/>
  <c r="U240" i="12"/>
  <c r="AE239" i="12"/>
  <c r="V275" i="12"/>
  <c r="AF274" i="12"/>
  <c r="T233" i="12"/>
  <c r="AD232" i="12"/>
  <c r="X232" i="12"/>
  <c r="AH231" i="12"/>
  <c r="Y232" i="12"/>
  <c r="AI231" i="12"/>
  <c r="AA232" i="12"/>
  <c r="AK231" i="12"/>
  <c r="AB232" i="12"/>
  <c r="AL231" i="12"/>
  <c r="AO231" i="12"/>
  <c r="AB233" i="12" l="1"/>
  <c r="AL232" i="12"/>
  <c r="AA233" i="12"/>
  <c r="AK232" i="12"/>
  <c r="Y233" i="12"/>
  <c r="AI232" i="12"/>
  <c r="X233" i="12"/>
  <c r="AH232" i="12"/>
  <c r="T234" i="12"/>
  <c r="AD233" i="12"/>
  <c r="V276" i="12"/>
  <c r="AF275" i="12"/>
  <c r="U241" i="12"/>
  <c r="AE240" i="12"/>
  <c r="W254" i="12"/>
  <c r="AG253" i="12"/>
  <c r="Z233" i="12"/>
  <c r="AJ232" i="12"/>
  <c r="AO232" i="12"/>
  <c r="Z234" i="12" l="1"/>
  <c r="AJ233" i="12"/>
  <c r="W255" i="12"/>
  <c r="AG254" i="12"/>
  <c r="U242" i="12"/>
  <c r="AE241" i="12"/>
  <c r="V277" i="12"/>
  <c r="AF276" i="12"/>
  <c r="T235" i="12"/>
  <c r="AD234" i="12"/>
  <c r="X234" i="12"/>
  <c r="AH233" i="12"/>
  <c r="Y234" i="12"/>
  <c r="AI233" i="12"/>
  <c r="AA234" i="12"/>
  <c r="AK233" i="12"/>
  <c r="AB234" i="12"/>
  <c r="AL233" i="12"/>
  <c r="AO233" i="12"/>
  <c r="AB235" i="12" l="1"/>
  <c r="AL234" i="12"/>
  <c r="AA235" i="12"/>
  <c r="AK234" i="12"/>
  <c r="Y235" i="12"/>
  <c r="AI234" i="12"/>
  <c r="X235" i="12"/>
  <c r="AH234" i="12"/>
  <c r="T236" i="12"/>
  <c r="AD235" i="12"/>
  <c r="V278" i="12"/>
  <c r="AF277" i="12"/>
  <c r="U243" i="12"/>
  <c r="AE242" i="12"/>
  <c r="W256" i="12"/>
  <c r="AG255" i="12"/>
  <c r="Z235" i="12"/>
  <c r="AJ234" i="12"/>
  <c r="AO234" i="12"/>
  <c r="Z236" i="12" l="1"/>
  <c r="AJ235" i="12"/>
  <c r="W257" i="12"/>
  <c r="AG256" i="12"/>
  <c r="U244" i="12"/>
  <c r="AE243" i="12"/>
  <c r="V279" i="12"/>
  <c r="AF278" i="12"/>
  <c r="T237" i="12"/>
  <c r="AD236" i="12"/>
  <c r="X236" i="12"/>
  <c r="AH235" i="12"/>
  <c r="Y236" i="12"/>
  <c r="AI235" i="12"/>
  <c r="AA236" i="12"/>
  <c r="AK235" i="12"/>
  <c r="AB236" i="12"/>
  <c r="AL235" i="12"/>
  <c r="AO235" i="12"/>
  <c r="AB237" i="12" l="1"/>
  <c r="AL236" i="12"/>
  <c r="AA237" i="12"/>
  <c r="AK236" i="12"/>
  <c r="Y237" i="12"/>
  <c r="AI236" i="12"/>
  <c r="X237" i="12"/>
  <c r="AH236" i="12"/>
  <c r="T238" i="12"/>
  <c r="AD237" i="12"/>
  <c r="V280" i="12"/>
  <c r="AF279" i="12"/>
  <c r="U245" i="12"/>
  <c r="AE244" i="12"/>
  <c r="W258" i="12"/>
  <c r="AG257" i="12"/>
  <c r="Z237" i="12"/>
  <c r="AJ236" i="12"/>
  <c r="AO236" i="12"/>
  <c r="Z238" i="12" l="1"/>
  <c r="AJ237" i="12"/>
  <c r="W259" i="12"/>
  <c r="AG258" i="12"/>
  <c r="U246" i="12"/>
  <c r="AE245" i="12"/>
  <c r="V281" i="12"/>
  <c r="AF280" i="12"/>
  <c r="T239" i="12"/>
  <c r="AD238" i="12"/>
  <c r="X238" i="12"/>
  <c r="AH237" i="12"/>
  <c r="Y238" i="12"/>
  <c r="AI237" i="12"/>
  <c r="AA238" i="12"/>
  <c r="AK237" i="12"/>
  <c r="AB238" i="12"/>
  <c r="AL237" i="12"/>
  <c r="AO237" i="12"/>
  <c r="AB239" i="12" l="1"/>
  <c r="AL238" i="12"/>
  <c r="AA239" i="12"/>
  <c r="AK238" i="12"/>
  <c r="Y239" i="12"/>
  <c r="AI238" i="12"/>
  <c r="X239" i="12"/>
  <c r="AH238" i="12"/>
  <c r="T240" i="12"/>
  <c r="AD239" i="12"/>
  <c r="V282" i="12"/>
  <c r="AF281" i="12"/>
  <c r="U247" i="12"/>
  <c r="AE246" i="12"/>
  <c r="W260" i="12"/>
  <c r="AG259" i="12"/>
  <c r="Z239" i="12"/>
  <c r="AJ238" i="12"/>
  <c r="AO238" i="12"/>
  <c r="Z240" i="12" l="1"/>
  <c r="AJ239" i="12"/>
  <c r="W261" i="12"/>
  <c r="AG260" i="12"/>
  <c r="U248" i="12"/>
  <c r="AE247" i="12"/>
  <c r="V283" i="12"/>
  <c r="AF282" i="12"/>
  <c r="T241" i="12"/>
  <c r="AD240" i="12"/>
  <c r="X240" i="12"/>
  <c r="AH239" i="12"/>
  <c r="Y240" i="12"/>
  <c r="AI239" i="12"/>
  <c r="AA240" i="12"/>
  <c r="AK239" i="12"/>
  <c r="AB240" i="12"/>
  <c r="AL239" i="12"/>
  <c r="AO239" i="12"/>
  <c r="AB241" i="12" l="1"/>
  <c r="AL240" i="12"/>
  <c r="AA241" i="12"/>
  <c r="AK240" i="12"/>
  <c r="Y241" i="12"/>
  <c r="AI240" i="12"/>
  <c r="X241" i="12"/>
  <c r="AH240" i="12"/>
  <c r="T242" i="12"/>
  <c r="AD241" i="12"/>
  <c r="V284" i="12"/>
  <c r="AF283" i="12"/>
  <c r="U249" i="12"/>
  <c r="AE248" i="12"/>
  <c r="W262" i="12"/>
  <c r="AG261" i="12"/>
  <c r="Z241" i="12"/>
  <c r="AJ240" i="12"/>
  <c r="AO240" i="12"/>
  <c r="Z242" i="12" l="1"/>
  <c r="AJ241" i="12"/>
  <c r="W263" i="12"/>
  <c r="AG262" i="12"/>
  <c r="U250" i="12"/>
  <c r="AE249" i="12"/>
  <c r="V285" i="12"/>
  <c r="AF284" i="12"/>
  <c r="T243" i="12"/>
  <c r="AD242" i="12"/>
  <c r="X242" i="12"/>
  <c r="AH241" i="12"/>
  <c r="Y242" i="12"/>
  <c r="AI241" i="12"/>
  <c r="AA242" i="12"/>
  <c r="AK241" i="12"/>
  <c r="AB242" i="12"/>
  <c r="AL241" i="12"/>
  <c r="AO241" i="12"/>
  <c r="AB243" i="12" l="1"/>
  <c r="AL242" i="12"/>
  <c r="AA243" i="12"/>
  <c r="AK242" i="12"/>
  <c r="Y243" i="12"/>
  <c r="AI242" i="12"/>
  <c r="X243" i="12"/>
  <c r="AH242" i="12"/>
  <c r="T244" i="12"/>
  <c r="AD243" i="12"/>
  <c r="V286" i="12"/>
  <c r="AF285" i="12"/>
  <c r="U251" i="12"/>
  <c r="AE250" i="12"/>
  <c r="W264" i="12"/>
  <c r="AG263" i="12"/>
  <c r="Z243" i="12"/>
  <c r="AJ242" i="12"/>
  <c r="AO242" i="12"/>
  <c r="Z244" i="12" l="1"/>
  <c r="AJ243" i="12"/>
  <c r="W265" i="12"/>
  <c r="AG264" i="12"/>
  <c r="U252" i="12"/>
  <c r="AE251" i="12"/>
  <c r="V287" i="12"/>
  <c r="AF286" i="12"/>
  <c r="T245" i="12"/>
  <c r="AD244" i="12"/>
  <c r="X244" i="12"/>
  <c r="AH243" i="12"/>
  <c r="Y244" i="12"/>
  <c r="AI243" i="12"/>
  <c r="AA244" i="12"/>
  <c r="AK243" i="12"/>
  <c r="AB244" i="12"/>
  <c r="AL243" i="12"/>
  <c r="AO243" i="12"/>
  <c r="AB245" i="12" l="1"/>
  <c r="AL244" i="12"/>
  <c r="AA245" i="12"/>
  <c r="AK244" i="12"/>
  <c r="Y245" i="12"/>
  <c r="AI244" i="12"/>
  <c r="X245" i="12"/>
  <c r="AH244" i="12"/>
  <c r="T246" i="12"/>
  <c r="AD245" i="12"/>
  <c r="V288" i="12"/>
  <c r="AF287" i="12"/>
  <c r="U253" i="12"/>
  <c r="AE252" i="12"/>
  <c r="W266" i="12"/>
  <c r="AG265" i="12"/>
  <c r="Z245" i="12"/>
  <c r="AJ244" i="12"/>
  <c r="AO244" i="12"/>
  <c r="Z246" i="12" l="1"/>
  <c r="AJ245" i="12"/>
  <c r="W267" i="12"/>
  <c r="AG266" i="12"/>
  <c r="U254" i="12"/>
  <c r="AE253" i="12"/>
  <c r="V289" i="12"/>
  <c r="AF288" i="12"/>
  <c r="T247" i="12"/>
  <c r="AD246" i="12"/>
  <c r="X246" i="12"/>
  <c r="AH245" i="12"/>
  <c r="Y246" i="12"/>
  <c r="AI245" i="12"/>
  <c r="AA246" i="12"/>
  <c r="AK245" i="12"/>
  <c r="AB246" i="12"/>
  <c r="AL245" i="12"/>
  <c r="AO245" i="12"/>
  <c r="AB247" i="12" l="1"/>
  <c r="AL246" i="12"/>
  <c r="AA247" i="12"/>
  <c r="AK246" i="12"/>
  <c r="Y247" i="12"/>
  <c r="AI246" i="12"/>
  <c r="X247" i="12"/>
  <c r="AH246" i="12"/>
  <c r="T248" i="12"/>
  <c r="AD247" i="12"/>
  <c r="V290" i="12"/>
  <c r="AF289" i="12"/>
  <c r="U255" i="12"/>
  <c r="AE254" i="12"/>
  <c r="W268" i="12"/>
  <c r="AG267" i="12"/>
  <c r="Z247" i="12"/>
  <c r="AJ246" i="12"/>
  <c r="AO246" i="12"/>
  <c r="Z248" i="12" l="1"/>
  <c r="AJ247" i="12"/>
  <c r="W269" i="12"/>
  <c r="AG268" i="12"/>
  <c r="U256" i="12"/>
  <c r="AE255" i="12"/>
  <c r="V291" i="12"/>
  <c r="AF290" i="12"/>
  <c r="T249" i="12"/>
  <c r="AD248" i="12"/>
  <c r="X248" i="12"/>
  <c r="AH247" i="12"/>
  <c r="Y248" i="12"/>
  <c r="AI247" i="12"/>
  <c r="AA248" i="12"/>
  <c r="AK247" i="12"/>
  <c r="AB248" i="12"/>
  <c r="AL247" i="12"/>
  <c r="AO247" i="12"/>
  <c r="AB249" i="12" l="1"/>
  <c r="AL248" i="12"/>
  <c r="AA249" i="12"/>
  <c r="AK248" i="12"/>
  <c r="Y249" i="12"/>
  <c r="AI248" i="12"/>
  <c r="X249" i="12"/>
  <c r="AH248" i="12"/>
  <c r="T250" i="12"/>
  <c r="AD249" i="12"/>
  <c r="V292" i="12"/>
  <c r="AF291" i="12"/>
  <c r="U257" i="12"/>
  <c r="AE256" i="12"/>
  <c r="W270" i="12"/>
  <c r="AG269" i="12"/>
  <c r="Z249" i="12"/>
  <c r="AJ248" i="12"/>
  <c r="AO248" i="12"/>
  <c r="Z250" i="12" l="1"/>
  <c r="AJ249" i="12"/>
  <c r="W271" i="12"/>
  <c r="AG270" i="12"/>
  <c r="U258" i="12"/>
  <c r="AE257" i="12"/>
  <c r="V293" i="12"/>
  <c r="AF292" i="12"/>
  <c r="T251" i="12"/>
  <c r="AD250" i="12"/>
  <c r="X250" i="12"/>
  <c r="AH249" i="12"/>
  <c r="Y250" i="12"/>
  <c r="AI249" i="12"/>
  <c r="AA250" i="12"/>
  <c r="AK249" i="12"/>
  <c r="AB250" i="12"/>
  <c r="AL249" i="12"/>
  <c r="AO249" i="12"/>
  <c r="AB251" i="12" l="1"/>
  <c r="AL250" i="12"/>
  <c r="AA251" i="12"/>
  <c r="AK250" i="12"/>
  <c r="Y251" i="12"/>
  <c r="AI250" i="12"/>
  <c r="X251" i="12"/>
  <c r="AH250" i="12"/>
  <c r="T252" i="12"/>
  <c r="AD251" i="12"/>
  <c r="V294" i="12"/>
  <c r="AF293" i="12"/>
  <c r="U259" i="12"/>
  <c r="AE258" i="12"/>
  <c r="W272" i="12"/>
  <c r="AG271" i="12"/>
  <c r="Z251" i="12"/>
  <c r="AJ250" i="12"/>
  <c r="AO250" i="12"/>
  <c r="Z252" i="12" l="1"/>
  <c r="AJ251" i="12"/>
  <c r="W273" i="12"/>
  <c r="AG272" i="12"/>
  <c r="U260" i="12"/>
  <c r="AE259" i="12"/>
  <c r="V295" i="12"/>
  <c r="AF294" i="12"/>
  <c r="T253" i="12"/>
  <c r="AD252" i="12"/>
  <c r="X252" i="12"/>
  <c r="AH251" i="12"/>
  <c r="Y252" i="12"/>
  <c r="AI251" i="12"/>
  <c r="AA252" i="12"/>
  <c r="AK251" i="12"/>
  <c r="AB252" i="12"/>
  <c r="AL251" i="12"/>
  <c r="AO251" i="12"/>
  <c r="AB253" i="12" l="1"/>
  <c r="AL252" i="12"/>
  <c r="AA253" i="12"/>
  <c r="AK252" i="12"/>
  <c r="Y253" i="12"/>
  <c r="AI252" i="12"/>
  <c r="X253" i="12"/>
  <c r="AH252" i="12"/>
  <c r="T254" i="12"/>
  <c r="AD253" i="12"/>
  <c r="V296" i="12"/>
  <c r="AF295" i="12"/>
  <c r="U261" i="12"/>
  <c r="AE260" i="12"/>
  <c r="W274" i="12"/>
  <c r="AG273" i="12"/>
  <c r="Z253" i="12"/>
  <c r="AJ252" i="12"/>
  <c r="AO252" i="12"/>
  <c r="Z254" i="12" l="1"/>
  <c r="AJ253" i="12"/>
  <c r="W275" i="12"/>
  <c r="AG274" i="12"/>
  <c r="U262" i="12"/>
  <c r="AE261" i="12"/>
  <c r="V297" i="12"/>
  <c r="AF296" i="12"/>
  <c r="T255" i="12"/>
  <c r="AD254" i="12"/>
  <c r="X254" i="12"/>
  <c r="AH253" i="12"/>
  <c r="Y254" i="12"/>
  <c r="AI253" i="12"/>
  <c r="AA254" i="12"/>
  <c r="AK253" i="12"/>
  <c r="AB254" i="12"/>
  <c r="AL253" i="12"/>
  <c r="AO253" i="12"/>
  <c r="AB255" i="12" l="1"/>
  <c r="AL254" i="12"/>
  <c r="AA255" i="12"/>
  <c r="AK254" i="12"/>
  <c r="Y255" i="12"/>
  <c r="AI254" i="12"/>
  <c r="X255" i="12"/>
  <c r="AH254" i="12"/>
  <c r="T256" i="12"/>
  <c r="AD255" i="12"/>
  <c r="V298" i="12"/>
  <c r="AF297" i="12"/>
  <c r="U263" i="12"/>
  <c r="AE262" i="12"/>
  <c r="W276" i="12"/>
  <c r="AG275" i="12"/>
  <c r="Z255" i="12"/>
  <c r="AJ254" i="12"/>
  <c r="AO254" i="12"/>
  <c r="Z256" i="12" l="1"/>
  <c r="AJ255" i="12"/>
  <c r="W277" i="12"/>
  <c r="AG276" i="12"/>
  <c r="U264" i="12"/>
  <c r="AE263" i="12"/>
  <c r="V299" i="12"/>
  <c r="AF298" i="12"/>
  <c r="T257" i="12"/>
  <c r="AD256" i="12"/>
  <c r="X256" i="12"/>
  <c r="AH255" i="12"/>
  <c r="Y256" i="12"/>
  <c r="AI255" i="12"/>
  <c r="AA256" i="12"/>
  <c r="AK255" i="12"/>
  <c r="AB256" i="12"/>
  <c r="AL255" i="12"/>
  <c r="AO255" i="12"/>
  <c r="AB257" i="12" l="1"/>
  <c r="AL256" i="12"/>
  <c r="AA257" i="12"/>
  <c r="AK256" i="12"/>
  <c r="Y257" i="12"/>
  <c r="AI256" i="12"/>
  <c r="X257" i="12"/>
  <c r="AH256" i="12"/>
  <c r="T258" i="12"/>
  <c r="AD257" i="12"/>
  <c r="V300" i="12"/>
  <c r="AF299" i="12"/>
  <c r="U265" i="12"/>
  <c r="AE264" i="12"/>
  <c r="W278" i="12"/>
  <c r="AG277" i="12"/>
  <c r="Z257" i="12"/>
  <c r="AJ256" i="12"/>
  <c r="AO256" i="12"/>
  <c r="Z258" i="12" l="1"/>
  <c r="AJ257" i="12"/>
  <c r="W279" i="12"/>
  <c r="AG278" i="12"/>
  <c r="U266" i="12"/>
  <c r="AE265" i="12"/>
  <c r="V301" i="12"/>
  <c r="AF300" i="12"/>
  <c r="T259" i="12"/>
  <c r="AD258" i="12"/>
  <c r="X258" i="12"/>
  <c r="AH257" i="12"/>
  <c r="Y258" i="12"/>
  <c r="AI257" i="12"/>
  <c r="AA258" i="12"/>
  <c r="AK257" i="12"/>
  <c r="AB258" i="12"/>
  <c r="AL257" i="12"/>
  <c r="AO257" i="12"/>
  <c r="AB259" i="12" l="1"/>
  <c r="AL258" i="12"/>
  <c r="AA259" i="12"/>
  <c r="AK258" i="12"/>
  <c r="Y259" i="12"/>
  <c r="AI258" i="12"/>
  <c r="X259" i="12"/>
  <c r="AH258" i="12"/>
  <c r="T260" i="12"/>
  <c r="AD259" i="12"/>
  <c r="V302" i="12"/>
  <c r="AF301" i="12"/>
  <c r="U267" i="12"/>
  <c r="AE266" i="12"/>
  <c r="W280" i="12"/>
  <c r="AG279" i="12"/>
  <c r="Z259" i="12"/>
  <c r="AJ258" i="12"/>
  <c r="AO258" i="12"/>
  <c r="Z260" i="12" l="1"/>
  <c r="AJ259" i="12"/>
  <c r="W281" i="12"/>
  <c r="AG280" i="12"/>
  <c r="U268" i="12"/>
  <c r="AE267" i="12"/>
  <c r="V303" i="12"/>
  <c r="AF302" i="12"/>
  <c r="T261" i="12"/>
  <c r="AD260" i="12"/>
  <c r="X260" i="12"/>
  <c r="AH259" i="12"/>
  <c r="Y260" i="12"/>
  <c r="AI259" i="12"/>
  <c r="AA260" i="12"/>
  <c r="AK259" i="12"/>
  <c r="AB260" i="12"/>
  <c r="AL259" i="12"/>
  <c r="AO259" i="12"/>
  <c r="AB261" i="12" l="1"/>
  <c r="AL260" i="12"/>
  <c r="AA261" i="12"/>
  <c r="AK260" i="12"/>
  <c r="Y261" i="12"/>
  <c r="AI260" i="12"/>
  <c r="X261" i="12"/>
  <c r="AH260" i="12"/>
  <c r="T262" i="12"/>
  <c r="AD261" i="12"/>
  <c r="V304" i="12"/>
  <c r="AF303" i="12"/>
  <c r="U269" i="12"/>
  <c r="AE268" i="12"/>
  <c r="W282" i="12"/>
  <c r="AG281" i="12"/>
  <c r="Z261" i="12"/>
  <c r="AJ260" i="12"/>
  <c r="AO260" i="12"/>
  <c r="Z262" i="12" l="1"/>
  <c r="AJ261" i="12"/>
  <c r="W283" i="12"/>
  <c r="AG282" i="12"/>
  <c r="U270" i="12"/>
  <c r="AE269" i="12"/>
  <c r="V305" i="12"/>
  <c r="AF304" i="12"/>
  <c r="T263" i="12"/>
  <c r="AD262" i="12"/>
  <c r="X262" i="12"/>
  <c r="AH261" i="12"/>
  <c r="Y262" i="12"/>
  <c r="AI261" i="12"/>
  <c r="AA262" i="12"/>
  <c r="AK261" i="12"/>
  <c r="AB262" i="12"/>
  <c r="AL261" i="12"/>
  <c r="AO261" i="12"/>
  <c r="AB263" i="12" l="1"/>
  <c r="AL262" i="12"/>
  <c r="AA263" i="12"/>
  <c r="AK262" i="12"/>
  <c r="Y263" i="12"/>
  <c r="AI262" i="12"/>
  <c r="X263" i="12"/>
  <c r="AH262" i="12"/>
  <c r="T264" i="12"/>
  <c r="AD263" i="12"/>
  <c r="V306" i="12"/>
  <c r="AF305" i="12"/>
  <c r="U271" i="12"/>
  <c r="AE270" i="12"/>
  <c r="W284" i="12"/>
  <c r="AG283" i="12"/>
  <c r="Z263" i="12"/>
  <c r="AJ262" i="12"/>
  <c r="AO262" i="12"/>
  <c r="Z264" i="12" l="1"/>
  <c r="AJ263" i="12"/>
  <c r="W285" i="12"/>
  <c r="AG284" i="12"/>
  <c r="U272" i="12"/>
  <c r="AE271" i="12"/>
  <c r="V307" i="12"/>
  <c r="AF306" i="12"/>
  <c r="T265" i="12"/>
  <c r="AD264" i="12"/>
  <c r="X264" i="12"/>
  <c r="AH263" i="12"/>
  <c r="Y264" i="12"/>
  <c r="AI263" i="12"/>
  <c r="AA264" i="12"/>
  <c r="AK263" i="12"/>
  <c r="AB264" i="12"/>
  <c r="AL263" i="12"/>
  <c r="AO263" i="12"/>
  <c r="AB265" i="12" l="1"/>
  <c r="AL264" i="12"/>
  <c r="AA265" i="12"/>
  <c r="AK264" i="12"/>
  <c r="Y265" i="12"/>
  <c r="AI264" i="12"/>
  <c r="X265" i="12"/>
  <c r="AH264" i="12"/>
  <c r="T266" i="12"/>
  <c r="AD265" i="12"/>
  <c r="V308" i="12"/>
  <c r="AF307" i="12"/>
  <c r="U273" i="12"/>
  <c r="AE272" i="12"/>
  <c r="W286" i="12"/>
  <c r="AG285" i="12"/>
  <c r="Z265" i="12"/>
  <c r="AJ264" i="12"/>
  <c r="AO264" i="12"/>
  <c r="Z266" i="12" l="1"/>
  <c r="AJ265" i="12"/>
  <c r="W287" i="12"/>
  <c r="AG286" i="12"/>
  <c r="U274" i="12"/>
  <c r="AE273" i="12"/>
  <c r="V309" i="12"/>
  <c r="AF308" i="12"/>
  <c r="T267" i="12"/>
  <c r="AD266" i="12"/>
  <c r="X266" i="12"/>
  <c r="AH265" i="12"/>
  <c r="Y266" i="12"/>
  <c r="AI265" i="12"/>
  <c r="AA266" i="12"/>
  <c r="AK265" i="12"/>
  <c r="AB266" i="12"/>
  <c r="AL265" i="12"/>
  <c r="AO265" i="12"/>
  <c r="AB267" i="12" l="1"/>
  <c r="AL266" i="12"/>
  <c r="AA267" i="12"/>
  <c r="AK266" i="12"/>
  <c r="Y267" i="12"/>
  <c r="AI266" i="12"/>
  <c r="X267" i="12"/>
  <c r="AH266" i="12"/>
  <c r="T268" i="12"/>
  <c r="AD267" i="12"/>
  <c r="V310" i="12"/>
  <c r="AF309" i="12"/>
  <c r="U275" i="12"/>
  <c r="AE274" i="12"/>
  <c r="W288" i="12"/>
  <c r="AG287" i="12"/>
  <c r="Z267" i="12"/>
  <c r="AJ266" i="12"/>
  <c r="AO266" i="12"/>
  <c r="Z268" i="12" l="1"/>
  <c r="AJ267" i="12"/>
  <c r="W289" i="12"/>
  <c r="AG288" i="12"/>
  <c r="U276" i="12"/>
  <c r="AE275" i="12"/>
  <c r="V311" i="12"/>
  <c r="AF310" i="12"/>
  <c r="T269" i="12"/>
  <c r="AD268" i="12"/>
  <c r="X268" i="12"/>
  <c r="AH267" i="12"/>
  <c r="Y268" i="12"/>
  <c r="AI267" i="12"/>
  <c r="AA268" i="12"/>
  <c r="AK267" i="12"/>
  <c r="AB268" i="12"/>
  <c r="AL267" i="12"/>
  <c r="AO267" i="12"/>
  <c r="AB269" i="12" l="1"/>
  <c r="AL268" i="12"/>
  <c r="AA269" i="12"/>
  <c r="AK268" i="12"/>
  <c r="Y269" i="12"/>
  <c r="AI268" i="12"/>
  <c r="X269" i="12"/>
  <c r="AH268" i="12"/>
  <c r="T270" i="12"/>
  <c r="AD269" i="12"/>
  <c r="V312" i="12"/>
  <c r="AF311" i="12"/>
  <c r="U277" i="12"/>
  <c r="AE276" i="12"/>
  <c r="W290" i="12"/>
  <c r="AG289" i="12"/>
  <c r="Z269" i="12"/>
  <c r="AJ268" i="12"/>
  <c r="AO268" i="12"/>
  <c r="Z270" i="12" l="1"/>
  <c r="AJ269" i="12"/>
  <c r="W291" i="12"/>
  <c r="AG290" i="12"/>
  <c r="U278" i="12"/>
  <c r="AE277" i="12"/>
  <c r="V313" i="12"/>
  <c r="AF312" i="12"/>
  <c r="T271" i="12"/>
  <c r="AD270" i="12"/>
  <c r="X270" i="12"/>
  <c r="AH269" i="12"/>
  <c r="Y270" i="12"/>
  <c r="AI269" i="12"/>
  <c r="AA270" i="12"/>
  <c r="AK269" i="12"/>
  <c r="AB270" i="12"/>
  <c r="AL269" i="12"/>
  <c r="AO269" i="12"/>
  <c r="AB271" i="12" l="1"/>
  <c r="AL270" i="12"/>
  <c r="AA271" i="12"/>
  <c r="AK270" i="12"/>
  <c r="Y271" i="12"/>
  <c r="AI270" i="12"/>
  <c r="X271" i="12"/>
  <c r="AH270" i="12"/>
  <c r="T272" i="12"/>
  <c r="AD271" i="12"/>
  <c r="V314" i="12"/>
  <c r="AF313" i="12"/>
  <c r="U279" i="12"/>
  <c r="AE278" i="12"/>
  <c r="W292" i="12"/>
  <c r="AG291" i="12"/>
  <c r="Z271" i="12"/>
  <c r="AJ270" i="12"/>
  <c r="AO270" i="12"/>
  <c r="Z272" i="12" l="1"/>
  <c r="AJ271" i="12"/>
  <c r="W293" i="12"/>
  <c r="AG292" i="12"/>
  <c r="U280" i="12"/>
  <c r="AE279" i="12"/>
  <c r="V315" i="12"/>
  <c r="AF314" i="12"/>
  <c r="T273" i="12"/>
  <c r="AD272" i="12"/>
  <c r="X272" i="12"/>
  <c r="AH271" i="12"/>
  <c r="Y272" i="12"/>
  <c r="AI271" i="12"/>
  <c r="AA272" i="12"/>
  <c r="AK271" i="12"/>
  <c r="AB272" i="12"/>
  <c r="AL271" i="12"/>
  <c r="AO271" i="12"/>
  <c r="AB273" i="12" l="1"/>
  <c r="AL272" i="12"/>
  <c r="AA273" i="12"/>
  <c r="AK272" i="12"/>
  <c r="Y273" i="12"/>
  <c r="AI272" i="12"/>
  <c r="X273" i="12"/>
  <c r="AH272" i="12"/>
  <c r="T274" i="12"/>
  <c r="AD273" i="12"/>
  <c r="V316" i="12"/>
  <c r="AF315" i="12"/>
  <c r="U281" i="12"/>
  <c r="AE280" i="12"/>
  <c r="W294" i="12"/>
  <c r="AG293" i="12"/>
  <c r="Z273" i="12"/>
  <c r="AJ272" i="12"/>
  <c r="AO272" i="12"/>
  <c r="Z274" i="12" l="1"/>
  <c r="AJ273" i="12"/>
  <c r="W295" i="12"/>
  <c r="AG294" i="12"/>
  <c r="U282" i="12"/>
  <c r="AE281" i="12"/>
  <c r="V317" i="12"/>
  <c r="AF316" i="12"/>
  <c r="T275" i="12"/>
  <c r="AD274" i="12"/>
  <c r="X274" i="12"/>
  <c r="AH273" i="12"/>
  <c r="Y274" i="12"/>
  <c r="AI273" i="12"/>
  <c r="AA274" i="12"/>
  <c r="AK273" i="12"/>
  <c r="AB274" i="12"/>
  <c r="AL273" i="12"/>
  <c r="AO273" i="12"/>
  <c r="AB275" i="12" l="1"/>
  <c r="AL274" i="12"/>
  <c r="AA275" i="12"/>
  <c r="AK274" i="12"/>
  <c r="Y275" i="12"/>
  <c r="AI274" i="12"/>
  <c r="X275" i="12"/>
  <c r="AH274" i="12"/>
  <c r="T276" i="12"/>
  <c r="AD275" i="12"/>
  <c r="V318" i="12"/>
  <c r="AF317" i="12"/>
  <c r="U283" i="12"/>
  <c r="AE282" i="12"/>
  <c r="W296" i="12"/>
  <c r="AG295" i="12"/>
  <c r="Z275" i="12"/>
  <c r="AJ274" i="12"/>
  <c r="AO274" i="12"/>
  <c r="Z276" i="12" l="1"/>
  <c r="AJ275" i="12"/>
  <c r="W297" i="12"/>
  <c r="AG296" i="12"/>
  <c r="U284" i="12"/>
  <c r="AE283" i="12"/>
  <c r="V319" i="12"/>
  <c r="AF318" i="12"/>
  <c r="T277" i="12"/>
  <c r="AD276" i="12"/>
  <c r="X276" i="12"/>
  <c r="AH275" i="12"/>
  <c r="Y276" i="12"/>
  <c r="AI275" i="12"/>
  <c r="AA276" i="12"/>
  <c r="AK275" i="12"/>
  <c r="AB276" i="12"/>
  <c r="AL275" i="12"/>
  <c r="AO275" i="12"/>
  <c r="AB277" i="12" l="1"/>
  <c r="AL276" i="12"/>
  <c r="AA277" i="12"/>
  <c r="AK276" i="12"/>
  <c r="Y277" i="12"/>
  <c r="AI276" i="12"/>
  <c r="X277" i="12"/>
  <c r="AH276" i="12"/>
  <c r="T278" i="12"/>
  <c r="AD277" i="12"/>
  <c r="V320" i="12"/>
  <c r="AF319" i="12"/>
  <c r="U285" i="12"/>
  <c r="AE284" i="12"/>
  <c r="W298" i="12"/>
  <c r="AG297" i="12"/>
  <c r="Z277" i="12"/>
  <c r="AJ276" i="12"/>
  <c r="AO276" i="12"/>
  <c r="Z278" i="12" l="1"/>
  <c r="AJ277" i="12"/>
  <c r="W299" i="12"/>
  <c r="AG298" i="12"/>
  <c r="U286" i="12"/>
  <c r="AE285" i="12"/>
  <c r="V321" i="12"/>
  <c r="AF320" i="12"/>
  <c r="T279" i="12"/>
  <c r="AD278" i="12"/>
  <c r="X278" i="12"/>
  <c r="AH277" i="12"/>
  <c r="Y278" i="12"/>
  <c r="AI277" i="12"/>
  <c r="AA278" i="12"/>
  <c r="AK277" i="12"/>
  <c r="AB278" i="12"/>
  <c r="AL277" i="12"/>
  <c r="AO277" i="12"/>
  <c r="AB279" i="12" l="1"/>
  <c r="AL278" i="12"/>
  <c r="AA279" i="12"/>
  <c r="AK278" i="12"/>
  <c r="Y279" i="12"/>
  <c r="AI278" i="12"/>
  <c r="X279" i="12"/>
  <c r="AH278" i="12"/>
  <c r="T280" i="12"/>
  <c r="AD279" i="12"/>
  <c r="V322" i="12"/>
  <c r="AF321" i="12"/>
  <c r="U287" i="12"/>
  <c r="AE286" i="12"/>
  <c r="W300" i="12"/>
  <c r="AG299" i="12"/>
  <c r="Z279" i="12"/>
  <c r="AJ278" i="12"/>
  <c r="AO278" i="12"/>
  <c r="Z280" i="12" l="1"/>
  <c r="AJ279" i="12"/>
  <c r="W301" i="12"/>
  <c r="AG300" i="12"/>
  <c r="U288" i="12"/>
  <c r="AE287" i="12"/>
  <c r="V323" i="12"/>
  <c r="AF322" i="12"/>
  <c r="T281" i="12"/>
  <c r="AD280" i="12"/>
  <c r="X280" i="12"/>
  <c r="AH279" i="12"/>
  <c r="Y280" i="12"/>
  <c r="AI279" i="12"/>
  <c r="AA280" i="12"/>
  <c r="AK279" i="12"/>
  <c r="AB280" i="12"/>
  <c r="AL279" i="12"/>
  <c r="AO279" i="12"/>
  <c r="AB281" i="12" l="1"/>
  <c r="AL280" i="12"/>
  <c r="AA281" i="12"/>
  <c r="AK280" i="12"/>
  <c r="Y281" i="12"/>
  <c r="AI280" i="12"/>
  <c r="X281" i="12"/>
  <c r="AH280" i="12"/>
  <c r="T282" i="12"/>
  <c r="AD281" i="12"/>
  <c r="V324" i="12"/>
  <c r="AF323" i="12"/>
  <c r="U289" i="12"/>
  <c r="AE288" i="12"/>
  <c r="W302" i="12"/>
  <c r="AG301" i="12"/>
  <c r="Z281" i="12"/>
  <c r="AJ280" i="12"/>
  <c r="AO280" i="12"/>
  <c r="Z282" i="12" l="1"/>
  <c r="AJ281" i="12"/>
  <c r="W303" i="12"/>
  <c r="AG302" i="12"/>
  <c r="U290" i="12"/>
  <c r="AE289" i="12"/>
  <c r="V325" i="12"/>
  <c r="AF324" i="12"/>
  <c r="T283" i="12"/>
  <c r="AD282" i="12"/>
  <c r="X282" i="12"/>
  <c r="AH281" i="12"/>
  <c r="Y282" i="12"/>
  <c r="AI281" i="12"/>
  <c r="AA282" i="12"/>
  <c r="AK281" i="12"/>
  <c r="AB282" i="12"/>
  <c r="AL281" i="12"/>
  <c r="AO281" i="12"/>
  <c r="AB283" i="12" l="1"/>
  <c r="AL282" i="12"/>
  <c r="AA283" i="12"/>
  <c r="AK282" i="12"/>
  <c r="Y283" i="12"/>
  <c r="AI282" i="12"/>
  <c r="X283" i="12"/>
  <c r="AH282" i="12"/>
  <c r="T284" i="12"/>
  <c r="AD283" i="12"/>
  <c r="V326" i="12"/>
  <c r="AF325" i="12"/>
  <c r="U291" i="12"/>
  <c r="AE290" i="12"/>
  <c r="W304" i="12"/>
  <c r="AG303" i="12"/>
  <c r="Z283" i="12"/>
  <c r="AJ282" i="12"/>
  <c r="AO282" i="12"/>
  <c r="Z284" i="12" l="1"/>
  <c r="AJ283" i="12"/>
  <c r="W305" i="12"/>
  <c r="AG304" i="12"/>
  <c r="U292" i="12"/>
  <c r="AE291" i="12"/>
  <c r="V327" i="12"/>
  <c r="AF326" i="12"/>
  <c r="T285" i="12"/>
  <c r="AD284" i="12"/>
  <c r="X284" i="12"/>
  <c r="AH283" i="12"/>
  <c r="Y284" i="12"/>
  <c r="AI283" i="12"/>
  <c r="AA284" i="12"/>
  <c r="AK283" i="12"/>
  <c r="AB284" i="12"/>
  <c r="AL283" i="12"/>
  <c r="AO283" i="12"/>
  <c r="AB285" i="12" l="1"/>
  <c r="AL284" i="12"/>
  <c r="AA285" i="12"/>
  <c r="AK284" i="12"/>
  <c r="Y285" i="12"/>
  <c r="AI284" i="12"/>
  <c r="X285" i="12"/>
  <c r="AH284" i="12"/>
  <c r="T286" i="12"/>
  <c r="AD285" i="12"/>
  <c r="V328" i="12"/>
  <c r="AF327" i="12"/>
  <c r="U293" i="12"/>
  <c r="AE292" i="12"/>
  <c r="W306" i="12"/>
  <c r="AG305" i="12"/>
  <c r="Z285" i="12"/>
  <c r="AJ284" i="12"/>
  <c r="AO284" i="12"/>
  <c r="Z286" i="12" l="1"/>
  <c r="AJ285" i="12"/>
  <c r="W307" i="12"/>
  <c r="AG306" i="12"/>
  <c r="U294" i="12"/>
  <c r="AE293" i="12"/>
  <c r="V329" i="12"/>
  <c r="AF328" i="12"/>
  <c r="T287" i="12"/>
  <c r="AD286" i="12"/>
  <c r="X286" i="12"/>
  <c r="AH285" i="12"/>
  <c r="Y286" i="12"/>
  <c r="AI285" i="12"/>
  <c r="AA286" i="12"/>
  <c r="AK285" i="12"/>
  <c r="AB286" i="12"/>
  <c r="AL285" i="12"/>
  <c r="AO285" i="12"/>
  <c r="AB287" i="12" l="1"/>
  <c r="AL286" i="12"/>
  <c r="AA287" i="12"/>
  <c r="AK286" i="12"/>
  <c r="Y287" i="12"/>
  <c r="AI286" i="12"/>
  <c r="X287" i="12"/>
  <c r="AH286" i="12"/>
  <c r="T288" i="12"/>
  <c r="AD287" i="12"/>
  <c r="V330" i="12"/>
  <c r="AF329" i="12"/>
  <c r="U295" i="12"/>
  <c r="AE294" i="12"/>
  <c r="W308" i="12"/>
  <c r="AG307" i="12"/>
  <c r="Z287" i="12"/>
  <c r="AJ286" i="12"/>
  <c r="AO286" i="12"/>
  <c r="Z288" i="12" l="1"/>
  <c r="AJ287" i="12"/>
  <c r="W309" i="12"/>
  <c r="AG308" i="12"/>
  <c r="U296" i="12"/>
  <c r="AE295" i="12"/>
  <c r="V331" i="12"/>
  <c r="AF330" i="12"/>
  <c r="T289" i="12"/>
  <c r="AD288" i="12"/>
  <c r="X288" i="12"/>
  <c r="AH287" i="12"/>
  <c r="Y288" i="12"/>
  <c r="AI287" i="12"/>
  <c r="AA288" i="12"/>
  <c r="AK287" i="12"/>
  <c r="AB288" i="12"/>
  <c r="AL287" i="12"/>
  <c r="AO287" i="12"/>
  <c r="AB289" i="12" l="1"/>
  <c r="AL288" i="12"/>
  <c r="AA289" i="12"/>
  <c r="AK288" i="12"/>
  <c r="Y289" i="12"/>
  <c r="AI288" i="12"/>
  <c r="X289" i="12"/>
  <c r="AH288" i="12"/>
  <c r="T290" i="12"/>
  <c r="AD289" i="12"/>
  <c r="V332" i="12"/>
  <c r="AF331" i="12"/>
  <c r="U297" i="12"/>
  <c r="AE296" i="12"/>
  <c r="W310" i="12"/>
  <c r="AG309" i="12"/>
  <c r="Z289" i="12"/>
  <c r="AJ288" i="12"/>
  <c r="AO288" i="12"/>
  <c r="Z290" i="12" l="1"/>
  <c r="AJ289" i="12"/>
  <c r="W311" i="12"/>
  <c r="AG310" i="12"/>
  <c r="U298" i="12"/>
  <c r="AE297" i="12"/>
  <c r="V333" i="12"/>
  <c r="AF332" i="12"/>
  <c r="T291" i="12"/>
  <c r="AD290" i="12"/>
  <c r="X290" i="12"/>
  <c r="AH289" i="12"/>
  <c r="Y290" i="12"/>
  <c r="AI289" i="12"/>
  <c r="AA290" i="12"/>
  <c r="AK289" i="12"/>
  <c r="AB290" i="12"/>
  <c r="AL289" i="12"/>
  <c r="AO289" i="12"/>
  <c r="AB291" i="12" l="1"/>
  <c r="AL290" i="12"/>
  <c r="AA291" i="12"/>
  <c r="AK290" i="12"/>
  <c r="Y291" i="12"/>
  <c r="AI290" i="12"/>
  <c r="X291" i="12"/>
  <c r="AH290" i="12"/>
  <c r="T292" i="12"/>
  <c r="AD291" i="12"/>
  <c r="V334" i="12"/>
  <c r="AF333" i="12"/>
  <c r="U299" i="12"/>
  <c r="AE298" i="12"/>
  <c r="W312" i="12"/>
  <c r="AG311" i="12"/>
  <c r="Z291" i="12"/>
  <c r="AJ290" i="12"/>
  <c r="AO290" i="12"/>
  <c r="Z292" i="12" l="1"/>
  <c r="AJ291" i="12"/>
  <c r="W313" i="12"/>
  <c r="AG312" i="12"/>
  <c r="U300" i="12"/>
  <c r="AE299" i="12"/>
  <c r="V335" i="12"/>
  <c r="AF334" i="12"/>
  <c r="T293" i="12"/>
  <c r="AD292" i="12"/>
  <c r="X292" i="12"/>
  <c r="AH291" i="12"/>
  <c r="Y292" i="12"/>
  <c r="AI291" i="12"/>
  <c r="AA292" i="12"/>
  <c r="AK291" i="12"/>
  <c r="AB292" i="12"/>
  <c r="AL291" i="12"/>
  <c r="AO291" i="12"/>
  <c r="AB293" i="12" l="1"/>
  <c r="AL292" i="12"/>
  <c r="AA293" i="12"/>
  <c r="AK292" i="12"/>
  <c r="Y293" i="12"/>
  <c r="AI292" i="12"/>
  <c r="X293" i="12"/>
  <c r="AH292" i="12"/>
  <c r="T294" i="12"/>
  <c r="AD293" i="12"/>
  <c r="V336" i="12"/>
  <c r="AF335" i="12"/>
  <c r="U301" i="12"/>
  <c r="AE300" i="12"/>
  <c r="W314" i="12"/>
  <c r="AG313" i="12"/>
  <c r="Z293" i="12"/>
  <c r="AJ292" i="12"/>
  <c r="AO292" i="12"/>
  <c r="Z294" i="12" l="1"/>
  <c r="AJ293" i="12"/>
  <c r="W315" i="12"/>
  <c r="AG314" i="12"/>
  <c r="U302" i="12"/>
  <c r="AE301" i="12"/>
  <c r="V337" i="12"/>
  <c r="AF336" i="12"/>
  <c r="T295" i="12"/>
  <c r="AD294" i="12"/>
  <c r="X294" i="12"/>
  <c r="AH293" i="12"/>
  <c r="Y294" i="12"/>
  <c r="AI293" i="12"/>
  <c r="AA294" i="12"/>
  <c r="AK293" i="12"/>
  <c r="AB294" i="12"/>
  <c r="AL293" i="12"/>
  <c r="AO293" i="12"/>
  <c r="AB295" i="12" l="1"/>
  <c r="AL294" i="12"/>
  <c r="AA295" i="12"/>
  <c r="AK294" i="12"/>
  <c r="Y295" i="12"/>
  <c r="AI294" i="12"/>
  <c r="X295" i="12"/>
  <c r="AH294" i="12"/>
  <c r="T296" i="12"/>
  <c r="AD295" i="12"/>
  <c r="V338" i="12"/>
  <c r="AF337" i="12"/>
  <c r="U303" i="12"/>
  <c r="AE302" i="12"/>
  <c r="W316" i="12"/>
  <c r="AG315" i="12"/>
  <c r="Z295" i="12"/>
  <c r="AJ294" i="12"/>
  <c r="AO294" i="12"/>
  <c r="Z296" i="12" l="1"/>
  <c r="AJ295" i="12"/>
  <c r="W317" i="12"/>
  <c r="AG316" i="12"/>
  <c r="U304" i="12"/>
  <c r="AE303" i="12"/>
  <c r="V339" i="12"/>
  <c r="AF338" i="12"/>
  <c r="T297" i="12"/>
  <c r="AD296" i="12"/>
  <c r="X296" i="12"/>
  <c r="AH295" i="12"/>
  <c r="Y296" i="12"/>
  <c r="AI295" i="12"/>
  <c r="AA296" i="12"/>
  <c r="AK295" i="12"/>
  <c r="AB296" i="12"/>
  <c r="AL295" i="12"/>
  <c r="AO295" i="12"/>
  <c r="AB297" i="12" l="1"/>
  <c r="AL296" i="12"/>
  <c r="AA297" i="12"/>
  <c r="AK296" i="12"/>
  <c r="Y297" i="12"/>
  <c r="AI296" i="12"/>
  <c r="X297" i="12"/>
  <c r="AH296" i="12"/>
  <c r="T298" i="12"/>
  <c r="AD297" i="12"/>
  <c r="V340" i="12"/>
  <c r="AF339" i="12"/>
  <c r="U305" i="12"/>
  <c r="AE304" i="12"/>
  <c r="W318" i="12"/>
  <c r="AG317" i="12"/>
  <c r="Z297" i="12"/>
  <c r="AJ296" i="12"/>
  <c r="AO296" i="12"/>
  <c r="Z298" i="12" l="1"/>
  <c r="AJ297" i="12"/>
  <c r="W319" i="12"/>
  <c r="AG318" i="12"/>
  <c r="U306" i="12"/>
  <c r="AE305" i="12"/>
  <c r="V341" i="12"/>
  <c r="AF340" i="12"/>
  <c r="T299" i="12"/>
  <c r="AD298" i="12"/>
  <c r="X298" i="12"/>
  <c r="AH297" i="12"/>
  <c r="Y298" i="12"/>
  <c r="AI297" i="12"/>
  <c r="AA298" i="12"/>
  <c r="AK297" i="12"/>
  <c r="AB298" i="12"/>
  <c r="AL297" i="12"/>
  <c r="AO297" i="12"/>
  <c r="AB299" i="12" l="1"/>
  <c r="AL298" i="12"/>
  <c r="AA299" i="12"/>
  <c r="AK298" i="12"/>
  <c r="Y299" i="12"/>
  <c r="AI298" i="12"/>
  <c r="X299" i="12"/>
  <c r="AH298" i="12"/>
  <c r="T300" i="12"/>
  <c r="AD299" i="12"/>
  <c r="V342" i="12"/>
  <c r="AF341" i="12"/>
  <c r="U307" i="12"/>
  <c r="AE306" i="12"/>
  <c r="W320" i="12"/>
  <c r="AG319" i="12"/>
  <c r="Z299" i="12"/>
  <c r="AJ298" i="12"/>
  <c r="AO298" i="12"/>
  <c r="Z300" i="12" l="1"/>
  <c r="AJ299" i="12"/>
  <c r="W321" i="12"/>
  <c r="AG320" i="12"/>
  <c r="U308" i="12"/>
  <c r="AE307" i="12"/>
  <c r="V343" i="12"/>
  <c r="AF342" i="12"/>
  <c r="T301" i="12"/>
  <c r="AD300" i="12"/>
  <c r="X300" i="12"/>
  <c r="AH299" i="12"/>
  <c r="Y300" i="12"/>
  <c r="AI299" i="12"/>
  <c r="AA300" i="12"/>
  <c r="AK299" i="12"/>
  <c r="AB300" i="12"/>
  <c r="AL299" i="12"/>
  <c r="AO299" i="12"/>
  <c r="AB301" i="12" l="1"/>
  <c r="AL300" i="12"/>
  <c r="AA301" i="12"/>
  <c r="AK300" i="12"/>
  <c r="Y301" i="12"/>
  <c r="AI300" i="12"/>
  <c r="X301" i="12"/>
  <c r="AH300" i="12"/>
  <c r="T302" i="12"/>
  <c r="AD301" i="12"/>
  <c r="V344" i="12"/>
  <c r="AF343" i="12"/>
  <c r="U309" i="12"/>
  <c r="AE308" i="12"/>
  <c r="W322" i="12"/>
  <c r="AG321" i="12"/>
  <c r="Z301" i="12"/>
  <c r="AJ300" i="12"/>
  <c r="AO300" i="12"/>
  <c r="Z302" i="12" l="1"/>
  <c r="AJ301" i="12"/>
  <c r="W323" i="12"/>
  <c r="AG322" i="12"/>
  <c r="U310" i="12"/>
  <c r="AE309" i="12"/>
  <c r="V345" i="12"/>
  <c r="AF344" i="12"/>
  <c r="T303" i="12"/>
  <c r="AD302" i="12"/>
  <c r="X302" i="12"/>
  <c r="AH301" i="12"/>
  <c r="Y302" i="12"/>
  <c r="AI301" i="12"/>
  <c r="AA302" i="12"/>
  <c r="AK301" i="12"/>
  <c r="AB302" i="12"/>
  <c r="AL301" i="12"/>
  <c r="AO301" i="12"/>
  <c r="AB303" i="12" l="1"/>
  <c r="AL302" i="12"/>
  <c r="AA303" i="12"/>
  <c r="AK302" i="12"/>
  <c r="Y303" i="12"/>
  <c r="AI302" i="12"/>
  <c r="X303" i="12"/>
  <c r="AH302" i="12"/>
  <c r="T304" i="12"/>
  <c r="AD303" i="12"/>
  <c r="V346" i="12"/>
  <c r="AF345" i="12"/>
  <c r="U311" i="12"/>
  <c r="AE310" i="12"/>
  <c r="W324" i="12"/>
  <c r="AG323" i="12"/>
  <c r="Z303" i="12"/>
  <c r="AJ302" i="12"/>
  <c r="AO302" i="12"/>
  <c r="Z304" i="12" l="1"/>
  <c r="AJ303" i="12"/>
  <c r="W325" i="12"/>
  <c r="AG324" i="12"/>
  <c r="U312" i="12"/>
  <c r="AE311" i="12"/>
  <c r="V347" i="12"/>
  <c r="AF346" i="12"/>
  <c r="T305" i="12"/>
  <c r="AD304" i="12"/>
  <c r="X304" i="12"/>
  <c r="AH303" i="12"/>
  <c r="Y304" i="12"/>
  <c r="AI303" i="12"/>
  <c r="AA304" i="12"/>
  <c r="AK303" i="12"/>
  <c r="AB304" i="12"/>
  <c r="AL303" i="12"/>
  <c r="AO303" i="12"/>
  <c r="AB305" i="12" l="1"/>
  <c r="AL304" i="12"/>
  <c r="AA305" i="12"/>
  <c r="AK304" i="12"/>
  <c r="Y305" i="12"/>
  <c r="AI304" i="12"/>
  <c r="X305" i="12"/>
  <c r="AH304" i="12"/>
  <c r="T306" i="12"/>
  <c r="AD305" i="12"/>
  <c r="V348" i="12"/>
  <c r="AF347" i="12"/>
  <c r="U313" i="12"/>
  <c r="AE312" i="12"/>
  <c r="W326" i="12"/>
  <c r="AG325" i="12"/>
  <c r="Z305" i="12"/>
  <c r="AJ304" i="12"/>
  <c r="AO304" i="12"/>
  <c r="Z306" i="12" l="1"/>
  <c r="AJ305" i="12"/>
  <c r="W327" i="12"/>
  <c r="AG326" i="12"/>
  <c r="U314" i="12"/>
  <c r="AE313" i="12"/>
  <c r="V349" i="12"/>
  <c r="AF348" i="12"/>
  <c r="T307" i="12"/>
  <c r="AD306" i="12"/>
  <c r="X306" i="12"/>
  <c r="AH305" i="12"/>
  <c r="Y306" i="12"/>
  <c r="AI305" i="12"/>
  <c r="AA306" i="12"/>
  <c r="AK305" i="12"/>
  <c r="AB306" i="12"/>
  <c r="AL305" i="12"/>
  <c r="AO305" i="12"/>
  <c r="AB307" i="12" l="1"/>
  <c r="AL306" i="12"/>
  <c r="AA307" i="12"/>
  <c r="AK306" i="12"/>
  <c r="Y307" i="12"/>
  <c r="AI306" i="12"/>
  <c r="X307" i="12"/>
  <c r="AH306" i="12"/>
  <c r="T308" i="12"/>
  <c r="AD307" i="12"/>
  <c r="V350" i="12"/>
  <c r="AF349" i="12"/>
  <c r="U315" i="12"/>
  <c r="AE314" i="12"/>
  <c r="W328" i="12"/>
  <c r="AG327" i="12"/>
  <c r="Z307" i="12"/>
  <c r="AJ306" i="12"/>
  <c r="AO306" i="12"/>
  <c r="Z308" i="12" l="1"/>
  <c r="AJ307" i="12"/>
  <c r="W329" i="12"/>
  <c r="AG328" i="12"/>
  <c r="U316" i="12"/>
  <c r="AE315" i="12"/>
  <c r="V351" i="12"/>
  <c r="AF350" i="12"/>
  <c r="T309" i="12"/>
  <c r="AD308" i="12"/>
  <c r="X308" i="12"/>
  <c r="AH307" i="12"/>
  <c r="Y308" i="12"/>
  <c r="AI307" i="12"/>
  <c r="AA308" i="12"/>
  <c r="AK307" i="12"/>
  <c r="AB308" i="12"/>
  <c r="AL307" i="12"/>
  <c r="AO307" i="12"/>
  <c r="AB309" i="12" l="1"/>
  <c r="AL308" i="12"/>
  <c r="AA309" i="12"/>
  <c r="AK308" i="12"/>
  <c r="Y309" i="12"/>
  <c r="AI308" i="12"/>
  <c r="X309" i="12"/>
  <c r="AH308" i="12"/>
  <c r="T310" i="12"/>
  <c r="AD309" i="12"/>
  <c r="V352" i="12"/>
  <c r="AF351" i="12"/>
  <c r="U317" i="12"/>
  <c r="AE316" i="12"/>
  <c r="W330" i="12"/>
  <c r="AG329" i="12"/>
  <c r="Z309" i="12"/>
  <c r="AJ308" i="12"/>
  <c r="AO308" i="12"/>
  <c r="Z310" i="12" l="1"/>
  <c r="AJ309" i="12"/>
  <c r="W331" i="12"/>
  <c r="AG330" i="12"/>
  <c r="U318" i="12"/>
  <c r="AE317" i="12"/>
  <c r="V353" i="12"/>
  <c r="AF352" i="12"/>
  <c r="T311" i="12"/>
  <c r="AD310" i="12"/>
  <c r="X310" i="12"/>
  <c r="AH309" i="12"/>
  <c r="Y310" i="12"/>
  <c r="AI309" i="12"/>
  <c r="AA310" i="12"/>
  <c r="AK309" i="12"/>
  <c r="AB310" i="12"/>
  <c r="AL309" i="12"/>
  <c r="AO309" i="12"/>
  <c r="AB311" i="12" l="1"/>
  <c r="AL310" i="12"/>
  <c r="AA311" i="12"/>
  <c r="AK310" i="12"/>
  <c r="Y311" i="12"/>
  <c r="AI310" i="12"/>
  <c r="X311" i="12"/>
  <c r="AH310" i="12"/>
  <c r="T312" i="12"/>
  <c r="AD311" i="12"/>
  <c r="V354" i="12"/>
  <c r="AF353" i="12"/>
  <c r="U319" i="12"/>
  <c r="AE318" i="12"/>
  <c r="W332" i="12"/>
  <c r="AG331" i="12"/>
  <c r="Z311" i="12"/>
  <c r="AJ310" i="12"/>
  <c r="AO310" i="12"/>
  <c r="Z312" i="12" l="1"/>
  <c r="AJ311" i="12"/>
  <c r="W333" i="12"/>
  <c r="AG332" i="12"/>
  <c r="U320" i="12"/>
  <c r="AE319" i="12"/>
  <c r="V355" i="12"/>
  <c r="AF354" i="12"/>
  <c r="T313" i="12"/>
  <c r="AD312" i="12"/>
  <c r="X312" i="12"/>
  <c r="AH311" i="12"/>
  <c r="Y312" i="12"/>
  <c r="AI311" i="12"/>
  <c r="AA312" i="12"/>
  <c r="AK311" i="12"/>
  <c r="AB312" i="12"/>
  <c r="AL311" i="12"/>
  <c r="AO311" i="12"/>
  <c r="AB313" i="12" l="1"/>
  <c r="AL312" i="12"/>
  <c r="AA313" i="12"/>
  <c r="AK312" i="12"/>
  <c r="Y313" i="12"/>
  <c r="AI312" i="12"/>
  <c r="X313" i="12"/>
  <c r="AH312" i="12"/>
  <c r="T314" i="12"/>
  <c r="AD313" i="12"/>
  <c r="V356" i="12"/>
  <c r="AF355" i="12"/>
  <c r="U321" i="12"/>
  <c r="AE320" i="12"/>
  <c r="W334" i="12"/>
  <c r="AG333" i="12"/>
  <c r="Z313" i="12"/>
  <c r="AJ312" i="12"/>
  <c r="AO312" i="12"/>
  <c r="Z314" i="12" l="1"/>
  <c r="AJ313" i="12"/>
  <c r="W335" i="12"/>
  <c r="AG334" i="12"/>
  <c r="U322" i="12"/>
  <c r="AE321" i="12"/>
  <c r="V357" i="12"/>
  <c r="AF356" i="12"/>
  <c r="T315" i="12"/>
  <c r="AD314" i="12"/>
  <c r="X314" i="12"/>
  <c r="AH313" i="12"/>
  <c r="Y314" i="12"/>
  <c r="AI313" i="12"/>
  <c r="AA314" i="12"/>
  <c r="AK313" i="12"/>
  <c r="AB314" i="12"/>
  <c r="AL313" i="12"/>
  <c r="AO313" i="12"/>
  <c r="AB315" i="12" l="1"/>
  <c r="AL314" i="12"/>
  <c r="AA315" i="12"/>
  <c r="AK314" i="12"/>
  <c r="Y315" i="12"/>
  <c r="AI314" i="12"/>
  <c r="X315" i="12"/>
  <c r="AH314" i="12"/>
  <c r="T316" i="12"/>
  <c r="AD315" i="12"/>
  <c r="V358" i="12"/>
  <c r="AF357" i="12"/>
  <c r="U323" i="12"/>
  <c r="AE322" i="12"/>
  <c r="W336" i="12"/>
  <c r="AG335" i="12"/>
  <c r="Z315" i="12"/>
  <c r="AJ314" i="12"/>
  <c r="AO314" i="12"/>
  <c r="Z316" i="12" l="1"/>
  <c r="AJ315" i="12"/>
  <c r="W337" i="12"/>
  <c r="AG336" i="12"/>
  <c r="U324" i="12"/>
  <c r="AE323" i="12"/>
  <c r="V359" i="12"/>
  <c r="AF358" i="12"/>
  <c r="T317" i="12"/>
  <c r="AD316" i="12"/>
  <c r="X316" i="12"/>
  <c r="AH315" i="12"/>
  <c r="Y316" i="12"/>
  <c r="AI315" i="12"/>
  <c r="AA316" i="12"/>
  <c r="AK315" i="12"/>
  <c r="AB316" i="12"/>
  <c r="AL315" i="12"/>
  <c r="AO315" i="12"/>
  <c r="AB317" i="12" l="1"/>
  <c r="AL316" i="12"/>
  <c r="AA317" i="12"/>
  <c r="AK316" i="12"/>
  <c r="Y317" i="12"/>
  <c r="AI316" i="12"/>
  <c r="X317" i="12"/>
  <c r="AH316" i="12"/>
  <c r="T318" i="12"/>
  <c r="AD317" i="12"/>
  <c r="V360" i="12"/>
  <c r="AF359" i="12"/>
  <c r="U325" i="12"/>
  <c r="AE324" i="12"/>
  <c r="W338" i="12"/>
  <c r="AG337" i="12"/>
  <c r="Z317" i="12"/>
  <c r="AJ316" i="12"/>
  <c r="AO316" i="12"/>
  <c r="Z318" i="12" l="1"/>
  <c r="AJ317" i="12"/>
  <c r="W339" i="12"/>
  <c r="AG338" i="12"/>
  <c r="U326" i="12"/>
  <c r="AE325" i="12"/>
  <c r="V361" i="12"/>
  <c r="AF360" i="12"/>
  <c r="T319" i="12"/>
  <c r="AD318" i="12"/>
  <c r="X318" i="12"/>
  <c r="AH317" i="12"/>
  <c r="Y318" i="12"/>
  <c r="AI317" i="12"/>
  <c r="AA318" i="12"/>
  <c r="AK317" i="12"/>
  <c r="AB318" i="12"/>
  <c r="AL317" i="12"/>
  <c r="AO317" i="12"/>
  <c r="AB319" i="12" l="1"/>
  <c r="AL318" i="12"/>
  <c r="AA319" i="12"/>
  <c r="AK318" i="12"/>
  <c r="Y319" i="12"/>
  <c r="AI318" i="12"/>
  <c r="X319" i="12"/>
  <c r="AH318" i="12"/>
  <c r="T320" i="12"/>
  <c r="AD319" i="12"/>
  <c r="V362" i="12"/>
  <c r="AF361" i="12"/>
  <c r="U327" i="12"/>
  <c r="AE326" i="12"/>
  <c r="W340" i="12"/>
  <c r="AG339" i="12"/>
  <c r="Z319" i="12"/>
  <c r="AJ318" i="12"/>
  <c r="AO318" i="12"/>
  <c r="Z320" i="12" l="1"/>
  <c r="AJ319" i="12"/>
  <c r="W341" i="12"/>
  <c r="AG340" i="12"/>
  <c r="U328" i="12"/>
  <c r="AE327" i="12"/>
  <c r="V363" i="12"/>
  <c r="AF362" i="12"/>
  <c r="T321" i="12"/>
  <c r="AD320" i="12"/>
  <c r="X320" i="12"/>
  <c r="AH319" i="12"/>
  <c r="Y320" i="12"/>
  <c r="AI319" i="12"/>
  <c r="AA320" i="12"/>
  <c r="AK319" i="12"/>
  <c r="AB320" i="12"/>
  <c r="AL319" i="12"/>
  <c r="AO319" i="12"/>
  <c r="AB321" i="12" l="1"/>
  <c r="AL320" i="12"/>
  <c r="AA321" i="12"/>
  <c r="AK320" i="12"/>
  <c r="Y321" i="12"/>
  <c r="AI320" i="12"/>
  <c r="X321" i="12"/>
  <c r="AH320" i="12"/>
  <c r="T322" i="12"/>
  <c r="AD321" i="12"/>
  <c r="V364" i="12"/>
  <c r="AF363" i="12"/>
  <c r="U329" i="12"/>
  <c r="AE328" i="12"/>
  <c r="W342" i="12"/>
  <c r="AG341" i="12"/>
  <c r="Z321" i="12"/>
  <c r="AJ320" i="12"/>
  <c r="AO320" i="12"/>
  <c r="Z322" i="12" l="1"/>
  <c r="AJ321" i="12"/>
  <c r="W343" i="12"/>
  <c r="AG342" i="12"/>
  <c r="U330" i="12"/>
  <c r="AE329" i="12"/>
  <c r="V365" i="12"/>
  <c r="AF365" i="12" s="1"/>
  <c r="AF364" i="12"/>
  <c r="T323" i="12"/>
  <c r="AD322" i="12"/>
  <c r="X322" i="12"/>
  <c r="AH321" i="12"/>
  <c r="Y322" i="12"/>
  <c r="AI321" i="12"/>
  <c r="AA322" i="12"/>
  <c r="AK321" i="12"/>
  <c r="AB322" i="12"/>
  <c r="AL321" i="12"/>
  <c r="AO321" i="12"/>
  <c r="AB323" i="12" l="1"/>
  <c r="AL322" i="12"/>
  <c r="AA323" i="12"/>
  <c r="AK322" i="12"/>
  <c r="Y323" i="12"/>
  <c r="AI322" i="12"/>
  <c r="X323" i="12"/>
  <c r="AH322" i="12"/>
  <c r="T324" i="12"/>
  <c r="AD323" i="12"/>
  <c r="U331" i="12"/>
  <c r="AE330" i="12"/>
  <c r="W344" i="12"/>
  <c r="AG343" i="12"/>
  <c r="Z323" i="12"/>
  <c r="AJ322" i="12"/>
  <c r="AO322" i="12"/>
  <c r="Z324" i="12" l="1"/>
  <c r="AJ323" i="12"/>
  <c r="W345" i="12"/>
  <c r="AG344" i="12"/>
  <c r="U332" i="12"/>
  <c r="AE331" i="12"/>
  <c r="T325" i="12"/>
  <c r="AD324" i="12"/>
  <c r="X324" i="12"/>
  <c r="AH323" i="12"/>
  <c r="Y324" i="12"/>
  <c r="AI323" i="12"/>
  <c r="AA324" i="12"/>
  <c r="AK323" i="12"/>
  <c r="AB324" i="12"/>
  <c r="AL323" i="12"/>
  <c r="AO323" i="12"/>
  <c r="AB325" i="12" l="1"/>
  <c r="AL324" i="12"/>
  <c r="AA325" i="12"/>
  <c r="AK324" i="12"/>
  <c r="Y325" i="12"/>
  <c r="AI324" i="12"/>
  <c r="X325" i="12"/>
  <c r="AH324" i="12"/>
  <c r="T326" i="12"/>
  <c r="AD325" i="12"/>
  <c r="U333" i="12"/>
  <c r="AE332" i="12"/>
  <c r="W346" i="12"/>
  <c r="AG345" i="12"/>
  <c r="Z325" i="12"/>
  <c r="AJ324" i="12"/>
  <c r="AO324" i="12"/>
  <c r="Z326" i="12" l="1"/>
  <c r="AJ325" i="12"/>
  <c r="W347" i="12"/>
  <c r="AG346" i="12"/>
  <c r="U334" i="12"/>
  <c r="AE333" i="12"/>
  <c r="T327" i="12"/>
  <c r="AD326" i="12"/>
  <c r="X326" i="12"/>
  <c r="AH325" i="12"/>
  <c r="Y326" i="12"/>
  <c r="AI325" i="12"/>
  <c r="AA326" i="12"/>
  <c r="AK325" i="12"/>
  <c r="AB326" i="12"/>
  <c r="AL325" i="12"/>
  <c r="AO325" i="12"/>
  <c r="AB327" i="12" l="1"/>
  <c r="AL326" i="12"/>
  <c r="AA327" i="12"/>
  <c r="AK326" i="12"/>
  <c r="Y327" i="12"/>
  <c r="AI326" i="12"/>
  <c r="X327" i="12"/>
  <c r="AH326" i="12"/>
  <c r="T328" i="12"/>
  <c r="AD327" i="12"/>
  <c r="U335" i="12"/>
  <c r="AE334" i="12"/>
  <c r="W348" i="12"/>
  <c r="AG347" i="12"/>
  <c r="Z327" i="12"/>
  <c r="AJ326" i="12"/>
  <c r="AO326" i="12"/>
  <c r="Z328" i="12" l="1"/>
  <c r="AJ327" i="12"/>
  <c r="W349" i="12"/>
  <c r="AG348" i="12"/>
  <c r="U336" i="12"/>
  <c r="AE335" i="12"/>
  <c r="T329" i="12"/>
  <c r="AD328" i="12"/>
  <c r="X328" i="12"/>
  <c r="AH327" i="12"/>
  <c r="Y328" i="12"/>
  <c r="AI327" i="12"/>
  <c r="AA328" i="12"/>
  <c r="AK327" i="12"/>
  <c r="AB328" i="12"/>
  <c r="AL327" i="12"/>
  <c r="AO327" i="12"/>
  <c r="AB329" i="12" l="1"/>
  <c r="AL328" i="12"/>
  <c r="AA329" i="12"/>
  <c r="AK328" i="12"/>
  <c r="Y329" i="12"/>
  <c r="AI328" i="12"/>
  <c r="X329" i="12"/>
  <c r="AH328" i="12"/>
  <c r="T330" i="12"/>
  <c r="AD329" i="12"/>
  <c r="U337" i="12"/>
  <c r="AE336" i="12"/>
  <c r="W350" i="12"/>
  <c r="AG349" i="12"/>
  <c r="Z329" i="12"/>
  <c r="AJ328" i="12"/>
  <c r="AO328" i="12"/>
  <c r="Z330" i="12" l="1"/>
  <c r="AJ329" i="12"/>
  <c r="W351" i="12"/>
  <c r="AG350" i="12"/>
  <c r="U338" i="12"/>
  <c r="AE337" i="12"/>
  <c r="T331" i="12"/>
  <c r="AD330" i="12"/>
  <c r="X330" i="12"/>
  <c r="AH329" i="12"/>
  <c r="Y330" i="12"/>
  <c r="AI329" i="12"/>
  <c r="AA330" i="12"/>
  <c r="AK329" i="12"/>
  <c r="AB330" i="12"/>
  <c r="AL329" i="12"/>
  <c r="AO329" i="12"/>
  <c r="AB331" i="12" l="1"/>
  <c r="AL330" i="12"/>
  <c r="AA331" i="12"/>
  <c r="AK330" i="12"/>
  <c r="Y331" i="12"/>
  <c r="AI330" i="12"/>
  <c r="X331" i="12"/>
  <c r="AH330" i="12"/>
  <c r="T332" i="12"/>
  <c r="AD331" i="12"/>
  <c r="U339" i="12"/>
  <c r="AE338" i="12"/>
  <c r="W352" i="12"/>
  <c r="AG351" i="12"/>
  <c r="Z331" i="12"/>
  <c r="AJ330" i="12"/>
  <c r="AO330" i="12"/>
  <c r="Z332" i="12" l="1"/>
  <c r="AJ331" i="12"/>
  <c r="W353" i="12"/>
  <c r="AG352" i="12"/>
  <c r="U340" i="12"/>
  <c r="AE339" i="12"/>
  <c r="T333" i="12"/>
  <c r="AD332" i="12"/>
  <c r="X332" i="12"/>
  <c r="AH331" i="12"/>
  <c r="Y332" i="12"/>
  <c r="AI331" i="12"/>
  <c r="AA332" i="12"/>
  <c r="AK331" i="12"/>
  <c r="AB332" i="12"/>
  <c r="AL331" i="12"/>
  <c r="AO331" i="12"/>
  <c r="AB333" i="12" l="1"/>
  <c r="AL332" i="12"/>
  <c r="AA333" i="12"/>
  <c r="AK332" i="12"/>
  <c r="Y333" i="12"/>
  <c r="AI332" i="12"/>
  <c r="X333" i="12"/>
  <c r="AH332" i="12"/>
  <c r="T334" i="12"/>
  <c r="AD333" i="12"/>
  <c r="U341" i="12"/>
  <c r="AE340" i="12"/>
  <c r="W354" i="12"/>
  <c r="AG353" i="12"/>
  <c r="Z333" i="12"/>
  <c r="AJ332" i="12"/>
  <c r="AO332" i="12"/>
  <c r="Z334" i="12" l="1"/>
  <c r="AJ333" i="12"/>
  <c r="W355" i="12"/>
  <c r="AG354" i="12"/>
  <c r="U342" i="12"/>
  <c r="AE341" i="12"/>
  <c r="T335" i="12"/>
  <c r="AD334" i="12"/>
  <c r="X334" i="12"/>
  <c r="AH333" i="12"/>
  <c r="Y334" i="12"/>
  <c r="AI333" i="12"/>
  <c r="AA334" i="12"/>
  <c r="AK333" i="12"/>
  <c r="AB334" i="12"/>
  <c r="AL333" i="12"/>
  <c r="AO333" i="12"/>
  <c r="AB335" i="12" l="1"/>
  <c r="AL334" i="12"/>
  <c r="AA335" i="12"/>
  <c r="AK334" i="12"/>
  <c r="Y335" i="12"/>
  <c r="AI334" i="12"/>
  <c r="X335" i="12"/>
  <c r="AH334" i="12"/>
  <c r="T336" i="12"/>
  <c r="AD335" i="12"/>
  <c r="U343" i="12"/>
  <c r="AE342" i="12"/>
  <c r="W356" i="12"/>
  <c r="AG355" i="12"/>
  <c r="Z335" i="12"/>
  <c r="AJ334" i="12"/>
  <c r="AO334" i="12"/>
  <c r="Z336" i="12" l="1"/>
  <c r="AJ335" i="12"/>
  <c r="W357" i="12"/>
  <c r="AG356" i="12"/>
  <c r="U344" i="12"/>
  <c r="AE343" i="12"/>
  <c r="T337" i="12"/>
  <c r="AD336" i="12"/>
  <c r="X336" i="12"/>
  <c r="AH335" i="12"/>
  <c r="Y336" i="12"/>
  <c r="AI335" i="12"/>
  <c r="AA336" i="12"/>
  <c r="AK335" i="12"/>
  <c r="AB336" i="12"/>
  <c r="AL335" i="12"/>
  <c r="AO335" i="12"/>
  <c r="AB337" i="12" l="1"/>
  <c r="AL336" i="12"/>
  <c r="AA337" i="12"/>
  <c r="AK336" i="12"/>
  <c r="Y337" i="12"/>
  <c r="AI336" i="12"/>
  <c r="X337" i="12"/>
  <c r="AH336" i="12"/>
  <c r="T338" i="12"/>
  <c r="AD337" i="12"/>
  <c r="U345" i="12"/>
  <c r="AE344" i="12"/>
  <c r="W358" i="12"/>
  <c r="AG357" i="12"/>
  <c r="Z337" i="12"/>
  <c r="AJ336" i="12"/>
  <c r="AO336" i="12"/>
  <c r="Z338" i="12" l="1"/>
  <c r="AJ337" i="12"/>
  <c r="W359" i="12"/>
  <c r="AG358" i="12"/>
  <c r="U346" i="12"/>
  <c r="AE345" i="12"/>
  <c r="T339" i="12"/>
  <c r="AD338" i="12"/>
  <c r="X338" i="12"/>
  <c r="AH337" i="12"/>
  <c r="Y338" i="12"/>
  <c r="AI337" i="12"/>
  <c r="AA338" i="12"/>
  <c r="AK337" i="12"/>
  <c r="AB338" i="12"/>
  <c r="AL337" i="12"/>
  <c r="AO337" i="12"/>
  <c r="AB339" i="12" l="1"/>
  <c r="AL338" i="12"/>
  <c r="AA339" i="12"/>
  <c r="AK338" i="12"/>
  <c r="Y339" i="12"/>
  <c r="AI338" i="12"/>
  <c r="X339" i="12"/>
  <c r="AH338" i="12"/>
  <c r="T340" i="12"/>
  <c r="AD339" i="12"/>
  <c r="U347" i="12"/>
  <c r="AE346" i="12"/>
  <c r="W360" i="12"/>
  <c r="AG359" i="12"/>
  <c r="Z339" i="12"/>
  <c r="AJ338" i="12"/>
  <c r="AO338" i="12"/>
  <c r="Z340" i="12" l="1"/>
  <c r="AJ339" i="12"/>
  <c r="W361" i="12"/>
  <c r="AG360" i="12"/>
  <c r="U348" i="12"/>
  <c r="AE347" i="12"/>
  <c r="T341" i="12"/>
  <c r="AD340" i="12"/>
  <c r="X340" i="12"/>
  <c r="AH339" i="12"/>
  <c r="Y340" i="12"/>
  <c r="AI339" i="12"/>
  <c r="AA340" i="12"/>
  <c r="AK339" i="12"/>
  <c r="AB340" i="12"/>
  <c r="AL339" i="12"/>
  <c r="AO339" i="12"/>
  <c r="AB341" i="12" l="1"/>
  <c r="AL340" i="12"/>
  <c r="AA341" i="12"/>
  <c r="AK340" i="12"/>
  <c r="Y341" i="12"/>
  <c r="AI340" i="12"/>
  <c r="X341" i="12"/>
  <c r="AH340" i="12"/>
  <c r="T342" i="12"/>
  <c r="AD341" i="12"/>
  <c r="U349" i="12"/>
  <c r="AE348" i="12"/>
  <c r="W362" i="12"/>
  <c r="AG361" i="12"/>
  <c r="Z341" i="12"/>
  <c r="AJ340" i="12"/>
  <c r="AO340" i="12"/>
  <c r="Z342" i="12" l="1"/>
  <c r="AJ341" i="12"/>
  <c r="W363" i="12"/>
  <c r="AG362" i="12"/>
  <c r="U350" i="12"/>
  <c r="AE349" i="12"/>
  <c r="T343" i="12"/>
  <c r="AD342" i="12"/>
  <c r="X342" i="12"/>
  <c r="AH341" i="12"/>
  <c r="Y342" i="12"/>
  <c r="AI341" i="12"/>
  <c r="AA342" i="12"/>
  <c r="AK341" i="12"/>
  <c r="AB342" i="12"/>
  <c r="AL341" i="12"/>
  <c r="AO341" i="12"/>
  <c r="AB343" i="12" l="1"/>
  <c r="AL342" i="12"/>
  <c r="AA343" i="12"/>
  <c r="AK342" i="12"/>
  <c r="Y343" i="12"/>
  <c r="AI342" i="12"/>
  <c r="X343" i="12"/>
  <c r="AH342" i="12"/>
  <c r="T344" i="12"/>
  <c r="AD343" i="12"/>
  <c r="U351" i="12"/>
  <c r="AE350" i="12"/>
  <c r="W364" i="12"/>
  <c r="AG363" i="12"/>
  <c r="Z343" i="12"/>
  <c r="AJ342" i="12"/>
  <c r="AO342" i="12"/>
  <c r="Z344" i="12" l="1"/>
  <c r="AJ343" i="12"/>
  <c r="W365" i="12"/>
  <c r="AG365" i="12" s="1"/>
  <c r="AG364" i="12"/>
  <c r="U352" i="12"/>
  <c r="AE351" i="12"/>
  <c r="T345" i="12"/>
  <c r="AD344" i="12"/>
  <c r="X344" i="12"/>
  <c r="AH343" i="12"/>
  <c r="Y344" i="12"/>
  <c r="AI343" i="12"/>
  <c r="AA344" i="12"/>
  <c r="AK343" i="12"/>
  <c r="AB344" i="12"/>
  <c r="AL343" i="12"/>
  <c r="AO343" i="12"/>
  <c r="AB345" i="12" l="1"/>
  <c r="AL344" i="12"/>
  <c r="AA345" i="12"/>
  <c r="AK344" i="12"/>
  <c r="Y345" i="12"/>
  <c r="AI344" i="12"/>
  <c r="X345" i="12"/>
  <c r="AH344" i="12"/>
  <c r="T346" i="12"/>
  <c r="AD345" i="12"/>
  <c r="U353" i="12"/>
  <c r="AE352" i="12"/>
  <c r="Z345" i="12"/>
  <c r="AJ344" i="12"/>
  <c r="AO344" i="12"/>
  <c r="Z346" i="12" l="1"/>
  <c r="AJ345" i="12"/>
  <c r="U354" i="12"/>
  <c r="AE353" i="12"/>
  <c r="T347" i="12"/>
  <c r="AD346" i="12"/>
  <c r="X346" i="12"/>
  <c r="AH345" i="12"/>
  <c r="Y346" i="12"/>
  <c r="AI345" i="12"/>
  <c r="AA346" i="12"/>
  <c r="AK345" i="12"/>
  <c r="AB346" i="12"/>
  <c r="AL345" i="12"/>
  <c r="AO345" i="12"/>
  <c r="AB347" i="12" l="1"/>
  <c r="AL346" i="12"/>
  <c r="AA347" i="12"/>
  <c r="AK346" i="12"/>
  <c r="Y347" i="12"/>
  <c r="AI346" i="12"/>
  <c r="X347" i="12"/>
  <c r="AH346" i="12"/>
  <c r="T348" i="12"/>
  <c r="AD347" i="12"/>
  <c r="U355" i="12"/>
  <c r="AE354" i="12"/>
  <c r="Z347" i="12"/>
  <c r="AJ346" i="12"/>
  <c r="AO346" i="12"/>
  <c r="Z348" i="12" l="1"/>
  <c r="AJ347" i="12"/>
  <c r="U356" i="12"/>
  <c r="AE355" i="12"/>
  <c r="T349" i="12"/>
  <c r="AD348" i="12"/>
  <c r="X348" i="12"/>
  <c r="AH347" i="12"/>
  <c r="Y348" i="12"/>
  <c r="AI347" i="12"/>
  <c r="AA348" i="12"/>
  <c r="AK347" i="12"/>
  <c r="AB348" i="12"/>
  <c r="AL347" i="12"/>
  <c r="AO347" i="12"/>
  <c r="AB349" i="12" l="1"/>
  <c r="AL348" i="12"/>
  <c r="AA349" i="12"/>
  <c r="AK348" i="12"/>
  <c r="Y349" i="12"/>
  <c r="AI348" i="12"/>
  <c r="X349" i="12"/>
  <c r="AH348" i="12"/>
  <c r="T350" i="12"/>
  <c r="AD349" i="12"/>
  <c r="U357" i="12"/>
  <c r="AE356" i="12"/>
  <c r="Z349" i="12"/>
  <c r="AJ348" i="12"/>
  <c r="AO348" i="12"/>
  <c r="Z350" i="12" l="1"/>
  <c r="AJ349" i="12"/>
  <c r="U358" i="12"/>
  <c r="AE357" i="12"/>
  <c r="T351" i="12"/>
  <c r="AD350" i="12"/>
  <c r="X350" i="12"/>
  <c r="AH349" i="12"/>
  <c r="Y350" i="12"/>
  <c r="AI349" i="12"/>
  <c r="AA350" i="12"/>
  <c r="AK349" i="12"/>
  <c r="AB350" i="12"/>
  <c r="AL349" i="12"/>
  <c r="AO349" i="12"/>
  <c r="AB351" i="12" l="1"/>
  <c r="AL350" i="12"/>
  <c r="AA351" i="12"/>
  <c r="AK350" i="12"/>
  <c r="Y351" i="12"/>
  <c r="AI350" i="12"/>
  <c r="X351" i="12"/>
  <c r="AH350" i="12"/>
  <c r="T352" i="12"/>
  <c r="AD351" i="12"/>
  <c r="U359" i="12"/>
  <c r="AE358" i="12"/>
  <c r="Z351" i="12"/>
  <c r="AJ350" i="12"/>
  <c r="AO350" i="12"/>
  <c r="Z352" i="12" l="1"/>
  <c r="AJ351" i="12"/>
  <c r="U360" i="12"/>
  <c r="AE359" i="12"/>
  <c r="T353" i="12"/>
  <c r="AD352" i="12"/>
  <c r="X352" i="12"/>
  <c r="AH351" i="12"/>
  <c r="Y352" i="12"/>
  <c r="AI351" i="12"/>
  <c r="AA352" i="12"/>
  <c r="AK351" i="12"/>
  <c r="AB352" i="12"/>
  <c r="AL351" i="12"/>
  <c r="AO351" i="12"/>
  <c r="AB353" i="12" l="1"/>
  <c r="AL352" i="12"/>
  <c r="AA353" i="12"/>
  <c r="AK352" i="12"/>
  <c r="AI352" i="12"/>
  <c r="Y353" i="12"/>
  <c r="X353" i="12"/>
  <c r="AH352" i="12"/>
  <c r="T354" i="12"/>
  <c r="AD353" i="12"/>
  <c r="U361" i="12"/>
  <c r="AE360" i="12"/>
  <c r="Z353" i="12"/>
  <c r="AJ352" i="12"/>
  <c r="AO352" i="12"/>
  <c r="AJ353" i="12" l="1"/>
  <c r="Z354" i="12"/>
  <c r="U362" i="12"/>
  <c r="AE361" i="12"/>
  <c r="T355" i="12"/>
  <c r="AD354" i="12"/>
  <c r="X354" i="12"/>
  <c r="AH353" i="12"/>
  <c r="Y354" i="12"/>
  <c r="AI353" i="12"/>
  <c r="AA354" i="12"/>
  <c r="AK353" i="12"/>
  <c r="AB354" i="12"/>
  <c r="AL353" i="12"/>
  <c r="AO353" i="12"/>
  <c r="AB355" i="12" l="1"/>
  <c r="AL354" i="12"/>
  <c r="AA355" i="12"/>
  <c r="AK354" i="12"/>
  <c r="Y355" i="12"/>
  <c r="AI354" i="12"/>
  <c r="X355" i="12"/>
  <c r="AH354" i="12"/>
  <c r="T356" i="12"/>
  <c r="AD355" i="12"/>
  <c r="U363" i="12"/>
  <c r="AE362" i="12"/>
  <c r="Z355" i="12"/>
  <c r="AJ354" i="12"/>
  <c r="AO354" i="12"/>
  <c r="Z356" i="12" l="1"/>
  <c r="AJ355" i="12"/>
  <c r="U364" i="12"/>
  <c r="AE363" i="12"/>
  <c r="T357" i="12"/>
  <c r="AD356" i="12"/>
  <c r="X356" i="12"/>
  <c r="AH355" i="12"/>
  <c r="Y356" i="12"/>
  <c r="AI355" i="12"/>
  <c r="AA356" i="12"/>
  <c r="AK355" i="12"/>
  <c r="AB356" i="12"/>
  <c r="AL355" i="12"/>
  <c r="AO355" i="12"/>
  <c r="AB357" i="12" l="1"/>
  <c r="AL356" i="12"/>
  <c r="AA357" i="12"/>
  <c r="AK356" i="12"/>
  <c r="Y357" i="12"/>
  <c r="AI356" i="12"/>
  <c r="X357" i="12"/>
  <c r="AH356" i="12"/>
  <c r="T358" i="12"/>
  <c r="AD357" i="12"/>
  <c r="U365" i="12"/>
  <c r="AE365" i="12" s="1"/>
  <c r="AE364" i="12"/>
  <c r="AJ356" i="12"/>
  <c r="Z357" i="12"/>
  <c r="AO356" i="12"/>
  <c r="Z358" i="12" l="1"/>
  <c r="AJ357" i="12"/>
  <c r="T359" i="12"/>
  <c r="AD358" i="12"/>
  <c r="X358" i="12"/>
  <c r="AH357" i="12"/>
  <c r="Y358" i="12"/>
  <c r="AI357" i="12"/>
  <c r="AA358" i="12"/>
  <c r="AK357" i="12"/>
  <c r="AB358" i="12"/>
  <c r="AL357" i="12"/>
  <c r="AO357" i="12"/>
  <c r="AB359" i="12" l="1"/>
  <c r="AL358" i="12"/>
  <c r="AA359" i="12"/>
  <c r="AK358" i="12"/>
  <c r="Y359" i="12"/>
  <c r="AI358" i="12"/>
  <c r="X359" i="12"/>
  <c r="AH358" i="12"/>
  <c r="T360" i="12"/>
  <c r="AD359" i="12"/>
  <c r="Z359" i="12"/>
  <c r="AJ358" i="12"/>
  <c r="AO358" i="12"/>
  <c r="Z360" i="12" l="1"/>
  <c r="AJ359" i="12"/>
  <c r="T361" i="12"/>
  <c r="AD360" i="12"/>
  <c r="X360" i="12"/>
  <c r="AH359" i="12"/>
  <c r="Y360" i="12"/>
  <c r="AI359" i="12"/>
  <c r="AA360" i="12"/>
  <c r="AK359" i="12"/>
  <c r="AB360" i="12"/>
  <c r="AL359" i="12"/>
  <c r="AO359" i="12"/>
  <c r="AB361" i="12" l="1"/>
  <c r="AL360" i="12"/>
  <c r="AA361" i="12"/>
  <c r="AK360" i="12"/>
  <c r="Y361" i="12"/>
  <c r="AI360" i="12"/>
  <c r="X361" i="12"/>
  <c r="AH360" i="12"/>
  <c r="T362" i="12"/>
  <c r="AD361" i="12"/>
  <c r="Z361" i="12"/>
  <c r="AJ360" i="12"/>
  <c r="AO360" i="12"/>
  <c r="Z362" i="12" l="1"/>
  <c r="AJ361" i="12"/>
  <c r="T363" i="12"/>
  <c r="AD362" i="12"/>
  <c r="X362" i="12"/>
  <c r="AH361" i="12"/>
  <c r="Y362" i="12"/>
  <c r="AI361" i="12"/>
  <c r="AA362" i="12"/>
  <c r="AK361" i="12"/>
  <c r="AB362" i="12"/>
  <c r="AL361" i="12"/>
  <c r="AO361" i="12"/>
  <c r="AB363" i="12" l="1"/>
  <c r="AL362" i="12"/>
  <c r="AA363" i="12"/>
  <c r="AK362" i="12"/>
  <c r="Y363" i="12"/>
  <c r="AI362" i="12"/>
  <c r="X363" i="12"/>
  <c r="AH362" i="12"/>
  <c r="T364" i="12"/>
  <c r="AD363" i="12"/>
  <c r="Z363" i="12"/>
  <c r="AJ362" i="12"/>
  <c r="AO362" i="12"/>
  <c r="Z364" i="12" l="1"/>
  <c r="AJ363" i="12"/>
  <c r="T365" i="12"/>
  <c r="AD365" i="12" s="1"/>
  <c r="AD364" i="12"/>
  <c r="X364" i="12"/>
  <c r="AH363" i="12"/>
  <c r="Y364" i="12"/>
  <c r="AI363" i="12"/>
  <c r="AA364" i="12"/>
  <c r="AK363" i="12"/>
  <c r="AB364" i="12"/>
  <c r="AL363" i="12"/>
  <c r="AO363" i="12"/>
  <c r="AB365" i="12" l="1"/>
  <c r="AL365" i="12" s="1"/>
  <c r="AL364" i="12"/>
  <c r="AA365" i="12"/>
  <c r="AK365" i="12" s="1"/>
  <c r="AK364" i="12"/>
  <c r="Y365" i="12"/>
  <c r="AI365" i="12" s="1"/>
  <c r="AI364" i="12"/>
  <c r="X365" i="12"/>
  <c r="AH365" i="12" s="1"/>
  <c r="AH364" i="12"/>
  <c r="Z365" i="12"/>
  <c r="AJ365" i="12" s="1"/>
  <c r="AJ364" i="12"/>
  <c r="AO364" i="12"/>
  <c r="AO365" i="12"/>
</calcChain>
</file>

<file path=xl/sharedStrings.xml><?xml version="1.0" encoding="utf-8"?>
<sst xmlns="http://schemas.openxmlformats.org/spreadsheetml/2006/main" count="4020" uniqueCount="870">
  <si>
    <t>Assets</t>
  </si>
  <si>
    <t>Petty Cash</t>
  </si>
  <si>
    <t>Petty Cash - Head Office</t>
  </si>
  <si>
    <t>Petty Cash - Ho Project</t>
  </si>
  <si>
    <t>Petty Cash - Project</t>
  </si>
  <si>
    <t>Petty Cash - WH</t>
  </si>
  <si>
    <t>Petty Cash - Salatiga</t>
  </si>
  <si>
    <t>Petty Cash - PKU</t>
  </si>
  <si>
    <t>Petty Cash - PWKT</t>
  </si>
  <si>
    <t>Petty Cash - Bangka</t>
  </si>
  <si>
    <t>Commonwealth - USD</t>
  </si>
  <si>
    <t>Commonwealth - USD Exchange</t>
  </si>
  <si>
    <t>Commonwealth - AUD</t>
  </si>
  <si>
    <t>Commonwealth - AUD Exchange</t>
  </si>
  <si>
    <t>Commonwealth Oprs - IDR</t>
  </si>
  <si>
    <t>Commonwealth Escr - IDR</t>
  </si>
  <si>
    <t>BCA - IDR</t>
  </si>
  <si>
    <t>BCA - Medan 3050101</t>
  </si>
  <si>
    <t>BCA - Surabaya 3108214</t>
  </si>
  <si>
    <t>BCA - IDR 0607</t>
  </si>
  <si>
    <t>BII - IDR 0380</t>
  </si>
  <si>
    <t>BII - IDR2 1070</t>
  </si>
  <si>
    <t>BII - IDR 2304</t>
  </si>
  <si>
    <t>BII - USD 6153</t>
  </si>
  <si>
    <t>BII - USD 6153 Exchange</t>
  </si>
  <si>
    <t>BII - USD 6140</t>
  </si>
  <si>
    <t>BII - USD 6140 Exchange</t>
  </si>
  <si>
    <t>STDE - USD 0287</t>
  </si>
  <si>
    <t>STDE - USD 0287 Exchange</t>
  </si>
  <si>
    <t>STDO - USD 0325</t>
  </si>
  <si>
    <t>STDO - USD 0325 Exchange</t>
  </si>
  <si>
    <t>STDE - IDR 0376</t>
  </si>
  <si>
    <t>STDO - IDR 0414</t>
  </si>
  <si>
    <t>BRIE - IDR 0300</t>
  </si>
  <si>
    <t>BRIO - IDR 8309</t>
  </si>
  <si>
    <t>PRTE - USD</t>
  </si>
  <si>
    <t>PRTE - USD Exchange</t>
  </si>
  <si>
    <t>PRTO - USD</t>
  </si>
  <si>
    <t>PRTO - USD Exchange</t>
  </si>
  <si>
    <t>PRTE - IDR</t>
  </si>
  <si>
    <t>PRTO - IDR</t>
  </si>
  <si>
    <t>BRIS - IDR 1006777593</t>
  </si>
  <si>
    <t>CNGE - IDR 2005</t>
  </si>
  <si>
    <t>CNGO - IDR 1009</t>
  </si>
  <si>
    <t>Muammalat - IDR</t>
  </si>
  <si>
    <t>BTN</t>
  </si>
  <si>
    <t>Money in Transfer</t>
  </si>
  <si>
    <t>Account Receivable</t>
  </si>
  <si>
    <t>Acct Receivable - IDR</t>
  </si>
  <si>
    <t>Acct Receivable - USD</t>
  </si>
  <si>
    <t>Acct Receivable - USD Exchange</t>
  </si>
  <si>
    <t>Acct Receivable - AUD</t>
  </si>
  <si>
    <t>Acct Receivable - AUD Exchange</t>
  </si>
  <si>
    <t>Acct Receivable - Non Trade</t>
  </si>
  <si>
    <t>Inter Company Receivable</t>
  </si>
  <si>
    <t>I/C Receivable to DHD</t>
  </si>
  <si>
    <t>I/C Receivable to EML</t>
  </si>
  <si>
    <t>I/C Receivable to HED</t>
  </si>
  <si>
    <t>I/C Receivable to KHA</t>
  </si>
  <si>
    <t>Allowance for doubtfull acct</t>
  </si>
  <si>
    <t>Inventory</t>
  </si>
  <si>
    <t>Inventory - Material</t>
  </si>
  <si>
    <t>Inventory - Supplies</t>
  </si>
  <si>
    <t>Other Current Assets</t>
  </si>
  <si>
    <t>Paid in Advance</t>
  </si>
  <si>
    <t>Advance</t>
  </si>
  <si>
    <t>Advanced for Operational</t>
  </si>
  <si>
    <t>Suspense</t>
  </si>
  <si>
    <t>GST - Input Tax</t>
  </si>
  <si>
    <t>Security Deposit</t>
  </si>
  <si>
    <t>Other Prepayment</t>
  </si>
  <si>
    <t>Prepaid Tax</t>
  </si>
  <si>
    <t>Deferred Tax Asset</t>
  </si>
  <si>
    <t>Prepaid Tax 21</t>
  </si>
  <si>
    <t>Prepaid Tax 22</t>
  </si>
  <si>
    <t>Prepaid Tax 23</t>
  </si>
  <si>
    <t>Prepaid Tax 25</t>
  </si>
  <si>
    <t>Unbilled Receivable</t>
  </si>
  <si>
    <t>Work in Progress</t>
  </si>
  <si>
    <t>Long Term Assets</t>
  </si>
  <si>
    <t>Investasi Saham DHD</t>
  </si>
  <si>
    <t>Investasi Saham KHA</t>
  </si>
  <si>
    <t>Fixed Assets</t>
  </si>
  <si>
    <t>Building - Improvement</t>
  </si>
  <si>
    <t>Building - Office</t>
  </si>
  <si>
    <t>Property Invenstasi</t>
  </si>
  <si>
    <t>Info Tech Equipment</t>
  </si>
  <si>
    <t>Office Machine &amp; Equipment</t>
  </si>
  <si>
    <t>Sundry Plant &amp; Equipment</t>
  </si>
  <si>
    <t>Test Equipment</t>
  </si>
  <si>
    <t>Motor Vehicle</t>
  </si>
  <si>
    <t>Tools</t>
  </si>
  <si>
    <t>Furniture Fitting</t>
  </si>
  <si>
    <t>Mobile Phone</t>
  </si>
  <si>
    <t>Accum Depreciation</t>
  </si>
  <si>
    <t>Accum Depr Building Improvemen</t>
  </si>
  <si>
    <t>Accum Depr Building Office</t>
  </si>
  <si>
    <t>Accum Depr Property Investasi</t>
  </si>
  <si>
    <t>Accum Depr Info Tech Equipt</t>
  </si>
  <si>
    <t>Accum Depr Office Mach &amp; Equip</t>
  </si>
  <si>
    <t>Accum Depr Sundry Palnt &amp; Eq.</t>
  </si>
  <si>
    <t>Accum Depr Test Equipment</t>
  </si>
  <si>
    <t>Accum Depr Motor Vehicle</t>
  </si>
  <si>
    <t>Accum Depr Tools</t>
  </si>
  <si>
    <t>Accum Depr Furniture Fitting</t>
  </si>
  <si>
    <t>Accum Depr Mobile Phone</t>
  </si>
  <si>
    <t>Other Assets</t>
  </si>
  <si>
    <t>Pre Opr Costproject - Material</t>
  </si>
  <si>
    <t>Pre Opr Costproject-Labor Cost</t>
  </si>
  <si>
    <t>Pre Opr Costproject - Overhead</t>
  </si>
  <si>
    <t>Other Asset</t>
  </si>
  <si>
    <t>Liabilities</t>
  </si>
  <si>
    <t>Accounts Payable</t>
  </si>
  <si>
    <t>Accounts Payable - IDR</t>
  </si>
  <si>
    <t>Accounts Payable - USD</t>
  </si>
  <si>
    <t>Accounts Payable - USD Exchang</t>
  </si>
  <si>
    <t>Accounts Payable - AUD</t>
  </si>
  <si>
    <t>Accounts Payable - AUD Exchang</t>
  </si>
  <si>
    <t>Accounts Payable - BM</t>
  </si>
  <si>
    <t>Accrued Expenses</t>
  </si>
  <si>
    <t>Accrued Inventory</t>
  </si>
  <si>
    <t>Month end CFS Accrual</t>
  </si>
  <si>
    <t>Unearned Revenue</t>
  </si>
  <si>
    <t>Witholding Tax</t>
  </si>
  <si>
    <t>GST - Output Tax</t>
  </si>
  <si>
    <t>Defferred Tax Liability</t>
  </si>
  <si>
    <t>Provision for Tax</t>
  </si>
  <si>
    <t>Provision Tax 21</t>
  </si>
  <si>
    <t>Provision Tax 22</t>
  </si>
  <si>
    <t>Provision Tax 23</t>
  </si>
  <si>
    <t>Provision Tax 25</t>
  </si>
  <si>
    <t>Tax Paid Current Year</t>
  </si>
  <si>
    <t>Provision for Tax Current Year</t>
  </si>
  <si>
    <t>Provision for Bonus THR</t>
  </si>
  <si>
    <t>Long Term Liabilities</t>
  </si>
  <si>
    <t>Account Payable - Non Current</t>
  </si>
  <si>
    <t>I/C Payable To PT. KHA</t>
  </si>
  <si>
    <t>I/C Payable To PT. DHD</t>
  </si>
  <si>
    <t>Bank Loan</t>
  </si>
  <si>
    <t>Downer Loan</t>
  </si>
  <si>
    <t>Internal Loan</t>
  </si>
  <si>
    <t>Other Loan</t>
  </si>
  <si>
    <t>Employee Provision</t>
  </si>
  <si>
    <t>Deferred Tax Liabilities</t>
  </si>
  <si>
    <t>Equity</t>
  </si>
  <si>
    <t>Share Capital</t>
  </si>
  <si>
    <t>R/E Profits/Losses Prev Year</t>
  </si>
  <si>
    <t>Current Year Earnings</t>
  </si>
  <si>
    <t>Historical Balancing</t>
  </si>
  <si>
    <t>Revenue</t>
  </si>
  <si>
    <t>Completed Project</t>
  </si>
  <si>
    <t>Construction Project</t>
  </si>
  <si>
    <t>WIP Adjustment</t>
  </si>
  <si>
    <t>Under/Overclaim Adjustment</t>
  </si>
  <si>
    <t>Discount</t>
  </si>
  <si>
    <t>Commision</t>
  </si>
  <si>
    <t>Cost of Sales</t>
  </si>
  <si>
    <t>Cost in Progress</t>
  </si>
  <si>
    <t>Manual Accrual</t>
  </si>
  <si>
    <t>Cost of Material</t>
  </si>
  <si>
    <t>Opening Balance - Material</t>
  </si>
  <si>
    <t>Opening Balance - Supplies</t>
  </si>
  <si>
    <t>Purchase - Material</t>
  </si>
  <si>
    <t>Purchase - Supplies</t>
  </si>
  <si>
    <t>Ending Balance - Material</t>
  </si>
  <si>
    <t>Ending Balance - Supplies</t>
  </si>
  <si>
    <t>Material Used</t>
  </si>
  <si>
    <t>Supplies Used</t>
  </si>
  <si>
    <t>Material Other</t>
  </si>
  <si>
    <t>IT Hardware Purchase</t>
  </si>
  <si>
    <t>Salary Expenses</t>
  </si>
  <si>
    <t>Salary Daily Worker</t>
  </si>
  <si>
    <t>Salary Direct</t>
  </si>
  <si>
    <t>Salary Indirect</t>
  </si>
  <si>
    <t>Overtime Direct</t>
  </si>
  <si>
    <t>Overtime Indirect</t>
  </si>
  <si>
    <t>Jamsostek Direct</t>
  </si>
  <si>
    <t>Jamsostek Indirect</t>
  </si>
  <si>
    <t>Bonus,THR-Direct</t>
  </si>
  <si>
    <t>Performance Bonus-Direct</t>
  </si>
  <si>
    <t>Bonus,THR-Indirect</t>
  </si>
  <si>
    <t>Performance Bonus-Indirect</t>
  </si>
  <si>
    <t>Personal Income Tax-Direct</t>
  </si>
  <si>
    <t>Personal Income Tax-Indirect</t>
  </si>
  <si>
    <t>Uniform,Protect Clothe-Direct</t>
  </si>
  <si>
    <t>Uniform,Protect Cloth-Indirect</t>
  </si>
  <si>
    <t>Business Trip Allowance</t>
  </si>
  <si>
    <t>Meal</t>
  </si>
  <si>
    <t>Severance Pay - Project</t>
  </si>
  <si>
    <t>Sub Contractor</t>
  </si>
  <si>
    <t>Overhead Expenses</t>
  </si>
  <si>
    <t>Consumables</t>
  </si>
  <si>
    <t>Spare Parts</t>
  </si>
  <si>
    <t>Utilities</t>
  </si>
  <si>
    <t>Stationery &amp; Printing</t>
  </si>
  <si>
    <t>Postage &amp; Courier Service</t>
  </si>
  <si>
    <t>Telephone Expenses</t>
  </si>
  <si>
    <t>Insurance Expenses</t>
  </si>
  <si>
    <t>Property Rental/Lease</t>
  </si>
  <si>
    <t>Hire of Other Plant &amp; Equipt</t>
  </si>
  <si>
    <t>Property Repair &amp; Maintenance</t>
  </si>
  <si>
    <t>IT Expenses</t>
  </si>
  <si>
    <t>Hire of Motor Vehicle</t>
  </si>
  <si>
    <t>MV-Fuel &amp; Oil</t>
  </si>
  <si>
    <t>MV-Repair &amp; Maintenance</t>
  </si>
  <si>
    <t>MV-Tyres, Tubes</t>
  </si>
  <si>
    <t>MV-Spare Parts</t>
  </si>
  <si>
    <t>MV-Accessories</t>
  </si>
  <si>
    <t>MV Other</t>
  </si>
  <si>
    <t>Local Transport</t>
  </si>
  <si>
    <t>Business Travelling</t>
  </si>
  <si>
    <t>Travel &amp; Fares</t>
  </si>
  <si>
    <t>Freight Expenses</t>
  </si>
  <si>
    <t>Custom Clearance</t>
  </si>
  <si>
    <t>Infrastructure</t>
  </si>
  <si>
    <t>Tender Cost</t>
  </si>
  <si>
    <t>Sitac Expenses</t>
  </si>
  <si>
    <t>Loss, Damage &amp; Pinalty</t>
  </si>
  <si>
    <t>Supervision Expenses</t>
  </si>
  <si>
    <t>Power Supply</t>
  </si>
  <si>
    <t>Civil  Work</t>
  </si>
  <si>
    <t>Moblilization &amp; demobilization</t>
  </si>
  <si>
    <t>Entertainment-Deductable</t>
  </si>
  <si>
    <t>Entertainment-Undeductable</t>
  </si>
  <si>
    <t>Non Meal Entertaint-Ded.</t>
  </si>
  <si>
    <t>Non Meal Entertaint-Unded.</t>
  </si>
  <si>
    <t>Donation</t>
  </si>
  <si>
    <t>Depre - Building Improvement</t>
  </si>
  <si>
    <t>Depre - Building Office</t>
  </si>
  <si>
    <t>Depre - IT Equipment</t>
  </si>
  <si>
    <t>Depre - Office Machine &amp; Equip</t>
  </si>
  <si>
    <t>Depre - Sundry Plant &amp; Equipt</t>
  </si>
  <si>
    <t>Depre - Test Equipment</t>
  </si>
  <si>
    <t>Depre - Motor Vehicle</t>
  </si>
  <si>
    <t>Depre - Tools</t>
  </si>
  <si>
    <t>Depre - Furniture Fitting</t>
  </si>
  <si>
    <t>Depre - Mobile Phone</t>
  </si>
  <si>
    <t>Customer Claims</t>
  </si>
  <si>
    <t>Other Overhead</t>
  </si>
  <si>
    <t>General &amp; Adm Expenses</t>
  </si>
  <si>
    <t>Salary</t>
  </si>
  <si>
    <t>Overtime</t>
  </si>
  <si>
    <t>Bonus, THR</t>
  </si>
  <si>
    <t>Performance Bonus</t>
  </si>
  <si>
    <t>Jamsostek</t>
  </si>
  <si>
    <t>Personal Income Tax</t>
  </si>
  <si>
    <t>Post Employee benefit Expense</t>
  </si>
  <si>
    <t>Medical Expense</t>
  </si>
  <si>
    <t>Accrual for Operation Staff</t>
  </si>
  <si>
    <t>Meal Allowance</t>
  </si>
  <si>
    <t>Staff Welfare</t>
  </si>
  <si>
    <t>Housing Allowance</t>
  </si>
  <si>
    <t>Uniform</t>
  </si>
  <si>
    <t>Recruitment expense</t>
  </si>
  <si>
    <t>Seminar, Confrences, Meeting</t>
  </si>
  <si>
    <t>Skill Development Expense</t>
  </si>
  <si>
    <t>Severance Pay - Admin</t>
  </si>
  <si>
    <t>Stamp Duty</t>
  </si>
  <si>
    <t>Postage &amp; Courier</t>
  </si>
  <si>
    <t>Other Admin Expenses</t>
  </si>
  <si>
    <t>Office Supplies</t>
  </si>
  <si>
    <t>Office Equipment &lt; $500</t>
  </si>
  <si>
    <t>Furniture &amp; Fitting &lt; $500</t>
  </si>
  <si>
    <t>Light &amp; Power Equipment</t>
  </si>
  <si>
    <t>Telephone, Telex, Fax</t>
  </si>
  <si>
    <t>Telephone - Sales</t>
  </si>
  <si>
    <t>Mobile Phones &lt; $500</t>
  </si>
  <si>
    <t>Local Transportation</t>
  </si>
  <si>
    <t>MV - Fuel &amp; Oil</t>
  </si>
  <si>
    <t>MV - Repair &amp; Maintenance</t>
  </si>
  <si>
    <t>MV - Tyres, Tubes</t>
  </si>
  <si>
    <t>MV - Spare Parts</t>
  </si>
  <si>
    <t>MV - Accessories</t>
  </si>
  <si>
    <t>MV - Other</t>
  </si>
  <si>
    <t>Travel&amp;Fares - Sales</t>
  </si>
  <si>
    <t>Non Meal Entertainment-Ded.</t>
  </si>
  <si>
    <t>Marketing Expense</t>
  </si>
  <si>
    <t>Sales Call Expense</t>
  </si>
  <si>
    <t>Profesional Fee</t>
  </si>
  <si>
    <t>Legal Fee</t>
  </si>
  <si>
    <t>Audit Fee</t>
  </si>
  <si>
    <t>Advertising &amp; Promotion</t>
  </si>
  <si>
    <t>Bad debt expense</t>
  </si>
  <si>
    <t>Project Costs (closed CFS)</t>
  </si>
  <si>
    <t>Depre - Property Investasi</t>
  </si>
  <si>
    <t>Depre -  IT-Equipment</t>
  </si>
  <si>
    <t>Depre - Sundry Plant &amp; Equip</t>
  </si>
  <si>
    <t>Bank Charge (Excl. Interest)</t>
  </si>
  <si>
    <t>Other Income/Expense</t>
  </si>
  <si>
    <t>Interest Received - Current Ac</t>
  </si>
  <si>
    <t>Interest Received - Bank</t>
  </si>
  <si>
    <t>Interest Received - Other</t>
  </si>
  <si>
    <t>Interest income promesory Note</t>
  </si>
  <si>
    <t>Gain (Loss) Disposal of FA</t>
  </si>
  <si>
    <t>Gain (Loss) Exchange Rate Diff</t>
  </si>
  <si>
    <t>Gain/Loss)Diff Exc Rate Downer</t>
  </si>
  <si>
    <t>Other Revenue</t>
  </si>
  <si>
    <t>Income(loss) Subsidiary DHD</t>
  </si>
  <si>
    <t>Income(Loss) subsidiary KHA</t>
  </si>
  <si>
    <t>Other Expense</t>
  </si>
  <si>
    <t>Interest Expenses</t>
  </si>
  <si>
    <t>Interest Expense Downer</t>
  </si>
  <si>
    <t>Interest Expense Redi</t>
  </si>
  <si>
    <t>Late Charges for Downer</t>
  </si>
  <si>
    <t>Late Charges for Redi</t>
  </si>
  <si>
    <t>Other Expenses - Other</t>
  </si>
  <si>
    <t>Tax Income/Expense</t>
  </si>
  <si>
    <t>Income Tax Expenses</t>
  </si>
  <si>
    <t>Fiscal</t>
  </si>
  <si>
    <t>Deferred Tax Expense/Income</t>
  </si>
  <si>
    <t>Tax  Dues</t>
  </si>
  <si>
    <t>Current Tax Final</t>
  </si>
  <si>
    <t>Level 1</t>
  </si>
  <si>
    <t>Level 2</t>
  </si>
  <si>
    <t>Cash &amp; Bank</t>
  </si>
  <si>
    <t>Current Liabilities</t>
  </si>
  <si>
    <t>Level 3</t>
  </si>
  <si>
    <t>Level 4</t>
  </si>
  <si>
    <t>BALANCE</t>
  </si>
  <si>
    <t>AKTIVA</t>
  </si>
  <si>
    <t>PASIVA</t>
  </si>
  <si>
    <t>COA</t>
  </si>
  <si>
    <t>COA NAME</t>
  </si>
  <si>
    <t>Gross Profit</t>
  </si>
  <si>
    <t>Operating Profit</t>
  </si>
  <si>
    <t>Earnings Before Tax (EBT)</t>
  </si>
  <si>
    <t>Earnings After Tax (EAT)</t>
  </si>
  <si>
    <t xml:space="preserve"> </t>
  </si>
  <si>
    <t>``</t>
  </si>
  <si>
    <t>Bank Bengkulu</t>
  </si>
  <si>
    <t>SELECT * FROM "SchSystem"."FuncSys_General_SetEmptyTableAndResetSequence"('SchAccounting', 'TblTemporary_Import_MYOB_COAStructure');</t>
  </si>
  <si>
    <t>SQL String : 
SELECT
  "Level",
  "Code",
  "Name"
FROM
   "SchAccounting"."TblCodeOfAccounting"
ORDER BY "Code"</t>
  </si>
  <si>
    <t>1-0000</t>
  </si>
  <si>
    <t>1-1000</t>
  </si>
  <si>
    <t>1-1100</t>
  </si>
  <si>
    <t>1-1101</t>
  </si>
  <si>
    <t>1-1102</t>
  </si>
  <si>
    <t>1-1103</t>
  </si>
  <si>
    <t>1-1104</t>
  </si>
  <si>
    <t>1-1105</t>
  </si>
  <si>
    <t>1-1106</t>
  </si>
  <si>
    <t>1-1107</t>
  </si>
  <si>
    <t>1-1108</t>
  </si>
  <si>
    <t>1-1110</t>
  </si>
  <si>
    <t>1-1111</t>
  </si>
  <si>
    <t>1-1112</t>
  </si>
  <si>
    <t>1-1120</t>
  </si>
  <si>
    <t>1-1121</t>
  </si>
  <si>
    <t>1-1122</t>
  </si>
  <si>
    <t>1-1125</t>
  </si>
  <si>
    <t>1-1126</t>
  </si>
  <si>
    <t>1-1200</t>
  </si>
  <si>
    <t>1-1201</t>
  </si>
  <si>
    <t>1-1203</t>
  </si>
  <si>
    <t>1-1220</t>
  </si>
  <si>
    <t>1-1300</t>
  </si>
  <si>
    <t>1-1400</t>
  </si>
  <si>
    <t>1-1500</t>
  </si>
  <si>
    <t>1-1600</t>
  </si>
  <si>
    <t>1-1601</t>
  </si>
  <si>
    <t>1-1602</t>
  </si>
  <si>
    <t>1-1700</t>
  </si>
  <si>
    <t>1-1701</t>
  </si>
  <si>
    <t>1-1702</t>
  </si>
  <si>
    <t>1-1800</t>
  </si>
  <si>
    <t>1-1801</t>
  </si>
  <si>
    <t>1-1802</t>
  </si>
  <si>
    <t>1-1810</t>
  </si>
  <si>
    <t>1-1811</t>
  </si>
  <si>
    <t>1-1812</t>
  </si>
  <si>
    <t>1-1820</t>
  </si>
  <si>
    <t>1-1830</t>
  </si>
  <si>
    <t>1-1840</t>
  </si>
  <si>
    <t>1-1850</t>
  </si>
  <si>
    <t>1-1860</t>
  </si>
  <si>
    <t>1-1861</t>
  </si>
  <si>
    <t>1-1862</t>
  </si>
  <si>
    <t>1-1870</t>
  </si>
  <si>
    <t>1-1871</t>
  </si>
  <si>
    <t>1-1872</t>
  </si>
  <si>
    <t>1-1880</t>
  </si>
  <si>
    <t>1-1890</t>
  </si>
  <si>
    <t>1-1891</t>
  </si>
  <si>
    <t>1-1892</t>
  </si>
  <si>
    <t>1-1893</t>
  </si>
  <si>
    <t>1-1894</t>
  </si>
  <si>
    <t>1-1895</t>
  </si>
  <si>
    <t>1-1896</t>
  </si>
  <si>
    <t>2-0000</t>
  </si>
  <si>
    <t>2-1000</t>
  </si>
  <si>
    <t>2-1100</t>
  </si>
  <si>
    <t>2-1110</t>
  </si>
  <si>
    <t>2-1120</t>
  </si>
  <si>
    <t>2-1121</t>
  </si>
  <si>
    <t>2-1122</t>
  </si>
  <si>
    <t>2-1130</t>
  </si>
  <si>
    <t>2-1131</t>
  </si>
  <si>
    <t>2-1132</t>
  </si>
  <si>
    <t>2-1200</t>
  </si>
  <si>
    <t>2-1300</t>
  </si>
  <si>
    <t>2-1301</t>
  </si>
  <si>
    <t>2-1310</t>
  </si>
  <si>
    <t>2-1400</t>
  </si>
  <si>
    <t>3-0000</t>
  </si>
  <si>
    <t>3-1000</t>
  </si>
  <si>
    <t>4-0000</t>
  </si>
  <si>
    <t>4-1000</t>
  </si>
  <si>
    <t>5-0000</t>
  </si>
  <si>
    <t>5-0100</t>
  </si>
  <si>
    <t>5-0150</t>
  </si>
  <si>
    <t>5-1000</t>
  </si>
  <si>
    <t>5-1010</t>
  </si>
  <si>
    <t>5-1020</t>
  </si>
  <si>
    <t>5-1030</t>
  </si>
  <si>
    <t>5-1040</t>
  </si>
  <si>
    <t>5-1050</t>
  </si>
  <si>
    <t>5-1060</t>
  </si>
  <si>
    <t>5-1070</t>
  </si>
  <si>
    <t>5-1080</t>
  </si>
  <si>
    <t>5-1100</t>
  </si>
  <si>
    <t>5-1110</t>
  </si>
  <si>
    <t>6-0000</t>
  </si>
  <si>
    <t>6-1010</t>
  </si>
  <si>
    <t>6-1020</t>
  </si>
  <si>
    <t>6-1030</t>
  </si>
  <si>
    <t>6-1035</t>
  </si>
  <si>
    <t>6-1040</t>
  </si>
  <si>
    <t>6-1050</t>
  </si>
  <si>
    <t>6-1055</t>
  </si>
  <si>
    <t>6-1060</t>
  </si>
  <si>
    <t>6-1065</t>
  </si>
  <si>
    <t>6-1070</t>
  </si>
  <si>
    <t>6-1080</t>
  </si>
  <si>
    <t>6-1085</t>
  </si>
  <si>
    <t>6-1090</t>
  </si>
  <si>
    <t>6-1100</t>
  </si>
  <si>
    <t>6-1110</t>
  </si>
  <si>
    <t>6-1120</t>
  </si>
  <si>
    <t>6-1130</t>
  </si>
  <si>
    <t>6-1150</t>
  </si>
  <si>
    <t>6-1200</t>
  </si>
  <si>
    <t>6-1300</t>
  </si>
  <si>
    <t>8-0000</t>
  </si>
  <si>
    <t>8-1010</t>
  </si>
  <si>
    <t>8-1020</t>
  </si>
  <si>
    <t>8-1090</t>
  </si>
  <si>
    <t>8-1091</t>
  </si>
  <si>
    <t>8-1110</t>
  </si>
  <si>
    <t>8-1210</t>
  </si>
  <si>
    <t>8-1220</t>
  </si>
  <si>
    <t>9-0000</t>
  </si>
  <si>
    <t>BCA - Medan</t>
  </si>
  <si>
    <t>BCA - Surabaya</t>
  </si>
  <si>
    <t>Bank BTN - IDR</t>
  </si>
  <si>
    <t>Bank Bengkulu - IDR</t>
  </si>
  <si>
    <t>Inventory - WHS Jakarta</t>
  </si>
  <si>
    <t>Inventory - WHS Medan</t>
  </si>
  <si>
    <t>Inventory - WHS Surabaya</t>
  </si>
  <si>
    <t>Inventory - WHS Palubaru</t>
  </si>
  <si>
    <t>Inventory - WHS Malili</t>
  </si>
  <si>
    <t>Inventory - WHS Siwa</t>
  </si>
  <si>
    <t>Inventory - WHS Balikpapan</t>
  </si>
  <si>
    <t>Inventory - WHS Banjarmasin</t>
  </si>
  <si>
    <t>Inventory - WHS Toli-toli</t>
  </si>
  <si>
    <t>Inventory - WHS Maumere</t>
  </si>
  <si>
    <t>Accum Depr Building Improvement</t>
  </si>
  <si>
    <t>Accounts Payable - USD Exchange</t>
  </si>
  <si>
    <t>Accounts Payable - AUD Exchange</t>
  </si>
  <si>
    <t>I/C Payable PT KHA</t>
  </si>
  <si>
    <t>I/C Payable to PT. DHD</t>
  </si>
  <si>
    <t>1-1900</t>
  </si>
  <si>
    <t>1-2000</t>
  </si>
  <si>
    <t>1-2010</t>
  </si>
  <si>
    <t>1-2020</t>
  </si>
  <si>
    <t>1-2021</t>
  </si>
  <si>
    <t>1-2022</t>
  </si>
  <si>
    <t>1-2030</t>
  </si>
  <si>
    <t>1-2031</t>
  </si>
  <si>
    <t>1-2032</t>
  </si>
  <si>
    <t>1-2100</t>
  </si>
  <si>
    <t>1-2200</t>
  </si>
  <si>
    <t>1-2210</t>
  </si>
  <si>
    <t>1-2220</t>
  </si>
  <si>
    <t>1-2230</t>
  </si>
  <si>
    <t>1-2240</t>
  </si>
  <si>
    <t>1-2500</t>
  </si>
  <si>
    <t>1-3000</t>
  </si>
  <si>
    <t>1-3001</t>
  </si>
  <si>
    <t>1-3002</t>
  </si>
  <si>
    <t>1-3003</t>
  </si>
  <si>
    <t>1-3004</t>
  </si>
  <si>
    <t>1-3005</t>
  </si>
  <si>
    <t>1-3006</t>
  </si>
  <si>
    <t>1-3007</t>
  </si>
  <si>
    <t>1-3008</t>
  </si>
  <si>
    <t>1-3009</t>
  </si>
  <si>
    <t>1-3010</t>
  </si>
  <si>
    <t>1-3100</t>
  </si>
  <si>
    <t>1-4000</t>
  </si>
  <si>
    <t>1-4100</t>
  </si>
  <si>
    <t>1-4110</t>
  </si>
  <si>
    <t>1-4200</t>
  </si>
  <si>
    <t>1-4300</t>
  </si>
  <si>
    <t>1-4400</t>
  </si>
  <si>
    <t>1-4500</t>
  </si>
  <si>
    <t>1-4600</t>
  </si>
  <si>
    <t>1-4700</t>
  </si>
  <si>
    <t>1-4701</t>
  </si>
  <si>
    <t>1-4710</t>
  </si>
  <si>
    <t>1-4715</t>
  </si>
  <si>
    <t>1-4716</t>
  </si>
  <si>
    <t>1-4717</t>
  </si>
  <si>
    <t>1-4718</t>
  </si>
  <si>
    <t>1-4800</t>
  </si>
  <si>
    <t>1-4900</t>
  </si>
  <si>
    <t>1-5000</t>
  </si>
  <si>
    <t>1-5101</t>
  </si>
  <si>
    <t>1-5102</t>
  </si>
  <si>
    <t>1-6000</t>
  </si>
  <si>
    <t>1-6100</t>
  </si>
  <si>
    <t>1-6110</t>
  </si>
  <si>
    <t>1-6200</t>
  </si>
  <si>
    <t>1-6300</t>
  </si>
  <si>
    <t>1-6400</t>
  </si>
  <si>
    <t>1-6500</t>
  </si>
  <si>
    <t>1-6600</t>
  </si>
  <si>
    <t>1-6700</t>
  </si>
  <si>
    <t>1-6800</t>
  </si>
  <si>
    <t>1-6900</t>
  </si>
  <si>
    <t>1-7000</t>
  </si>
  <si>
    <t>1-7100</t>
  </si>
  <si>
    <t>1-7110</t>
  </si>
  <si>
    <t>1-7200</t>
  </si>
  <si>
    <t>1-7300</t>
  </si>
  <si>
    <t>1-7400</t>
  </si>
  <si>
    <t>1-7500</t>
  </si>
  <si>
    <t>1-7600</t>
  </si>
  <si>
    <t>1-7700</t>
  </si>
  <si>
    <t>1-7800</t>
  </si>
  <si>
    <t>1-7900</t>
  </si>
  <si>
    <t>1-8000</t>
  </si>
  <si>
    <t>1-8100</t>
  </si>
  <si>
    <t>1-8200</t>
  </si>
  <si>
    <t>1-8300</t>
  </si>
  <si>
    <t>1-9000</t>
  </si>
  <si>
    <t>2-2100</t>
  </si>
  <si>
    <t>2-3100</t>
  </si>
  <si>
    <t>2-3300</t>
  </si>
  <si>
    <t>2-3500</t>
  </si>
  <si>
    <t>2-3510</t>
  </si>
  <si>
    <t>2-3520</t>
  </si>
  <si>
    <t>2-3530</t>
  </si>
  <si>
    <t>2-3540</t>
  </si>
  <si>
    <t>2-3600</t>
  </si>
  <si>
    <t>2-3700</t>
  </si>
  <si>
    <t>2-4100</t>
  </si>
  <si>
    <t>2-5000</t>
  </si>
  <si>
    <t>2-5100</t>
  </si>
  <si>
    <t>2-5110</t>
  </si>
  <si>
    <t>2-5120</t>
  </si>
  <si>
    <t>2-5200</t>
  </si>
  <si>
    <t>2-5300</t>
  </si>
  <si>
    <t>2-5400</t>
  </si>
  <si>
    <t>2-5500</t>
  </si>
  <si>
    <t>2-6100</t>
  </si>
  <si>
    <t>2-8100</t>
  </si>
  <si>
    <t>3-2000</t>
  </si>
  <si>
    <t>3-3000</t>
  </si>
  <si>
    <t>3-9999</t>
  </si>
  <si>
    <t>4-2000</t>
  </si>
  <si>
    <t>4-3000</t>
  </si>
  <si>
    <t>4-3005</t>
  </si>
  <si>
    <t>4-7000</t>
  </si>
  <si>
    <t>4-8000</t>
  </si>
  <si>
    <t>5-2000</t>
  </si>
  <si>
    <t>5-2005</t>
  </si>
  <si>
    <t>5-2010</t>
  </si>
  <si>
    <t>5-2020</t>
  </si>
  <si>
    <t>5-2110</t>
  </si>
  <si>
    <t>5-2120</t>
  </si>
  <si>
    <t>5-2210</t>
  </si>
  <si>
    <t>5-2220</t>
  </si>
  <si>
    <t>5-2310</t>
  </si>
  <si>
    <t>5-2315</t>
  </si>
  <si>
    <t>5-2320</t>
  </si>
  <si>
    <t>5-2325</t>
  </si>
  <si>
    <t>5-2410</t>
  </si>
  <si>
    <t>5-2420</t>
  </si>
  <si>
    <t>5-2510</t>
  </si>
  <si>
    <t>5-2520</t>
  </si>
  <si>
    <t>5-2600</t>
  </si>
  <si>
    <t>5-2700</t>
  </si>
  <si>
    <t>5-2800</t>
  </si>
  <si>
    <t>5-2900</t>
  </si>
  <si>
    <t>5-3000</t>
  </si>
  <si>
    <t>5-3010</t>
  </si>
  <si>
    <t>5-3020</t>
  </si>
  <si>
    <t>5-3030</t>
  </si>
  <si>
    <t>5-3040</t>
  </si>
  <si>
    <t>5-3110</t>
  </si>
  <si>
    <t>5-3120</t>
  </si>
  <si>
    <t>5-3210</t>
  </si>
  <si>
    <t>5-3220</t>
  </si>
  <si>
    <t>5-3300</t>
  </si>
  <si>
    <t>5-3410</t>
  </si>
  <si>
    <t>5-3420</t>
  </si>
  <si>
    <t>5-3430</t>
  </si>
  <si>
    <t>5-3440</t>
  </si>
  <si>
    <t>5-3510</t>
  </si>
  <si>
    <t>5-3520</t>
  </si>
  <si>
    <t>5-3530</t>
  </si>
  <si>
    <t>5-3540</t>
  </si>
  <si>
    <t>5-3550</t>
  </si>
  <si>
    <t>5-3560</t>
  </si>
  <si>
    <t>5-3570</t>
  </si>
  <si>
    <t>5-3610</t>
  </si>
  <si>
    <t>5-3620</t>
  </si>
  <si>
    <t>5-3630</t>
  </si>
  <si>
    <t>5-3640</t>
  </si>
  <si>
    <t>5-3650</t>
  </si>
  <si>
    <t>5-3710</t>
  </si>
  <si>
    <t>5-3720</t>
  </si>
  <si>
    <t>5-3730</t>
  </si>
  <si>
    <t>5-3740</t>
  </si>
  <si>
    <t>5-3750</t>
  </si>
  <si>
    <t>5-3760</t>
  </si>
  <si>
    <t>5-3770</t>
  </si>
  <si>
    <t>5-3780</t>
  </si>
  <si>
    <t>5-4100</t>
  </si>
  <si>
    <t>5-4200</t>
  </si>
  <si>
    <t>5-4300</t>
  </si>
  <si>
    <t>5-4400</t>
  </si>
  <si>
    <t>5-4500</t>
  </si>
  <si>
    <t>5-5100</t>
  </si>
  <si>
    <t>5-5200</t>
  </si>
  <si>
    <t>5-5300</t>
  </si>
  <si>
    <t>5-5400</t>
  </si>
  <si>
    <t>5-5500</t>
  </si>
  <si>
    <t>5-5600</t>
  </si>
  <si>
    <t>5-5700</t>
  </si>
  <si>
    <t>5-5800</t>
  </si>
  <si>
    <t>5-5900</t>
  </si>
  <si>
    <t>5-5950</t>
  </si>
  <si>
    <t>5-9000</t>
  </si>
  <si>
    <t>6-1900</t>
  </si>
  <si>
    <t>6-2100</t>
  </si>
  <si>
    <t>6-2200</t>
  </si>
  <si>
    <t>6-2300</t>
  </si>
  <si>
    <t>6-2400</t>
  </si>
  <si>
    <t>6-2500</t>
  </si>
  <si>
    <t>6-3100</t>
  </si>
  <si>
    <t>6-3110</t>
  </si>
  <si>
    <t>6-3200</t>
  </si>
  <si>
    <t>6-3300</t>
  </si>
  <si>
    <t>6-4100</t>
  </si>
  <si>
    <t>6-4200</t>
  </si>
  <si>
    <t>6-4300</t>
  </si>
  <si>
    <t>6-4310</t>
  </si>
  <si>
    <t>6-4320</t>
  </si>
  <si>
    <t>6-4330</t>
  </si>
  <si>
    <t>6-4340</t>
  </si>
  <si>
    <t>6-4350</t>
  </si>
  <si>
    <t>6-4360</t>
  </si>
  <si>
    <t>6-4400</t>
  </si>
  <si>
    <t>6-4450</t>
  </si>
  <si>
    <t>6-5100</t>
  </si>
  <si>
    <t>6-5200</t>
  </si>
  <si>
    <t>6-5300</t>
  </si>
  <si>
    <t>6-6100</t>
  </si>
  <si>
    <t>6-6200</t>
  </si>
  <si>
    <t>6-6300</t>
  </si>
  <si>
    <t>6-6400</t>
  </si>
  <si>
    <t>6-6500</t>
  </si>
  <si>
    <t>6-6600</t>
  </si>
  <si>
    <t>6-7100</t>
  </si>
  <si>
    <t>6-7200</t>
  </si>
  <si>
    <t>6-7300</t>
  </si>
  <si>
    <t>6-7600</t>
  </si>
  <si>
    <t>6-7700</t>
  </si>
  <si>
    <t>6-7800</t>
  </si>
  <si>
    <t>6-8100</t>
  </si>
  <si>
    <t>6-8110</t>
  </si>
  <si>
    <t>6-8200</t>
  </si>
  <si>
    <t>6-8300</t>
  </si>
  <si>
    <t>6-8400</t>
  </si>
  <si>
    <t>6-8500</t>
  </si>
  <si>
    <t>6-8600</t>
  </si>
  <si>
    <t>6-8700</t>
  </si>
  <si>
    <t>6-8800</t>
  </si>
  <si>
    <t>6-8900</t>
  </si>
  <si>
    <t>6-9900</t>
  </si>
  <si>
    <t>6-9901</t>
  </si>
  <si>
    <t>8-1910</t>
  </si>
  <si>
    <t>8-1911</t>
  </si>
  <si>
    <t>8-1912</t>
  </si>
  <si>
    <t>8-1920</t>
  </si>
  <si>
    <t>8-2200</t>
  </si>
  <si>
    <t>8-2300</t>
  </si>
  <si>
    <t>8-2400</t>
  </si>
  <si>
    <t>8-3100</t>
  </si>
  <si>
    <t>8-3200</t>
  </si>
  <si>
    <t>8-9100</t>
  </si>
  <si>
    <t>9-9100</t>
  </si>
  <si>
    <t>9-9200</t>
  </si>
  <si>
    <t>9-9300</t>
  </si>
  <si>
    <t>9-9400</t>
  </si>
  <si>
    <t>RAW COA STRUCTURE</t>
  </si>
  <si>
    <t>LEVEL 1</t>
  </si>
  <si>
    <t>LEVEL 2</t>
  </si>
  <si>
    <t>SELECT * FROM "SchSystem"."FuncSys_General_SetEmptyTableAndResetSequence"('SchAccounting', 'TblCodeOfAccounting_Structure');</t>
  </si>
  <si>
    <t>1-ACTV</t>
  </si>
  <si>
    <t>2-PASV</t>
  </si>
  <si>
    <t>4-1EAT</t>
  </si>
  <si>
    <t>4-2EBT</t>
  </si>
  <si>
    <t>4-3OPF</t>
  </si>
  <si>
    <t>4-4GPF</t>
  </si>
  <si>
    <t>1ACTV</t>
  </si>
  <si>
    <t>2PASV</t>
  </si>
  <si>
    <t>41EAT</t>
  </si>
  <si>
    <t>42EBT</t>
  </si>
  <si>
    <t>43OPF</t>
  </si>
  <si>
    <t>44GPF</t>
  </si>
  <si>
    <t>Checking Account</t>
  </si>
  <si>
    <t xml:space="preserve">Citi Bank </t>
  </si>
  <si>
    <t>Commonwealth Bank</t>
  </si>
  <si>
    <t>PT. Bank Mandiri</t>
  </si>
  <si>
    <t>Bank BRI</t>
  </si>
  <si>
    <t>120-10</t>
  </si>
  <si>
    <t>120-21</t>
  </si>
  <si>
    <t>120-22</t>
  </si>
  <si>
    <t>120-23</t>
  </si>
  <si>
    <t>120-25</t>
  </si>
  <si>
    <t>120-26</t>
  </si>
  <si>
    <t>120-00</t>
  </si>
  <si>
    <t>100-00</t>
  </si>
  <si>
    <t>Other Receivable</t>
  </si>
  <si>
    <t>I/C Receivable to Redi Subekti</t>
  </si>
  <si>
    <t>I/C Receivable to PT. QDC</t>
  </si>
  <si>
    <t>130-20</t>
  </si>
  <si>
    <t>130-50</t>
  </si>
  <si>
    <t>130-52</t>
  </si>
  <si>
    <t>130-53</t>
  </si>
  <si>
    <t>130-54</t>
  </si>
  <si>
    <t>I/C Receivable toEver Classic Investment</t>
  </si>
  <si>
    <t>130-00</t>
  </si>
  <si>
    <t>140-10</t>
  </si>
  <si>
    <t>Inventory 1</t>
  </si>
  <si>
    <t>140-00</t>
  </si>
  <si>
    <t>PPH 4 ayat 2</t>
  </si>
  <si>
    <t>150-10</t>
  </si>
  <si>
    <t>150-11</t>
  </si>
  <si>
    <t>150-12</t>
  </si>
  <si>
    <t>150-00</t>
  </si>
  <si>
    <t>Land</t>
  </si>
  <si>
    <t>Property</t>
  </si>
  <si>
    <t>Equipment</t>
  </si>
  <si>
    <t>Tower</t>
  </si>
  <si>
    <t>170-10</t>
  </si>
  <si>
    <t>170-20</t>
  </si>
  <si>
    <t>170-21</t>
  </si>
  <si>
    <t>170-30</t>
  </si>
  <si>
    <t>170-31</t>
  </si>
  <si>
    <t>170-41</t>
  </si>
  <si>
    <t>170-60</t>
  </si>
  <si>
    <t>170-61</t>
  </si>
  <si>
    <t>170-70</t>
  </si>
  <si>
    <t>160-00</t>
  </si>
  <si>
    <t>170-00</t>
  </si>
  <si>
    <t>180-00</t>
  </si>
  <si>
    <t>170-40</t>
  </si>
  <si>
    <t>Office Furniture</t>
  </si>
  <si>
    <t>Accumulation Depreciation</t>
  </si>
  <si>
    <t>Property Accumulation Depreciation</t>
  </si>
  <si>
    <t>Equipment Accumulation Depreciation</t>
  </si>
  <si>
    <t>Office Furniture Accumulation Depreciation</t>
  </si>
  <si>
    <t>Tower Accumulation Depreciation</t>
  </si>
  <si>
    <t>110-00</t>
  </si>
  <si>
    <t>190-21</t>
  </si>
  <si>
    <t>190-22</t>
  </si>
  <si>
    <t>190-23</t>
  </si>
  <si>
    <t>Pre Op. and Op. Expense Accum. Amortization</t>
  </si>
  <si>
    <t>210-20</t>
  </si>
  <si>
    <t>210-00</t>
  </si>
  <si>
    <t>Account Payable</t>
  </si>
  <si>
    <t>Hutang Usaha</t>
  </si>
  <si>
    <t>Account Payable (IDR)</t>
  </si>
  <si>
    <t>Cutomer Deposit</t>
  </si>
  <si>
    <t>VAT- Output Tax</t>
  </si>
  <si>
    <t>PPH 21</t>
  </si>
  <si>
    <t>PPH 23</t>
  </si>
  <si>
    <t>210-21</t>
  </si>
  <si>
    <t>210-22</t>
  </si>
  <si>
    <t>210-40</t>
  </si>
  <si>
    <t>210-80</t>
  </si>
  <si>
    <t>210-81</t>
  </si>
  <si>
    <t>210-86</t>
  </si>
  <si>
    <t>210-87</t>
  </si>
  <si>
    <t>230-21</t>
  </si>
  <si>
    <t>230-22</t>
  </si>
  <si>
    <t xml:space="preserve">Account Payable to PT. QDC </t>
  </si>
  <si>
    <t>Other Account Payable</t>
  </si>
  <si>
    <t>220-00</t>
  </si>
  <si>
    <t>200-00</t>
  </si>
  <si>
    <t>300-00</t>
  </si>
  <si>
    <t>310-21</t>
  </si>
  <si>
    <t>310-22</t>
  </si>
  <si>
    <t>Modal saham Redi Subekti</t>
  </si>
  <si>
    <t>Modal saham PT. QDC</t>
  </si>
  <si>
    <t>310-00</t>
  </si>
  <si>
    <t>Retained Earnings</t>
  </si>
  <si>
    <t>320-10</t>
  </si>
  <si>
    <t>320-20</t>
  </si>
  <si>
    <t>410-10</t>
  </si>
  <si>
    <t>410-20</t>
  </si>
  <si>
    <t>410-40</t>
  </si>
  <si>
    <t>Pendapatan atas sewa gedung</t>
  </si>
  <si>
    <t>Pendapatan sewa Infrastruktur</t>
  </si>
  <si>
    <t>410-00</t>
  </si>
  <si>
    <t>Pendapatan usaha lain-lain</t>
  </si>
  <si>
    <t>Production Cost</t>
  </si>
  <si>
    <t>510-31</t>
  </si>
  <si>
    <t>510-32</t>
  </si>
  <si>
    <t>510-34</t>
  </si>
  <si>
    <t>510-35</t>
  </si>
  <si>
    <t>510-00</t>
  </si>
  <si>
    <t>Biaya Keamanan</t>
  </si>
  <si>
    <t xml:space="preserve">Biaya Cleaning Service </t>
  </si>
  <si>
    <t>Electric Expense</t>
  </si>
  <si>
    <t>Sales Expense</t>
  </si>
  <si>
    <t>Biaya Penyusutan Tower site Hotel Santika</t>
  </si>
  <si>
    <t>BPJS Kesehatan</t>
  </si>
  <si>
    <t>Electricity, Water and Telephone</t>
  </si>
  <si>
    <t>biaya lain-lain</t>
  </si>
  <si>
    <t>Biaya asuransi</t>
  </si>
  <si>
    <t>Biaya marketing</t>
  </si>
  <si>
    <t>Operational Cost</t>
  </si>
  <si>
    <t>Operational Expense</t>
  </si>
  <si>
    <t>520-00</t>
  </si>
  <si>
    <t>521-00</t>
  </si>
  <si>
    <t>521-10</t>
  </si>
  <si>
    <t>521-30</t>
  </si>
  <si>
    <t>521-62</t>
  </si>
  <si>
    <t>521-63</t>
  </si>
  <si>
    <t>521-64</t>
  </si>
  <si>
    <t>521-65</t>
  </si>
  <si>
    <t>521-21</t>
  </si>
  <si>
    <t>Non Operational Cost</t>
  </si>
  <si>
    <t>660-10</t>
  </si>
  <si>
    <t>660-11</t>
  </si>
  <si>
    <t>660-12</t>
  </si>
  <si>
    <t>660-17</t>
  </si>
  <si>
    <t>660-71</t>
  </si>
  <si>
    <t>Penyusutan Bangunan</t>
  </si>
  <si>
    <t>Penyusutan Mesin dan Peralatan</t>
  </si>
  <si>
    <t>Penyusutan Mebel dan ATK</t>
  </si>
  <si>
    <t>Tax Expense</t>
  </si>
  <si>
    <t>660-00</t>
  </si>
  <si>
    <t>810-30</t>
  </si>
  <si>
    <t>810-00</t>
  </si>
  <si>
    <t>810-31</t>
  </si>
  <si>
    <t>910-10</t>
  </si>
  <si>
    <t>Biaya Bunga</t>
  </si>
  <si>
    <t>Biaya administrasi bank</t>
  </si>
  <si>
    <t>910-12</t>
  </si>
  <si>
    <t>910-11</t>
  </si>
  <si>
    <t>910-00</t>
  </si>
  <si>
    <t>1-1897</t>
  </si>
  <si>
    <t>1-1898</t>
  </si>
  <si>
    <t>Bank Bukopin - IDR</t>
  </si>
  <si>
    <t>BRI Cabang Putri Hijau Medan - IDR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</si>
</sst>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.00_);_(* \(#,##0.00\);_(* &quot;-&quot;_);_(@_)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charset val="1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164" fontId="0" fillId="0" borderId="0" xfId="1" applyNumberFormat="1" applyFont="1"/>
    <xf numFmtId="164" fontId="0" fillId="34" borderId="0" xfId="1" applyNumberFormat="1" applyFont="1" applyFill="1"/>
    <xf numFmtId="0" fontId="18" fillId="0" borderId="0" xfId="0" applyFont="1" applyAlignment="1">
      <alignment horizontal="center" vertical="center"/>
    </xf>
    <xf numFmtId="164" fontId="18" fillId="0" borderId="0" xfId="1" applyNumberFormat="1" applyFont="1" applyAlignment="1">
      <alignment horizontal="center" vertical="center"/>
    </xf>
    <xf numFmtId="0" fontId="0" fillId="33" borderId="0" xfId="0" applyFill="1"/>
    <xf numFmtId="0" fontId="0" fillId="35" borderId="0" xfId="0" applyFill="1"/>
    <xf numFmtId="164" fontId="0" fillId="0" borderId="0" xfId="1" applyNumberFormat="1" applyFont="1" applyFill="1"/>
    <xf numFmtId="0" fontId="19" fillId="0" borderId="0" xfId="0" applyFont="1"/>
    <xf numFmtId="164" fontId="0" fillId="0" borderId="0" xfId="1" applyNumberFormat="1" applyFont="1" applyFill="1" applyBorder="1"/>
    <xf numFmtId="164" fontId="18" fillId="0" borderId="0" xfId="1" applyNumberFormat="1" applyFont="1" applyFill="1" applyBorder="1" applyAlignment="1">
      <alignment horizontal="center" vertical="center"/>
    </xf>
    <xf numFmtId="164" fontId="0" fillId="35" borderId="0" xfId="1" applyNumberFormat="1" applyFont="1" applyFill="1"/>
    <xf numFmtId="164" fontId="0" fillId="35" borderId="0" xfId="1" applyNumberFormat="1" applyFont="1" applyFill="1" applyBorder="1"/>
    <xf numFmtId="164" fontId="0" fillId="33" borderId="0" xfId="1" applyNumberFormat="1" applyFont="1" applyFill="1"/>
    <xf numFmtId="164" fontId="0" fillId="33" borderId="0" xfId="1" applyNumberFormat="1" applyFont="1" applyFill="1" applyBorder="1"/>
    <xf numFmtId="164" fontId="18" fillId="34" borderId="0" xfId="1" applyNumberFormat="1" applyFont="1" applyFill="1" applyAlignment="1">
      <alignment horizontal="center" vertical="center"/>
    </xf>
    <xf numFmtId="0" fontId="0" fillId="36" borderId="0" xfId="0" applyFill="1"/>
    <xf numFmtId="164" fontId="0" fillId="36" borderId="0" xfId="1" applyNumberFormat="1" applyFont="1" applyFill="1"/>
    <xf numFmtId="164" fontId="0" fillId="36" borderId="0" xfId="1" applyNumberFormat="1" applyFont="1" applyFill="1" applyBorder="1"/>
    <xf numFmtId="164" fontId="18" fillId="0" borderId="0" xfId="1" applyNumberFormat="1" applyFont="1" applyFill="1" applyAlignment="1">
      <alignment horizontal="center" vertical="center"/>
    </xf>
    <xf numFmtId="0" fontId="21" fillId="0" borderId="0" xfId="0" applyFont="1"/>
    <xf numFmtId="0" fontId="21" fillId="0" borderId="0" xfId="0" applyFont="1" applyFill="1"/>
    <xf numFmtId="0" fontId="21" fillId="0" borderId="0" xfId="0" applyFont="1" applyAlignment="1"/>
    <xf numFmtId="0" fontId="20" fillId="34" borderId="0" xfId="0" applyFont="1" applyFill="1" applyAlignment="1">
      <alignment horizontal="center" vertical="center"/>
    </xf>
    <xf numFmtId="0" fontId="21" fillId="34" borderId="0" xfId="0" applyFont="1" applyFill="1"/>
    <xf numFmtId="0" fontId="21" fillId="34" borderId="0" xfId="0" applyFont="1" applyFill="1" applyAlignment="1"/>
    <xf numFmtId="0" fontId="21" fillId="37" borderId="0" xfId="0" applyFont="1" applyFill="1"/>
    <xf numFmtId="0" fontId="21" fillId="37" borderId="0" xfId="0" applyFont="1" applyFill="1" applyAlignment="1"/>
    <xf numFmtId="0" fontId="22" fillId="0" borderId="0" xfId="0" applyFont="1"/>
    <xf numFmtId="0" fontId="22" fillId="0" borderId="0" xfId="0" applyFont="1" applyAlignment="1"/>
    <xf numFmtId="0" fontId="0" fillId="0" borderId="0" xfId="0" applyAlignment="1"/>
    <xf numFmtId="0" fontId="0" fillId="34" borderId="0" xfId="0" applyFill="1"/>
    <xf numFmtId="49" fontId="21" fillId="0" borderId="0" xfId="0" applyNumberFormat="1" applyFont="1"/>
    <xf numFmtId="0" fontId="20" fillId="38" borderId="10" xfId="0" applyFont="1" applyFill="1" applyBorder="1" applyAlignment="1">
      <alignment horizontal="center" vertical="center"/>
    </xf>
    <xf numFmtId="49" fontId="21" fillId="34" borderId="0" xfId="0" applyNumberFormat="1" applyFont="1" applyFill="1"/>
    <xf numFmtId="0" fontId="20" fillId="34" borderId="0" xfId="0" applyFont="1" applyFill="1" applyBorder="1" applyAlignment="1">
      <alignment horizontal="center"/>
    </xf>
    <xf numFmtId="0" fontId="20" fillId="34" borderId="0" xfId="0" applyFont="1" applyFill="1" applyBorder="1" applyAlignment="1">
      <alignment horizontal="center" vertical="center"/>
    </xf>
    <xf numFmtId="0" fontId="14" fillId="0" borderId="0" xfId="0" applyFont="1"/>
    <xf numFmtId="0" fontId="14" fillId="34" borderId="0" xfId="0" applyFont="1" applyFill="1"/>
    <xf numFmtId="0" fontId="20" fillId="38" borderId="10" xfId="0" applyFont="1" applyFill="1" applyBorder="1" applyAlignment="1">
      <alignment horizontal="center" vertical="center"/>
    </xf>
    <xf numFmtId="0" fontId="20" fillId="38" borderId="10" xfId="0" applyFont="1" applyFill="1" applyBorder="1" applyAlignment="1">
      <alignment horizontal="center" vertical="center"/>
    </xf>
    <xf numFmtId="0" fontId="20" fillId="38" borderId="10" xfId="0" applyFont="1" applyFill="1" applyBorder="1" applyAlignment="1">
      <alignment horizontal="center" vertical="center"/>
    </xf>
    <xf numFmtId="0" fontId="20" fillId="38" borderId="10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3"/>
  <sheetViews>
    <sheetView workbookViewId="0">
      <pane xSplit="2" ySplit="2" topLeftCell="C120" activePane="bottomRight" state="frozen"/>
      <selection pane="topRight" activeCell="C1" sqref="C1"/>
      <selection pane="bottomLeft" activeCell="A2" sqref="A2"/>
      <selection pane="bottomRight" activeCell="D170" sqref="D170"/>
    </sheetView>
  </sheetViews>
  <sheetFormatPr defaultRowHeight="15" x14ac:dyDescent="0.25"/>
  <cols>
    <col min="2" max="2" width="31.85546875" bestFit="1" customWidth="1"/>
    <col min="3" max="3" width="21.42578125" style="1" customWidth="1"/>
    <col min="4" max="6" width="20.5703125" style="1" customWidth="1"/>
    <col min="7" max="7" width="21.42578125" style="9" customWidth="1"/>
    <col min="8" max="8" width="19.7109375" style="2" bestFit="1" customWidth="1"/>
    <col min="9" max="10" width="19.7109375" style="7" customWidth="1"/>
    <col min="11" max="13" width="19.7109375" style="1" bestFit="1" customWidth="1"/>
    <col min="14" max="14" width="19" style="1" bestFit="1" customWidth="1"/>
  </cols>
  <sheetData>
    <row r="1" spans="1:14" x14ac:dyDescent="0.25">
      <c r="K1" s="1">
        <f>K126+K163+K164+K165</f>
        <v>558697493060.27002</v>
      </c>
    </row>
    <row r="2" spans="1:14" s="3" customFormat="1" x14ac:dyDescent="0.25">
      <c r="C2" s="4"/>
      <c r="D2" s="4"/>
      <c r="E2" s="4"/>
      <c r="F2" s="4"/>
      <c r="G2" s="10"/>
      <c r="H2" s="15" t="s">
        <v>318</v>
      </c>
      <c r="I2" s="19"/>
      <c r="J2" s="19"/>
      <c r="K2" s="4" t="s">
        <v>312</v>
      </c>
      <c r="L2" s="4" t="s">
        <v>313</v>
      </c>
      <c r="M2" s="4" t="s">
        <v>316</v>
      </c>
      <c r="N2" s="4" t="s">
        <v>317</v>
      </c>
    </row>
    <row r="3" spans="1:14" x14ac:dyDescent="0.25">
      <c r="A3" s="5">
        <v>10000</v>
      </c>
      <c r="B3" s="5" t="s">
        <v>0</v>
      </c>
      <c r="C3" s="13">
        <v>565342491266.83997</v>
      </c>
      <c r="D3" s="13">
        <v>157038086173.19</v>
      </c>
      <c r="E3" s="13">
        <v>163683084379.76001</v>
      </c>
      <c r="F3" s="13">
        <v>-6644998206.5699997</v>
      </c>
      <c r="G3" s="14">
        <v>558697493060.27002</v>
      </c>
      <c r="H3" s="13">
        <f>SUM(H4:H125)</f>
        <v>558697493060.27002</v>
      </c>
      <c r="K3" s="13">
        <v>558697493060.27002</v>
      </c>
      <c r="L3" s="13">
        <v>558697493060.27002</v>
      </c>
      <c r="M3" s="13">
        <v>558697493060.27002</v>
      </c>
      <c r="N3" s="13">
        <v>558697493060.27002</v>
      </c>
    </row>
    <row r="4" spans="1:14" x14ac:dyDescent="0.25">
      <c r="A4" s="8">
        <v>11000</v>
      </c>
      <c r="B4" s="8" t="s">
        <v>314</v>
      </c>
    </row>
    <row r="5" spans="1:14" x14ac:dyDescent="0.25">
      <c r="A5" s="6">
        <v>11100</v>
      </c>
      <c r="B5" s="6" t="s">
        <v>1</v>
      </c>
      <c r="C5" s="11">
        <v>322291172.43000001</v>
      </c>
      <c r="D5" s="11">
        <v>118754640</v>
      </c>
      <c r="E5" s="11">
        <v>169135623</v>
      </c>
      <c r="F5" s="11">
        <v>-50380983</v>
      </c>
      <c r="G5" s="12">
        <v>271910189.43000001</v>
      </c>
    </row>
    <row r="6" spans="1:14" x14ac:dyDescent="0.25">
      <c r="A6">
        <v>11101</v>
      </c>
      <c r="B6" t="s">
        <v>2</v>
      </c>
      <c r="C6" s="1">
        <v>35810130.270000003</v>
      </c>
      <c r="D6" s="1">
        <v>13194960</v>
      </c>
      <c r="E6" s="1">
        <v>18792847</v>
      </c>
      <c r="F6" s="1">
        <v>-5597887</v>
      </c>
      <c r="G6" s="9">
        <v>30212243.27</v>
      </c>
      <c r="H6" s="2">
        <v>30212243.27</v>
      </c>
      <c r="L6" s="1">
        <v>30212243.27</v>
      </c>
      <c r="M6" s="1">
        <v>30212243.27</v>
      </c>
      <c r="N6" s="1">
        <v>30212243.27</v>
      </c>
    </row>
    <row r="7" spans="1:14" x14ac:dyDescent="0.25">
      <c r="A7">
        <v>11102</v>
      </c>
      <c r="B7" t="s">
        <v>3</v>
      </c>
      <c r="C7" s="1">
        <v>0</v>
      </c>
      <c r="D7" s="1">
        <v>0</v>
      </c>
      <c r="E7" s="1">
        <v>0</v>
      </c>
      <c r="F7" s="1">
        <v>0</v>
      </c>
      <c r="G7" s="9">
        <v>0</v>
      </c>
    </row>
    <row r="8" spans="1:14" x14ac:dyDescent="0.25">
      <c r="A8">
        <v>11103</v>
      </c>
      <c r="B8" t="s">
        <v>4</v>
      </c>
      <c r="C8" s="1">
        <v>0</v>
      </c>
      <c r="D8" s="1">
        <v>0</v>
      </c>
      <c r="E8" s="1">
        <v>0</v>
      </c>
      <c r="F8" s="1">
        <v>0</v>
      </c>
      <c r="G8" s="9">
        <v>0</v>
      </c>
    </row>
    <row r="9" spans="1:14" x14ac:dyDescent="0.25">
      <c r="A9">
        <v>11104</v>
      </c>
      <c r="B9" t="s">
        <v>5</v>
      </c>
      <c r="C9" s="1">
        <v>0</v>
      </c>
      <c r="D9" s="1">
        <v>0</v>
      </c>
      <c r="E9" s="1">
        <v>0</v>
      </c>
      <c r="F9" s="1">
        <v>0</v>
      </c>
      <c r="G9" s="9">
        <v>0</v>
      </c>
    </row>
    <row r="10" spans="1:14" x14ac:dyDescent="0.25">
      <c r="A10">
        <v>11105</v>
      </c>
      <c r="B10" t="s">
        <v>6</v>
      </c>
      <c r="C10" s="1">
        <v>0</v>
      </c>
      <c r="D10" s="1">
        <v>0</v>
      </c>
      <c r="E10" s="1">
        <v>0</v>
      </c>
      <c r="F10" s="1">
        <v>0</v>
      </c>
      <c r="G10" s="9">
        <v>0</v>
      </c>
    </row>
    <row r="11" spans="1:14" x14ac:dyDescent="0.25">
      <c r="A11">
        <v>11106</v>
      </c>
      <c r="B11" t="s">
        <v>7</v>
      </c>
      <c r="C11" s="1">
        <v>0</v>
      </c>
      <c r="D11" s="1">
        <v>0</v>
      </c>
      <c r="E11" s="1">
        <v>0</v>
      </c>
      <c r="F11" s="1">
        <v>0</v>
      </c>
      <c r="G11" s="9">
        <v>0</v>
      </c>
    </row>
    <row r="12" spans="1:14" x14ac:dyDescent="0.25">
      <c r="A12">
        <v>11107</v>
      </c>
      <c r="B12" t="s">
        <v>8</v>
      </c>
      <c r="C12" s="1">
        <v>0</v>
      </c>
      <c r="D12" s="1">
        <v>0</v>
      </c>
      <c r="E12" s="1">
        <v>0</v>
      </c>
      <c r="F12" s="1">
        <v>0</v>
      </c>
      <c r="G12" s="9">
        <v>0</v>
      </c>
    </row>
    <row r="13" spans="1:14" x14ac:dyDescent="0.25">
      <c r="A13">
        <v>11108</v>
      </c>
      <c r="B13" t="s">
        <v>9</v>
      </c>
      <c r="C13" s="1">
        <v>0</v>
      </c>
      <c r="D13" s="1">
        <v>0</v>
      </c>
      <c r="E13" s="1">
        <v>0</v>
      </c>
      <c r="F13" s="1">
        <v>0</v>
      </c>
      <c r="G13" s="9">
        <v>0</v>
      </c>
    </row>
    <row r="14" spans="1:14" x14ac:dyDescent="0.25">
      <c r="A14" s="6">
        <v>11110</v>
      </c>
      <c r="B14" s="6" t="s">
        <v>10</v>
      </c>
      <c r="C14" s="11">
        <v>38786247.359999999</v>
      </c>
      <c r="D14" s="11">
        <v>0</v>
      </c>
      <c r="E14" s="11">
        <v>0</v>
      </c>
      <c r="F14" s="11">
        <v>0</v>
      </c>
      <c r="G14" s="12">
        <v>38786247.359999999</v>
      </c>
    </row>
    <row r="15" spans="1:14" x14ac:dyDescent="0.25">
      <c r="A15">
        <v>11111</v>
      </c>
      <c r="B15" t="s">
        <v>10</v>
      </c>
      <c r="C15" s="1">
        <v>953.48</v>
      </c>
      <c r="D15" s="1">
        <v>0</v>
      </c>
      <c r="E15" s="1">
        <v>0</v>
      </c>
      <c r="F15" s="1">
        <v>0</v>
      </c>
      <c r="G15" s="9">
        <v>953.48</v>
      </c>
      <c r="H15" s="2">
        <v>953.48</v>
      </c>
      <c r="L15" s="1">
        <v>953.48</v>
      </c>
      <c r="M15" s="1">
        <v>953.48</v>
      </c>
      <c r="N15" s="1">
        <v>953.48</v>
      </c>
    </row>
    <row r="16" spans="1:14" x14ac:dyDescent="0.25">
      <c r="A16">
        <v>11112</v>
      </c>
      <c r="B16" t="s">
        <v>11</v>
      </c>
      <c r="C16" s="1">
        <v>12927795.640000001</v>
      </c>
      <c r="D16" s="1">
        <v>0</v>
      </c>
      <c r="E16" s="1">
        <v>0</v>
      </c>
      <c r="F16" s="1">
        <v>0</v>
      </c>
      <c r="G16" s="9">
        <v>12927795.640000001</v>
      </c>
      <c r="H16" s="2">
        <v>12927795.640000001</v>
      </c>
      <c r="L16" s="1">
        <v>12927795.640000001</v>
      </c>
      <c r="M16" s="1">
        <v>12927795.640000001</v>
      </c>
      <c r="N16" s="1">
        <v>12927795.640000001</v>
      </c>
    </row>
    <row r="17" spans="1:14" x14ac:dyDescent="0.25">
      <c r="A17" s="6">
        <v>11120</v>
      </c>
      <c r="B17" s="6" t="s">
        <v>12</v>
      </c>
      <c r="C17" s="11">
        <v>82482198819.960007</v>
      </c>
      <c r="D17" s="11">
        <v>6198235140</v>
      </c>
      <c r="E17" s="11">
        <v>232492873382.64001</v>
      </c>
      <c r="F17" s="11">
        <v>-226294638242.64001</v>
      </c>
      <c r="G17" s="12">
        <v>-143812439422.67999</v>
      </c>
    </row>
    <row r="18" spans="1:14" x14ac:dyDescent="0.25">
      <c r="A18">
        <v>11121</v>
      </c>
      <c r="B18" t="s">
        <v>12</v>
      </c>
      <c r="C18" s="1">
        <v>0</v>
      </c>
      <c r="D18" s="1">
        <v>0</v>
      </c>
      <c r="E18" s="1">
        <v>0</v>
      </c>
      <c r="F18" s="1">
        <v>0</v>
      </c>
      <c r="G18" s="9">
        <v>0</v>
      </c>
    </row>
    <row r="19" spans="1:14" x14ac:dyDescent="0.25">
      <c r="A19">
        <v>11122</v>
      </c>
      <c r="B19" t="s">
        <v>13</v>
      </c>
      <c r="C19" s="1">
        <v>0</v>
      </c>
      <c r="D19" s="1">
        <v>0</v>
      </c>
      <c r="E19" s="1">
        <v>0</v>
      </c>
      <c r="F19" s="1">
        <v>0</v>
      </c>
      <c r="G19" s="9">
        <v>0</v>
      </c>
    </row>
    <row r="20" spans="1:14" x14ac:dyDescent="0.25">
      <c r="A20">
        <v>11125</v>
      </c>
      <c r="B20" t="s">
        <v>14</v>
      </c>
      <c r="C20" s="1">
        <v>7497639.6399999997</v>
      </c>
      <c r="D20" s="1">
        <v>0</v>
      </c>
      <c r="E20" s="1">
        <v>0</v>
      </c>
      <c r="F20" s="1">
        <v>0</v>
      </c>
      <c r="G20" s="9">
        <v>7497639.6399999997</v>
      </c>
      <c r="H20" s="2">
        <v>7497639.6399999997</v>
      </c>
      <c r="L20" s="1">
        <v>7497639.6399999997</v>
      </c>
      <c r="M20" s="1">
        <v>7497639.6399999997</v>
      </c>
      <c r="N20" s="1">
        <v>7497639.6399999997</v>
      </c>
    </row>
    <row r="21" spans="1:14" x14ac:dyDescent="0.25">
      <c r="A21">
        <v>11126</v>
      </c>
      <c r="B21" t="s">
        <v>15</v>
      </c>
      <c r="C21" s="1">
        <v>107.48</v>
      </c>
      <c r="D21" s="1">
        <v>0</v>
      </c>
      <c r="E21" s="1">
        <v>0</v>
      </c>
      <c r="F21" s="1">
        <v>0</v>
      </c>
      <c r="G21" s="9">
        <v>107.48</v>
      </c>
      <c r="H21" s="2">
        <v>107.48</v>
      </c>
      <c r="L21" s="1">
        <v>107.48</v>
      </c>
      <c r="M21" s="1">
        <v>107.48</v>
      </c>
      <c r="N21" s="1">
        <v>107.48</v>
      </c>
    </row>
    <row r="22" spans="1:14" x14ac:dyDescent="0.25">
      <c r="A22">
        <v>11200</v>
      </c>
      <c r="B22" t="s">
        <v>16</v>
      </c>
      <c r="C22" s="1">
        <v>6302740721.3599997</v>
      </c>
      <c r="D22" s="1">
        <v>516519595</v>
      </c>
      <c r="E22" s="1">
        <v>19374406115.220001</v>
      </c>
      <c r="F22" s="1">
        <v>-18857886520.220001</v>
      </c>
      <c r="G22" s="9">
        <v>-12555145798.860001</v>
      </c>
      <c r="H22" s="2">
        <v>-12555145798.860001</v>
      </c>
      <c r="L22" s="1">
        <v>-12555145798.860001</v>
      </c>
      <c r="M22" s="1">
        <v>-12555145798.860001</v>
      </c>
      <c r="N22" s="1">
        <v>-12555145798.860001</v>
      </c>
    </row>
    <row r="23" spans="1:14" x14ac:dyDescent="0.25">
      <c r="A23">
        <v>11201</v>
      </c>
      <c r="B23" t="s">
        <v>17</v>
      </c>
      <c r="C23" s="1">
        <v>563278100.01999998</v>
      </c>
      <c r="D23" s="1">
        <v>0</v>
      </c>
      <c r="E23" s="1">
        <v>0</v>
      </c>
      <c r="F23" s="1">
        <v>0</v>
      </c>
      <c r="G23" s="9">
        <v>563278100.01999998</v>
      </c>
      <c r="H23" s="2">
        <v>563278100.01999998</v>
      </c>
      <c r="L23" s="1">
        <v>563278100.01999998</v>
      </c>
      <c r="M23" s="1">
        <v>563278100.01999998</v>
      </c>
      <c r="N23" s="1">
        <v>563278100.01999998</v>
      </c>
    </row>
    <row r="24" spans="1:14" x14ac:dyDescent="0.25">
      <c r="A24">
        <v>11203</v>
      </c>
      <c r="B24" t="s">
        <v>18</v>
      </c>
      <c r="C24" s="1">
        <v>-0.17</v>
      </c>
      <c r="D24" s="1">
        <v>0</v>
      </c>
      <c r="E24" s="1">
        <v>0</v>
      </c>
      <c r="F24" s="1">
        <v>0</v>
      </c>
      <c r="G24" s="9">
        <v>-0.17</v>
      </c>
      <c r="H24" s="2">
        <v>-0.17</v>
      </c>
      <c r="L24" s="1">
        <v>-0.17</v>
      </c>
      <c r="M24" s="1">
        <v>-0.17</v>
      </c>
      <c r="N24" s="1">
        <v>-0.17</v>
      </c>
    </row>
    <row r="25" spans="1:14" x14ac:dyDescent="0.25">
      <c r="A25">
        <v>11220</v>
      </c>
      <c r="B25" t="s">
        <v>19</v>
      </c>
      <c r="C25" s="1">
        <v>0</v>
      </c>
      <c r="D25" s="1">
        <v>0</v>
      </c>
      <c r="E25" s="1">
        <v>0</v>
      </c>
      <c r="F25" s="1">
        <v>0</v>
      </c>
      <c r="G25" s="9">
        <v>0</v>
      </c>
    </row>
    <row r="26" spans="1:14" x14ac:dyDescent="0.25">
      <c r="A26">
        <v>11300</v>
      </c>
      <c r="B26" t="s">
        <v>20</v>
      </c>
      <c r="C26" s="1">
        <v>0</v>
      </c>
      <c r="D26" s="1">
        <v>0</v>
      </c>
      <c r="E26" s="1">
        <v>0</v>
      </c>
      <c r="F26" s="1">
        <v>0</v>
      </c>
      <c r="G26" s="9">
        <v>0</v>
      </c>
    </row>
    <row r="27" spans="1:14" x14ac:dyDescent="0.25">
      <c r="A27">
        <v>11400</v>
      </c>
      <c r="B27" t="s">
        <v>21</v>
      </c>
      <c r="C27" s="1">
        <v>0</v>
      </c>
      <c r="D27" s="1">
        <v>0</v>
      </c>
      <c r="E27" s="1">
        <v>0</v>
      </c>
      <c r="F27" s="1">
        <v>0</v>
      </c>
      <c r="G27" s="9">
        <v>0</v>
      </c>
    </row>
    <row r="28" spans="1:14" x14ac:dyDescent="0.25">
      <c r="A28">
        <v>11500</v>
      </c>
      <c r="B28" t="s">
        <v>22</v>
      </c>
      <c r="C28" s="1">
        <v>0</v>
      </c>
      <c r="D28" s="1">
        <v>0</v>
      </c>
      <c r="E28" s="1">
        <v>0</v>
      </c>
      <c r="F28" s="1">
        <v>0</v>
      </c>
      <c r="G28" s="9">
        <v>0</v>
      </c>
    </row>
    <row r="29" spans="1:14" x14ac:dyDescent="0.25">
      <c r="A29" s="6">
        <v>11600</v>
      </c>
      <c r="B29" s="6" t="s">
        <v>23</v>
      </c>
      <c r="C29" s="11">
        <v>0</v>
      </c>
      <c r="D29" s="11">
        <v>0</v>
      </c>
      <c r="E29" s="11">
        <v>0</v>
      </c>
      <c r="F29" s="11">
        <v>0</v>
      </c>
      <c r="G29" s="12">
        <v>0</v>
      </c>
    </row>
    <row r="30" spans="1:14" x14ac:dyDescent="0.25">
      <c r="A30">
        <v>11601</v>
      </c>
      <c r="B30" t="s">
        <v>23</v>
      </c>
      <c r="C30" s="1">
        <v>0</v>
      </c>
      <c r="D30" s="1">
        <v>0</v>
      </c>
      <c r="E30" s="1">
        <v>0</v>
      </c>
      <c r="F30" s="1">
        <v>0</v>
      </c>
      <c r="G30" s="9">
        <v>0</v>
      </c>
    </row>
    <row r="31" spans="1:14" x14ac:dyDescent="0.25">
      <c r="A31">
        <v>11602</v>
      </c>
      <c r="B31" t="s">
        <v>24</v>
      </c>
      <c r="C31" s="1">
        <v>0</v>
      </c>
      <c r="D31" s="1">
        <v>0</v>
      </c>
      <c r="E31" s="1">
        <v>0</v>
      </c>
      <c r="F31" s="1">
        <v>0</v>
      </c>
      <c r="G31" s="9">
        <v>0</v>
      </c>
    </row>
    <row r="32" spans="1:14" x14ac:dyDescent="0.25">
      <c r="A32" s="6">
        <v>11700</v>
      </c>
      <c r="B32" s="6" t="s">
        <v>25</v>
      </c>
      <c r="C32" s="11">
        <v>0</v>
      </c>
      <c r="D32" s="11">
        <v>0</v>
      </c>
      <c r="E32" s="11">
        <v>0</v>
      </c>
      <c r="F32" s="11">
        <v>0</v>
      </c>
      <c r="G32" s="12">
        <v>0</v>
      </c>
    </row>
    <row r="33" spans="1:14" x14ac:dyDescent="0.25">
      <c r="A33">
        <v>11701</v>
      </c>
      <c r="B33" t="s">
        <v>25</v>
      </c>
      <c r="C33" s="1">
        <v>0</v>
      </c>
      <c r="D33" s="1">
        <v>0</v>
      </c>
      <c r="E33" s="1">
        <v>0</v>
      </c>
      <c r="F33" s="1">
        <v>0</v>
      </c>
      <c r="G33" s="9">
        <v>0</v>
      </c>
    </row>
    <row r="34" spans="1:14" x14ac:dyDescent="0.25">
      <c r="A34">
        <v>11702</v>
      </c>
      <c r="B34" t="s">
        <v>26</v>
      </c>
      <c r="C34" s="1">
        <v>0</v>
      </c>
      <c r="D34" s="1">
        <v>0</v>
      </c>
      <c r="E34" s="1">
        <v>0</v>
      </c>
      <c r="F34" s="1">
        <v>0</v>
      </c>
      <c r="G34" s="9">
        <v>0</v>
      </c>
    </row>
    <row r="35" spans="1:14" x14ac:dyDescent="0.25">
      <c r="A35" s="6">
        <v>11800</v>
      </c>
      <c r="B35" s="6" t="s">
        <v>27</v>
      </c>
      <c r="C35" s="11">
        <v>2010783002.1600001</v>
      </c>
      <c r="D35" s="11">
        <v>3219533988.48</v>
      </c>
      <c r="E35" s="11">
        <v>420805648.31999999</v>
      </c>
      <c r="F35" s="11">
        <v>2798728340.1599998</v>
      </c>
      <c r="G35" s="12">
        <v>4809511342.3199997</v>
      </c>
    </row>
    <row r="36" spans="1:14" x14ac:dyDescent="0.25">
      <c r="A36">
        <v>11801</v>
      </c>
      <c r="B36" t="s">
        <v>27</v>
      </c>
      <c r="C36" s="1">
        <v>194792.06</v>
      </c>
      <c r="D36" s="1">
        <v>80612.679999999993</v>
      </c>
      <c r="E36" s="1">
        <v>10531.16</v>
      </c>
      <c r="F36" s="1">
        <v>70081.52</v>
      </c>
      <c r="G36" s="9">
        <v>264873.58</v>
      </c>
      <c r="H36" s="2">
        <v>264873.58</v>
      </c>
      <c r="L36" s="1">
        <v>264873.58</v>
      </c>
      <c r="M36" s="1">
        <v>264873.58</v>
      </c>
      <c r="N36" s="1">
        <v>264873.58</v>
      </c>
    </row>
    <row r="37" spans="1:14" x14ac:dyDescent="0.25">
      <c r="A37">
        <v>11802</v>
      </c>
      <c r="B37" t="s">
        <v>28</v>
      </c>
      <c r="C37" s="1">
        <v>670066208.65999997</v>
      </c>
      <c r="D37" s="1">
        <v>1073097383.48</v>
      </c>
      <c r="E37" s="1">
        <v>140258018.28</v>
      </c>
      <c r="F37" s="1">
        <v>932839365.20000005</v>
      </c>
      <c r="G37" s="9">
        <v>1602905573.8599999</v>
      </c>
      <c r="H37" s="2">
        <v>1602905573.8599999</v>
      </c>
      <c r="L37" s="1">
        <v>1602905573.8599999</v>
      </c>
      <c r="M37" s="1">
        <v>1602905573.8599999</v>
      </c>
      <c r="N37" s="1">
        <v>1602905573.8599999</v>
      </c>
    </row>
    <row r="38" spans="1:14" x14ac:dyDescent="0.25">
      <c r="A38" s="6">
        <v>11810</v>
      </c>
      <c r="B38" s="6" t="s">
        <v>29</v>
      </c>
      <c r="C38" s="11">
        <v>179082219580.53</v>
      </c>
      <c r="D38" s="11">
        <v>46003815823</v>
      </c>
      <c r="E38" s="11">
        <v>218038277879.31</v>
      </c>
      <c r="F38" s="11">
        <v>-172034462056.31</v>
      </c>
      <c r="G38" s="12">
        <v>7047757524.2200003</v>
      </c>
    </row>
    <row r="39" spans="1:14" x14ac:dyDescent="0.25">
      <c r="A39">
        <v>11811</v>
      </c>
      <c r="B39" t="s">
        <v>29</v>
      </c>
      <c r="C39" s="1">
        <v>0</v>
      </c>
      <c r="D39" s="1">
        <v>0</v>
      </c>
      <c r="E39" s="1">
        <v>0</v>
      </c>
      <c r="F39" s="1">
        <v>0</v>
      </c>
      <c r="G39" s="9">
        <v>0</v>
      </c>
    </row>
    <row r="40" spans="1:14" x14ac:dyDescent="0.25">
      <c r="A40">
        <v>11812</v>
      </c>
      <c r="B40" t="s">
        <v>30</v>
      </c>
      <c r="C40" s="1">
        <v>1946.81</v>
      </c>
      <c r="D40" s="1">
        <v>0</v>
      </c>
      <c r="E40" s="1">
        <v>0</v>
      </c>
      <c r="F40" s="1">
        <v>0</v>
      </c>
      <c r="G40" s="9">
        <v>1946.81</v>
      </c>
      <c r="H40" s="2">
        <v>1946.81</v>
      </c>
      <c r="L40" s="1">
        <v>1946.81</v>
      </c>
      <c r="M40" s="1">
        <v>1946.81</v>
      </c>
      <c r="N40" s="1">
        <v>1946.81</v>
      </c>
    </row>
    <row r="41" spans="1:14" x14ac:dyDescent="0.25">
      <c r="A41">
        <v>11820</v>
      </c>
      <c r="B41" t="s">
        <v>31</v>
      </c>
      <c r="C41" s="1">
        <v>18753112465.049999</v>
      </c>
      <c r="D41" s="1">
        <v>6396973689</v>
      </c>
      <c r="E41" s="1">
        <v>25260036306.330002</v>
      </c>
      <c r="F41" s="1">
        <v>-18863062617.330002</v>
      </c>
      <c r="G41" s="9">
        <v>-109950152.28</v>
      </c>
      <c r="H41" s="2">
        <v>-109950152.28</v>
      </c>
      <c r="L41" s="1">
        <v>-109950152.28</v>
      </c>
      <c r="M41" s="1">
        <v>-109950152.28</v>
      </c>
      <c r="N41" s="1">
        <v>-109950152.28</v>
      </c>
    </row>
    <row r="42" spans="1:14" x14ac:dyDescent="0.25">
      <c r="A42">
        <v>11830</v>
      </c>
      <c r="B42" t="s">
        <v>32</v>
      </c>
      <c r="C42" s="1">
        <v>0</v>
      </c>
      <c r="D42" s="1">
        <v>0</v>
      </c>
      <c r="E42" s="1">
        <v>0</v>
      </c>
      <c r="F42" s="1">
        <v>0</v>
      </c>
      <c r="G42" s="9">
        <v>0</v>
      </c>
    </row>
    <row r="43" spans="1:14" x14ac:dyDescent="0.25">
      <c r="A43">
        <v>11840</v>
      </c>
      <c r="B43" t="s">
        <v>33</v>
      </c>
      <c r="C43" s="1">
        <v>6790314924.9300003</v>
      </c>
      <c r="D43" s="1">
        <v>175000000</v>
      </c>
      <c r="E43" s="1">
        <v>5888289105</v>
      </c>
      <c r="F43" s="1">
        <v>-5713289105</v>
      </c>
      <c r="G43" s="9">
        <v>1077025819.9300001</v>
      </c>
      <c r="H43" s="2">
        <v>1077025819.9300001</v>
      </c>
      <c r="L43" s="1">
        <v>1077025819.9300001</v>
      </c>
      <c r="M43" s="1">
        <v>1077025819.9300001</v>
      </c>
      <c r="N43" s="1">
        <v>1077025819.9300001</v>
      </c>
    </row>
    <row r="44" spans="1:14" x14ac:dyDescent="0.25">
      <c r="A44">
        <v>11850</v>
      </c>
      <c r="B44" t="s">
        <v>34</v>
      </c>
      <c r="C44" s="1">
        <v>39744889</v>
      </c>
      <c r="D44" s="1">
        <v>0</v>
      </c>
      <c r="E44" s="1">
        <v>0</v>
      </c>
      <c r="F44" s="1">
        <v>0</v>
      </c>
      <c r="G44" s="9">
        <v>39744889</v>
      </c>
      <c r="H44" s="2">
        <v>39744889</v>
      </c>
      <c r="L44" s="1">
        <v>39744889</v>
      </c>
      <c r="M44" s="1">
        <v>39744889</v>
      </c>
      <c r="N44" s="1">
        <v>39744889</v>
      </c>
    </row>
    <row r="45" spans="1:14" x14ac:dyDescent="0.25">
      <c r="A45" s="6">
        <v>11860</v>
      </c>
      <c r="B45" s="6" t="s">
        <v>35</v>
      </c>
      <c r="C45" s="11">
        <v>1750820.55</v>
      </c>
      <c r="D45" s="11">
        <v>0</v>
      </c>
      <c r="E45" s="11">
        <v>0</v>
      </c>
      <c r="F45" s="11">
        <v>0</v>
      </c>
      <c r="G45" s="12">
        <v>1750820.55</v>
      </c>
    </row>
    <row r="46" spans="1:14" x14ac:dyDescent="0.25">
      <c r="A46">
        <v>11861</v>
      </c>
      <c r="B46" t="s">
        <v>35</v>
      </c>
      <c r="C46" s="1">
        <v>181.01</v>
      </c>
      <c r="D46" s="1">
        <v>0</v>
      </c>
      <c r="E46" s="1">
        <v>0</v>
      </c>
      <c r="F46" s="1">
        <v>0</v>
      </c>
      <c r="G46" s="9">
        <v>181.01</v>
      </c>
      <c r="H46" s="2">
        <v>181.01</v>
      </c>
      <c r="L46" s="1">
        <v>181.01</v>
      </c>
      <c r="M46" s="1">
        <v>181.01</v>
      </c>
    </row>
    <row r="47" spans="1:14" x14ac:dyDescent="0.25">
      <c r="A47">
        <v>11862</v>
      </c>
      <c r="B47" t="s">
        <v>36</v>
      </c>
      <c r="C47" s="1">
        <v>583425.84</v>
      </c>
      <c r="D47" s="1">
        <v>0</v>
      </c>
      <c r="E47" s="1">
        <v>0</v>
      </c>
      <c r="F47" s="1">
        <v>0</v>
      </c>
      <c r="G47" s="9">
        <v>583425.84</v>
      </c>
      <c r="H47" s="2">
        <v>583425.84</v>
      </c>
      <c r="L47" s="1">
        <v>583425.84</v>
      </c>
      <c r="M47" s="1">
        <v>583425.84</v>
      </c>
    </row>
    <row r="48" spans="1:14" x14ac:dyDescent="0.25">
      <c r="A48" s="6">
        <v>11870</v>
      </c>
      <c r="B48" s="6" t="s">
        <v>37</v>
      </c>
      <c r="C48" s="11">
        <v>65862584892.610001</v>
      </c>
      <c r="D48" s="11">
        <v>218198786865.95001</v>
      </c>
      <c r="E48" s="11">
        <v>49777095937.910004</v>
      </c>
      <c r="F48" s="11">
        <v>168421690928.04001</v>
      </c>
      <c r="G48" s="12">
        <v>234284275820.64999</v>
      </c>
    </row>
    <row r="49" spans="1:13" x14ac:dyDescent="0.25">
      <c r="A49">
        <v>11871</v>
      </c>
      <c r="B49" t="s">
        <v>37</v>
      </c>
      <c r="C49" s="1">
        <v>505.26</v>
      </c>
      <c r="D49" s="1">
        <v>0</v>
      </c>
      <c r="E49" s="1">
        <v>0</v>
      </c>
      <c r="F49" s="1">
        <v>0</v>
      </c>
      <c r="G49" s="9">
        <v>505.26</v>
      </c>
      <c r="H49" s="2">
        <v>505.26</v>
      </c>
      <c r="L49" s="1">
        <v>505.26</v>
      </c>
      <c r="M49" s="1">
        <v>505.26</v>
      </c>
    </row>
    <row r="50" spans="1:13" x14ac:dyDescent="0.25">
      <c r="A50">
        <v>11872</v>
      </c>
      <c r="B50" t="s">
        <v>38</v>
      </c>
      <c r="C50" s="1">
        <v>7335936.2999999998</v>
      </c>
      <c r="D50" s="1">
        <v>0</v>
      </c>
      <c r="E50" s="1">
        <v>0</v>
      </c>
      <c r="F50" s="1">
        <v>0</v>
      </c>
      <c r="G50" s="9">
        <v>7335936.2999999998</v>
      </c>
      <c r="H50" s="2">
        <v>7335936.2999999998</v>
      </c>
      <c r="L50" s="1">
        <v>7335936.2999999998</v>
      </c>
      <c r="M50" s="1">
        <v>7335936.2999999998</v>
      </c>
    </row>
    <row r="51" spans="1:13" x14ac:dyDescent="0.25">
      <c r="A51">
        <v>11880</v>
      </c>
      <c r="B51" t="s">
        <v>39</v>
      </c>
      <c r="C51" s="1">
        <v>4310201613.1700001</v>
      </c>
      <c r="D51" s="1">
        <v>2774658079.8499999</v>
      </c>
      <c r="E51" s="1">
        <v>10000.85</v>
      </c>
      <c r="F51" s="1">
        <v>2774648079</v>
      </c>
      <c r="G51" s="9">
        <v>7084849692.1700001</v>
      </c>
      <c r="H51" s="2">
        <v>7084849692.1700001</v>
      </c>
      <c r="L51" s="1">
        <v>7084849692.1700001</v>
      </c>
      <c r="M51" s="1">
        <v>7084849692.1700001</v>
      </c>
    </row>
    <row r="52" spans="1:13" x14ac:dyDescent="0.25">
      <c r="A52">
        <v>11890</v>
      </c>
      <c r="B52" t="s">
        <v>40</v>
      </c>
      <c r="C52" s="1">
        <v>1447149036.52</v>
      </c>
      <c r="D52" s="1">
        <v>0</v>
      </c>
      <c r="E52" s="1">
        <v>1641042677.3599999</v>
      </c>
      <c r="F52" s="1">
        <v>-1641042677.3599999</v>
      </c>
      <c r="G52" s="9">
        <v>-193893640.84</v>
      </c>
      <c r="H52" s="2">
        <v>-193893640.84</v>
      </c>
      <c r="L52" s="1">
        <v>-193893640.84</v>
      </c>
      <c r="M52" s="1">
        <v>-193893640.84</v>
      </c>
    </row>
    <row r="53" spans="1:13" x14ac:dyDescent="0.25">
      <c r="A53">
        <v>11891</v>
      </c>
      <c r="B53" t="s">
        <v>41</v>
      </c>
      <c r="C53" s="1">
        <v>203423124.19999999</v>
      </c>
      <c r="D53" s="1">
        <v>0</v>
      </c>
      <c r="E53" s="1">
        <v>0</v>
      </c>
      <c r="F53" s="1">
        <v>0</v>
      </c>
      <c r="G53" s="9">
        <v>203423124.19999999</v>
      </c>
      <c r="H53" s="2">
        <v>203423124.19999999</v>
      </c>
      <c r="L53" s="1">
        <v>203423124.19999999</v>
      </c>
      <c r="M53" s="1">
        <v>203423124.19999999</v>
      </c>
    </row>
    <row r="54" spans="1:13" x14ac:dyDescent="0.25">
      <c r="A54">
        <v>11892</v>
      </c>
      <c r="B54" t="s">
        <v>42</v>
      </c>
      <c r="C54" s="1">
        <v>5934886.0599999996</v>
      </c>
      <c r="D54" s="1">
        <v>0</v>
      </c>
      <c r="E54" s="1">
        <v>0</v>
      </c>
      <c r="F54" s="1">
        <v>0</v>
      </c>
      <c r="G54" s="9">
        <v>5934886.0599999996</v>
      </c>
      <c r="H54" s="2">
        <v>5934886.0599999996</v>
      </c>
      <c r="L54" s="1">
        <v>5934886.0599999996</v>
      </c>
      <c r="M54" s="1">
        <v>5934886.0599999996</v>
      </c>
    </row>
    <row r="55" spans="1:13" x14ac:dyDescent="0.25">
      <c r="A55">
        <v>11893</v>
      </c>
      <c r="B55" t="s">
        <v>43</v>
      </c>
      <c r="C55" s="1">
        <v>0</v>
      </c>
      <c r="D55" s="1">
        <v>12821231387</v>
      </c>
      <c r="E55" s="1">
        <v>0</v>
      </c>
      <c r="F55" s="1">
        <v>12821231387</v>
      </c>
      <c r="G55" s="9">
        <v>12821231387</v>
      </c>
      <c r="H55" s="2">
        <v>12821231387</v>
      </c>
      <c r="L55" s="1">
        <v>12821231387</v>
      </c>
      <c r="M55" s="1">
        <v>12821231387</v>
      </c>
    </row>
    <row r="56" spans="1:13" x14ac:dyDescent="0.25">
      <c r="A56">
        <v>11894</v>
      </c>
      <c r="B56" t="s">
        <v>44</v>
      </c>
      <c r="C56" s="1">
        <v>1000000</v>
      </c>
      <c r="D56" s="1">
        <v>0</v>
      </c>
      <c r="E56" s="1">
        <v>0</v>
      </c>
      <c r="F56" s="1">
        <v>0</v>
      </c>
      <c r="G56" s="9">
        <v>1000000</v>
      </c>
      <c r="H56" s="2">
        <v>1000000</v>
      </c>
      <c r="L56" s="1">
        <v>1000000</v>
      </c>
      <c r="M56" s="1">
        <v>1000000</v>
      </c>
    </row>
    <row r="57" spans="1:13" x14ac:dyDescent="0.25">
      <c r="A57">
        <v>11895</v>
      </c>
      <c r="B57" t="s">
        <v>45</v>
      </c>
      <c r="C57" s="1">
        <v>141428140</v>
      </c>
      <c r="D57" s="1">
        <v>148730600</v>
      </c>
      <c r="E57" s="1">
        <v>141625676</v>
      </c>
      <c r="F57" s="1">
        <v>7104924</v>
      </c>
      <c r="G57" s="9">
        <v>148533064</v>
      </c>
      <c r="H57" s="2">
        <v>148533064</v>
      </c>
      <c r="L57" s="1">
        <v>148533064</v>
      </c>
      <c r="M57" s="1">
        <v>148533064</v>
      </c>
    </row>
    <row r="58" spans="1:13" x14ac:dyDescent="0.25">
      <c r="A58">
        <v>11900</v>
      </c>
      <c r="B58" t="s">
        <v>46</v>
      </c>
      <c r="C58" s="1">
        <v>-128965524</v>
      </c>
      <c r="D58" s="1">
        <v>4091633284.5999999</v>
      </c>
      <c r="E58" s="1">
        <v>2742512185.5999999</v>
      </c>
      <c r="F58" s="1">
        <v>1349121099</v>
      </c>
      <c r="G58" s="9">
        <v>1220155575</v>
      </c>
      <c r="H58" s="2">
        <v>1220155575</v>
      </c>
      <c r="L58" s="1">
        <v>1220155575</v>
      </c>
      <c r="M58" s="1">
        <v>1220155575</v>
      </c>
    </row>
    <row r="59" spans="1:13" x14ac:dyDescent="0.25">
      <c r="A59" s="6">
        <v>12000</v>
      </c>
      <c r="B59" s="6" t="s">
        <v>47</v>
      </c>
      <c r="C59" s="11">
        <v>46537007960.25</v>
      </c>
      <c r="D59" s="11">
        <v>453141625168.25</v>
      </c>
      <c r="E59" s="11">
        <v>109265074320.85001</v>
      </c>
      <c r="F59" s="11">
        <v>343876550847.40002</v>
      </c>
      <c r="G59" s="12">
        <v>390413558807.65002</v>
      </c>
    </row>
    <row r="60" spans="1:13" x14ac:dyDescent="0.25">
      <c r="A60">
        <v>12010</v>
      </c>
      <c r="B60" t="s">
        <v>48</v>
      </c>
      <c r="C60" s="1">
        <v>9280617501.1499996</v>
      </c>
      <c r="D60" s="1">
        <v>89441403236.050003</v>
      </c>
      <c r="E60" s="1">
        <v>20698463661.049999</v>
      </c>
      <c r="F60" s="1">
        <v>68742939575</v>
      </c>
      <c r="G60" s="9">
        <v>78023557076.149994</v>
      </c>
      <c r="H60" s="2">
        <v>78023557076.149994</v>
      </c>
      <c r="L60" s="1">
        <v>78023557076.149994</v>
      </c>
      <c r="M60" s="1">
        <v>78023557076.149994</v>
      </c>
    </row>
    <row r="61" spans="1:13" x14ac:dyDescent="0.25">
      <c r="A61">
        <v>12020</v>
      </c>
      <c r="B61" t="s">
        <v>49</v>
      </c>
      <c r="C61" s="1">
        <v>0</v>
      </c>
      <c r="D61" s="1">
        <v>0</v>
      </c>
      <c r="E61" s="1">
        <v>0</v>
      </c>
      <c r="F61" s="1">
        <v>0</v>
      </c>
      <c r="G61" s="9">
        <v>0</v>
      </c>
    </row>
    <row r="62" spans="1:13" x14ac:dyDescent="0.25">
      <c r="A62">
        <v>12021</v>
      </c>
      <c r="B62" t="s">
        <v>49</v>
      </c>
      <c r="C62" s="1">
        <v>0</v>
      </c>
      <c r="D62" s="1">
        <v>89148.4</v>
      </c>
      <c r="E62" s="1">
        <v>86717.08</v>
      </c>
      <c r="F62" s="1">
        <v>2431.3200000000002</v>
      </c>
      <c r="G62" s="9">
        <v>2431.3200000000002</v>
      </c>
      <c r="H62" s="2">
        <v>2431.3200000000002</v>
      </c>
      <c r="L62" s="1">
        <v>2431.3200000000002</v>
      </c>
      <c r="M62" s="1">
        <v>2431.3200000000002</v>
      </c>
    </row>
    <row r="63" spans="1:13" x14ac:dyDescent="0.25">
      <c r="A63">
        <v>12022</v>
      </c>
      <c r="B63" t="s">
        <v>50</v>
      </c>
      <c r="C63" s="1">
        <v>26784090.899999999</v>
      </c>
      <c r="D63" s="1">
        <v>1186832649.2</v>
      </c>
      <c r="E63" s="1">
        <v>1154464486.04</v>
      </c>
      <c r="F63" s="1">
        <v>32368163.16</v>
      </c>
      <c r="G63" s="9">
        <v>59152254.060000002</v>
      </c>
      <c r="H63" s="2">
        <v>59152254.060000002</v>
      </c>
      <c r="L63" s="1">
        <v>59152254.060000002</v>
      </c>
      <c r="M63" s="1">
        <v>59152254.060000002</v>
      </c>
    </row>
    <row r="64" spans="1:13" x14ac:dyDescent="0.25">
      <c r="A64" s="6">
        <v>12030</v>
      </c>
      <c r="B64" s="6" t="s">
        <v>51</v>
      </c>
      <c r="C64" s="11">
        <v>696588644910.92004</v>
      </c>
      <c r="D64" s="11">
        <v>0</v>
      </c>
      <c r="E64" s="11">
        <v>0</v>
      </c>
      <c r="F64" s="11">
        <v>0</v>
      </c>
      <c r="G64" s="12">
        <v>696588644910.92004</v>
      </c>
    </row>
    <row r="65" spans="1:13" x14ac:dyDescent="0.25">
      <c r="A65">
        <v>12031</v>
      </c>
      <c r="B65" t="s">
        <v>51</v>
      </c>
      <c r="C65" s="1">
        <v>0</v>
      </c>
      <c r="D65" s="1">
        <v>0</v>
      </c>
      <c r="E65" s="1">
        <v>0</v>
      </c>
      <c r="F65" s="1">
        <v>0</v>
      </c>
      <c r="G65" s="9">
        <v>0</v>
      </c>
    </row>
    <row r="66" spans="1:13" x14ac:dyDescent="0.25">
      <c r="A66">
        <v>12032</v>
      </c>
      <c r="B66" t="s">
        <v>52</v>
      </c>
      <c r="C66" s="1">
        <v>0</v>
      </c>
      <c r="D66" s="1">
        <v>0</v>
      </c>
      <c r="E66" s="1">
        <v>0</v>
      </c>
      <c r="F66" s="1">
        <v>0</v>
      </c>
      <c r="G66" s="9">
        <v>0</v>
      </c>
    </row>
    <row r="67" spans="1:13" x14ac:dyDescent="0.25">
      <c r="A67">
        <v>12100</v>
      </c>
      <c r="B67" t="s">
        <v>53</v>
      </c>
      <c r="C67" s="1">
        <v>174147161227.73001</v>
      </c>
      <c r="D67" s="1">
        <v>0</v>
      </c>
      <c r="E67" s="1">
        <v>0</v>
      </c>
      <c r="F67" s="1">
        <v>0</v>
      </c>
      <c r="G67" s="9">
        <v>174147161227.73001</v>
      </c>
      <c r="H67" s="2">
        <v>174147161227.73001</v>
      </c>
      <c r="L67" s="1">
        <v>174147161227.73001</v>
      </c>
      <c r="M67" s="1">
        <v>174147161227.73001</v>
      </c>
    </row>
    <row r="68" spans="1:13" x14ac:dyDescent="0.25">
      <c r="A68" s="6">
        <v>12200</v>
      </c>
      <c r="B68" s="6" t="s">
        <v>54</v>
      </c>
      <c r="C68" s="11">
        <v>215951207321.70001</v>
      </c>
      <c r="D68" s="11">
        <v>0</v>
      </c>
      <c r="E68" s="11">
        <v>0</v>
      </c>
      <c r="F68" s="11">
        <v>0</v>
      </c>
      <c r="G68" s="12">
        <v>215951207321.70001</v>
      </c>
    </row>
    <row r="69" spans="1:13" x14ac:dyDescent="0.25">
      <c r="A69">
        <v>12210</v>
      </c>
      <c r="B69" t="s">
        <v>55</v>
      </c>
      <c r="C69" s="1">
        <v>29728137629</v>
      </c>
      <c r="D69" s="1">
        <v>0</v>
      </c>
      <c r="E69" s="1">
        <v>0</v>
      </c>
      <c r="F69" s="1">
        <v>0</v>
      </c>
      <c r="G69" s="9">
        <v>29728137629</v>
      </c>
      <c r="H69" s="2">
        <v>29728137629</v>
      </c>
      <c r="L69" s="1">
        <v>29728137629</v>
      </c>
      <c r="M69" s="1">
        <v>29728137629</v>
      </c>
    </row>
    <row r="70" spans="1:13" x14ac:dyDescent="0.25">
      <c r="A70">
        <v>12220</v>
      </c>
      <c r="B70" t="s">
        <v>56</v>
      </c>
      <c r="C70" s="1">
        <v>36842981</v>
      </c>
      <c r="D70" s="1">
        <v>0</v>
      </c>
      <c r="E70" s="1">
        <v>0</v>
      </c>
      <c r="F70" s="1">
        <v>0</v>
      </c>
      <c r="G70" s="9">
        <v>36842981</v>
      </c>
      <c r="H70" s="2">
        <v>36842981</v>
      </c>
      <c r="L70" s="1">
        <v>36842981</v>
      </c>
      <c r="M70" s="1">
        <v>36842981</v>
      </c>
    </row>
    <row r="71" spans="1:13" x14ac:dyDescent="0.25">
      <c r="A71">
        <v>12230</v>
      </c>
      <c r="B71" t="s">
        <v>57</v>
      </c>
      <c r="C71" s="1">
        <v>14684978</v>
      </c>
      <c r="D71" s="1">
        <v>0</v>
      </c>
      <c r="E71" s="1">
        <v>0</v>
      </c>
      <c r="F71" s="1">
        <v>0</v>
      </c>
      <c r="G71" s="9">
        <v>14684978</v>
      </c>
      <c r="H71" s="2">
        <v>14684978</v>
      </c>
      <c r="L71" s="1">
        <v>14684978</v>
      </c>
      <c r="M71" s="1">
        <v>14684978</v>
      </c>
    </row>
    <row r="72" spans="1:13" x14ac:dyDescent="0.25">
      <c r="A72">
        <v>12240</v>
      </c>
      <c r="B72" t="s">
        <v>58</v>
      </c>
      <c r="C72" s="1">
        <v>6212202298.9499998</v>
      </c>
      <c r="D72" s="1">
        <v>0</v>
      </c>
      <c r="E72" s="1">
        <v>0</v>
      </c>
      <c r="F72" s="1">
        <v>0</v>
      </c>
      <c r="G72" s="9">
        <v>6212202298.9499998</v>
      </c>
      <c r="H72" s="2">
        <v>6212202298.9499998</v>
      </c>
      <c r="L72" s="1">
        <v>6212202298.9499998</v>
      </c>
      <c r="M72" s="1">
        <v>6212202298.9499998</v>
      </c>
    </row>
    <row r="73" spans="1:13" x14ac:dyDescent="0.25">
      <c r="A73">
        <v>12500</v>
      </c>
      <c r="B73" t="s">
        <v>59</v>
      </c>
      <c r="C73" s="1">
        <v>0</v>
      </c>
      <c r="D73" s="1">
        <v>0</v>
      </c>
      <c r="E73" s="1">
        <v>0</v>
      </c>
      <c r="F73" s="1">
        <v>0</v>
      </c>
      <c r="G73" s="9">
        <v>0</v>
      </c>
    </row>
    <row r="74" spans="1:13" x14ac:dyDescent="0.25">
      <c r="A74" s="6">
        <v>13000</v>
      </c>
      <c r="B74" s="6" t="s">
        <v>60</v>
      </c>
      <c r="C74" s="11">
        <v>8101795032.3599997</v>
      </c>
      <c r="D74" s="11">
        <v>0</v>
      </c>
      <c r="E74" s="11">
        <v>0</v>
      </c>
      <c r="F74" s="11">
        <v>0</v>
      </c>
      <c r="G74" s="12">
        <v>8101795032.3599997</v>
      </c>
    </row>
    <row r="75" spans="1:13" x14ac:dyDescent="0.25">
      <c r="A75">
        <v>13001</v>
      </c>
      <c r="B75" t="s">
        <v>61</v>
      </c>
      <c r="C75" s="1">
        <v>2700598344.1199999</v>
      </c>
      <c r="D75" s="1">
        <v>0</v>
      </c>
      <c r="E75" s="1">
        <v>0</v>
      </c>
      <c r="F75" s="1">
        <v>0</v>
      </c>
      <c r="G75" s="9">
        <v>2700598344.1199999</v>
      </c>
      <c r="H75" s="2">
        <v>2700598344.1199999</v>
      </c>
      <c r="L75" s="1">
        <v>2700598344.1199999</v>
      </c>
      <c r="M75" s="1">
        <v>2700598344.1199999</v>
      </c>
    </row>
    <row r="76" spans="1:13" x14ac:dyDescent="0.25">
      <c r="A76">
        <v>13100</v>
      </c>
      <c r="B76" t="s">
        <v>62</v>
      </c>
      <c r="C76" s="1">
        <v>0</v>
      </c>
      <c r="D76" s="1">
        <v>0</v>
      </c>
      <c r="E76" s="1">
        <v>0</v>
      </c>
      <c r="F76" s="1">
        <v>0</v>
      </c>
      <c r="G76" s="9">
        <v>0</v>
      </c>
    </row>
    <row r="77" spans="1:13" x14ac:dyDescent="0.25">
      <c r="A77" s="6">
        <v>14000</v>
      </c>
      <c r="B77" s="6" t="s">
        <v>63</v>
      </c>
      <c r="C77" s="11">
        <v>363312009954.40002</v>
      </c>
      <c r="D77" s="11">
        <v>33409642215.799999</v>
      </c>
      <c r="E77" s="11">
        <v>6930012680</v>
      </c>
      <c r="F77" s="11">
        <v>26479629535.799999</v>
      </c>
      <c r="G77" s="12">
        <v>389791639490.20001</v>
      </c>
    </row>
    <row r="78" spans="1:13" x14ac:dyDescent="0.25">
      <c r="A78">
        <v>14100</v>
      </c>
      <c r="B78" t="s">
        <v>64</v>
      </c>
      <c r="C78" s="1">
        <v>1294307211</v>
      </c>
      <c r="D78" s="1">
        <v>0</v>
      </c>
      <c r="E78" s="1">
        <v>113208691</v>
      </c>
      <c r="F78" s="1">
        <v>-113208691</v>
      </c>
      <c r="G78" s="9">
        <v>1181098520</v>
      </c>
      <c r="H78" s="2">
        <v>1181098520</v>
      </c>
      <c r="L78" s="1">
        <v>1181098520</v>
      </c>
      <c r="M78" s="1">
        <v>1181098520</v>
      </c>
    </row>
    <row r="79" spans="1:13" x14ac:dyDescent="0.25">
      <c r="A79">
        <v>14110</v>
      </c>
      <c r="B79" t="s">
        <v>65</v>
      </c>
      <c r="C79" s="1">
        <v>0</v>
      </c>
      <c r="D79" s="1">
        <v>0</v>
      </c>
      <c r="E79" s="1">
        <v>0</v>
      </c>
      <c r="F79" s="1">
        <v>0</v>
      </c>
      <c r="G79" s="9">
        <v>0</v>
      </c>
    </row>
    <row r="80" spans="1:13" x14ac:dyDescent="0.25">
      <c r="A80">
        <v>14200</v>
      </c>
      <c r="B80" t="s">
        <v>66</v>
      </c>
      <c r="C80" s="1">
        <v>519151533.48000002</v>
      </c>
      <c r="D80" s="1">
        <v>562758683</v>
      </c>
      <c r="E80" s="1">
        <v>562792577</v>
      </c>
      <c r="F80" s="1">
        <v>-33894</v>
      </c>
      <c r="G80" s="9">
        <v>519117639.48000002</v>
      </c>
      <c r="H80" s="2">
        <v>519117639.48000002</v>
      </c>
      <c r="L80" s="1">
        <v>519117639.48000002</v>
      </c>
      <c r="M80" s="1">
        <v>519117639.48000002</v>
      </c>
    </row>
    <row r="81" spans="1:13" x14ac:dyDescent="0.25">
      <c r="A81">
        <v>14300</v>
      </c>
      <c r="B81" t="s">
        <v>67</v>
      </c>
      <c r="C81" s="1">
        <v>13424690461.67</v>
      </c>
      <c r="D81" s="1">
        <v>396482250</v>
      </c>
      <c r="E81" s="1">
        <v>0</v>
      </c>
      <c r="F81" s="1">
        <v>396482250</v>
      </c>
      <c r="G81" s="9">
        <v>13821172711.67</v>
      </c>
      <c r="H81" s="2">
        <v>13821172711.67</v>
      </c>
      <c r="L81" s="1">
        <v>13821172711.67</v>
      </c>
      <c r="M81" s="1">
        <v>13821172711.67</v>
      </c>
    </row>
    <row r="82" spans="1:13" x14ac:dyDescent="0.25">
      <c r="A82">
        <v>14400</v>
      </c>
      <c r="B82" t="s">
        <v>68</v>
      </c>
      <c r="C82" s="1">
        <v>18849641561.259998</v>
      </c>
      <c r="D82" s="1">
        <v>2378723288.5799999</v>
      </c>
      <c r="E82" s="1">
        <v>0</v>
      </c>
      <c r="F82" s="1">
        <v>2378723288.5799999</v>
      </c>
      <c r="G82" s="9">
        <v>21228364849.84</v>
      </c>
      <c r="H82" s="2">
        <v>21228364849.84</v>
      </c>
      <c r="L82" s="1">
        <v>21228364849.84</v>
      </c>
      <c r="M82" s="1">
        <v>21228364849.84</v>
      </c>
    </row>
    <row r="83" spans="1:13" x14ac:dyDescent="0.25">
      <c r="A83">
        <v>14500</v>
      </c>
      <c r="B83" t="s">
        <v>69</v>
      </c>
      <c r="C83" s="1">
        <v>2195319228</v>
      </c>
      <c r="D83" s="1">
        <v>3000000</v>
      </c>
      <c r="E83" s="1">
        <v>17000000</v>
      </c>
      <c r="F83" s="1">
        <v>-14000000</v>
      </c>
      <c r="G83" s="9">
        <v>2181319228</v>
      </c>
      <c r="H83" s="2">
        <v>2181319228</v>
      </c>
      <c r="L83" s="1">
        <v>2181319228</v>
      </c>
      <c r="M83" s="1">
        <v>2181319228</v>
      </c>
    </row>
    <row r="84" spans="1:13" x14ac:dyDescent="0.25">
      <c r="A84">
        <v>14600</v>
      </c>
      <c r="B84" t="s">
        <v>70</v>
      </c>
      <c r="C84" s="1">
        <v>47498000</v>
      </c>
      <c r="D84" s="1">
        <v>0</v>
      </c>
      <c r="E84" s="1">
        <v>0</v>
      </c>
      <c r="F84" s="1">
        <v>0</v>
      </c>
      <c r="G84" s="9">
        <v>47498000</v>
      </c>
      <c r="H84" s="2">
        <v>47498000</v>
      </c>
      <c r="L84" s="1">
        <v>47498000</v>
      </c>
      <c r="M84" s="1">
        <v>47498000</v>
      </c>
    </row>
    <row r="85" spans="1:13" x14ac:dyDescent="0.25">
      <c r="A85">
        <v>14700</v>
      </c>
      <c r="B85" t="s">
        <v>71</v>
      </c>
      <c r="C85" s="1">
        <v>593000.03</v>
      </c>
      <c r="D85" s="1">
        <v>0</v>
      </c>
      <c r="E85" s="1">
        <v>0</v>
      </c>
      <c r="F85" s="1">
        <v>0</v>
      </c>
      <c r="G85" s="9">
        <v>593000.03</v>
      </c>
      <c r="H85" s="2">
        <v>593000.03</v>
      </c>
      <c r="L85" s="1">
        <v>593000.03</v>
      </c>
      <c r="M85" s="1">
        <v>593000.03</v>
      </c>
    </row>
    <row r="86" spans="1:13" x14ac:dyDescent="0.25">
      <c r="A86">
        <v>14701</v>
      </c>
      <c r="B86" t="s">
        <v>72</v>
      </c>
      <c r="C86" s="1">
        <v>0</v>
      </c>
      <c r="D86" s="1">
        <v>0</v>
      </c>
      <c r="E86" s="1">
        <v>0</v>
      </c>
      <c r="F86" s="1">
        <v>0</v>
      </c>
      <c r="G86" s="9">
        <v>0</v>
      </c>
    </row>
    <row r="87" spans="1:13" x14ac:dyDescent="0.25">
      <c r="A87" s="6">
        <v>14710</v>
      </c>
      <c r="B87" s="6" t="s">
        <v>71</v>
      </c>
      <c r="C87" s="11">
        <v>1709573142497.4299</v>
      </c>
      <c r="D87" s="11">
        <v>243841326955.45001</v>
      </c>
      <c r="E87" s="11">
        <v>596247409447.27002</v>
      </c>
      <c r="F87" s="11">
        <v>-352406082491.82001</v>
      </c>
      <c r="G87" s="12">
        <v>1357167060005.6101</v>
      </c>
    </row>
    <row r="88" spans="1:13" x14ac:dyDescent="0.25">
      <c r="A88">
        <v>14715</v>
      </c>
      <c r="B88" t="s">
        <v>73</v>
      </c>
      <c r="C88" s="1">
        <v>0</v>
      </c>
      <c r="D88" s="1">
        <v>0</v>
      </c>
      <c r="E88" s="1">
        <v>0</v>
      </c>
      <c r="F88" s="1">
        <v>0</v>
      </c>
      <c r="G88" s="9">
        <v>0</v>
      </c>
    </row>
    <row r="89" spans="1:13" x14ac:dyDescent="0.25">
      <c r="A89">
        <v>14716</v>
      </c>
      <c r="B89" t="s">
        <v>74</v>
      </c>
      <c r="C89" s="1">
        <v>0</v>
      </c>
      <c r="D89" s="1">
        <v>0</v>
      </c>
      <c r="E89" s="1">
        <v>0</v>
      </c>
      <c r="F89" s="1">
        <v>0</v>
      </c>
      <c r="G89" s="9">
        <v>0</v>
      </c>
    </row>
    <row r="90" spans="1:13" x14ac:dyDescent="0.25">
      <c r="A90">
        <v>14717</v>
      </c>
      <c r="B90" t="s">
        <v>75</v>
      </c>
      <c r="C90" s="1">
        <v>4586177123.04</v>
      </c>
      <c r="D90" s="1">
        <v>430026275</v>
      </c>
      <c r="E90" s="1">
        <v>0</v>
      </c>
      <c r="F90" s="1">
        <v>430026275</v>
      </c>
      <c r="G90" s="9">
        <v>5016203398.04</v>
      </c>
      <c r="H90" s="2">
        <v>5016203398.04</v>
      </c>
      <c r="L90" s="1">
        <v>5016203398.04</v>
      </c>
      <c r="M90" s="1">
        <v>5016203398.04</v>
      </c>
    </row>
    <row r="91" spans="1:13" x14ac:dyDescent="0.25">
      <c r="A91">
        <v>14718</v>
      </c>
      <c r="B91" t="s">
        <v>76</v>
      </c>
      <c r="C91" s="1">
        <v>0</v>
      </c>
      <c r="D91" s="1">
        <v>0</v>
      </c>
      <c r="E91" s="1">
        <v>0</v>
      </c>
      <c r="F91" s="1">
        <v>0</v>
      </c>
      <c r="G91" s="9">
        <v>0</v>
      </c>
    </row>
    <row r="92" spans="1:13" x14ac:dyDescent="0.25">
      <c r="A92">
        <v>14800</v>
      </c>
      <c r="B92" t="s">
        <v>77</v>
      </c>
      <c r="C92" s="1">
        <v>239638557519.45001</v>
      </c>
      <c r="D92" s="1">
        <v>34404449004.349998</v>
      </c>
      <c r="E92" s="1">
        <v>85178201349.610001</v>
      </c>
      <c r="F92" s="1">
        <v>-50773752345.260002</v>
      </c>
      <c r="G92" s="9">
        <v>188864805174.19</v>
      </c>
      <c r="H92" s="2">
        <v>188864805174.19</v>
      </c>
      <c r="L92" s="1">
        <v>188864805174.19</v>
      </c>
      <c r="M92" s="1">
        <v>188864805174.19</v>
      </c>
    </row>
    <row r="93" spans="1:13" x14ac:dyDescent="0.25">
      <c r="A93">
        <v>14900</v>
      </c>
      <c r="B93" t="s">
        <v>78</v>
      </c>
      <c r="C93" s="1">
        <v>0</v>
      </c>
      <c r="D93" s="1">
        <v>0</v>
      </c>
      <c r="E93" s="1">
        <v>0</v>
      </c>
      <c r="F93" s="1">
        <v>0</v>
      </c>
      <c r="G93" s="9">
        <v>0</v>
      </c>
    </row>
    <row r="94" spans="1:13" x14ac:dyDescent="0.25">
      <c r="A94" s="6">
        <v>15000</v>
      </c>
      <c r="B94" s="6" t="s">
        <v>79</v>
      </c>
      <c r="C94" s="11">
        <v>65156088115.800003</v>
      </c>
      <c r="D94" s="11">
        <v>0</v>
      </c>
      <c r="E94" s="11">
        <v>0</v>
      </c>
      <c r="F94" s="11">
        <v>0</v>
      </c>
      <c r="G94" s="12">
        <v>65156088115.800003</v>
      </c>
    </row>
    <row r="95" spans="1:13" x14ac:dyDescent="0.25">
      <c r="A95">
        <v>15101</v>
      </c>
      <c r="B95" t="s">
        <v>80</v>
      </c>
      <c r="C95" s="1">
        <v>3986813603</v>
      </c>
      <c r="D95" s="1">
        <v>0</v>
      </c>
      <c r="E95" s="1">
        <v>0</v>
      </c>
      <c r="F95" s="1">
        <v>0</v>
      </c>
      <c r="G95" s="9">
        <v>3986813603</v>
      </c>
      <c r="H95" s="2">
        <v>3986813603</v>
      </c>
      <c r="L95" s="1">
        <v>3986813603</v>
      </c>
      <c r="M95" s="1">
        <v>3986813603</v>
      </c>
    </row>
    <row r="96" spans="1:13" x14ac:dyDescent="0.25">
      <c r="A96">
        <v>15102</v>
      </c>
      <c r="B96" t="s">
        <v>81</v>
      </c>
      <c r="C96" s="1">
        <v>17731882435.599998</v>
      </c>
      <c r="D96" s="1">
        <v>0</v>
      </c>
      <c r="E96" s="1">
        <v>0</v>
      </c>
      <c r="F96" s="1">
        <v>0</v>
      </c>
      <c r="G96" s="9">
        <v>17731882435.599998</v>
      </c>
      <c r="H96" s="2">
        <v>17731882435.599998</v>
      </c>
      <c r="L96" s="1">
        <v>17731882435.599998</v>
      </c>
      <c r="M96" s="1">
        <v>17731882435.599998</v>
      </c>
    </row>
    <row r="97" spans="1:13" x14ac:dyDescent="0.25">
      <c r="A97" s="6">
        <v>16000</v>
      </c>
      <c r="B97" s="6" t="s">
        <v>82</v>
      </c>
      <c r="C97" s="11">
        <v>289677259281.84003</v>
      </c>
      <c r="D97" s="11">
        <v>353376000</v>
      </c>
      <c r="E97" s="11">
        <v>19860000</v>
      </c>
      <c r="F97" s="11">
        <v>333516000</v>
      </c>
      <c r="G97" s="12">
        <v>290010775281.84003</v>
      </c>
    </row>
    <row r="98" spans="1:13" x14ac:dyDescent="0.25">
      <c r="A98">
        <v>16100</v>
      </c>
      <c r="B98" t="s">
        <v>83</v>
      </c>
      <c r="C98" s="1">
        <v>707350284</v>
      </c>
      <c r="D98" s="1">
        <v>0</v>
      </c>
      <c r="E98" s="1">
        <v>0</v>
      </c>
      <c r="F98" s="1">
        <v>0</v>
      </c>
      <c r="G98" s="9">
        <v>707350284</v>
      </c>
      <c r="H98" s="2">
        <v>707350284</v>
      </c>
      <c r="L98" s="1">
        <v>707350284</v>
      </c>
      <c r="M98" s="1">
        <v>707350284</v>
      </c>
    </row>
    <row r="99" spans="1:13" x14ac:dyDescent="0.25">
      <c r="A99">
        <v>16110</v>
      </c>
      <c r="B99" t="s">
        <v>84</v>
      </c>
      <c r="C99" s="1">
        <v>2686692600</v>
      </c>
      <c r="D99" s="1">
        <v>0</v>
      </c>
      <c r="E99" s="1">
        <v>0</v>
      </c>
      <c r="F99" s="1">
        <v>0</v>
      </c>
      <c r="G99" s="9">
        <v>2686692600</v>
      </c>
      <c r="H99" s="2">
        <v>2686692600</v>
      </c>
      <c r="L99" s="1">
        <v>2686692600</v>
      </c>
      <c r="M99" s="1">
        <v>2686692600</v>
      </c>
    </row>
    <row r="100" spans="1:13" x14ac:dyDescent="0.25">
      <c r="A100">
        <v>16120</v>
      </c>
      <c r="B100" t="s">
        <v>85</v>
      </c>
      <c r="C100" s="1">
        <v>591499162</v>
      </c>
      <c r="D100" s="1">
        <v>0</v>
      </c>
      <c r="E100" s="1">
        <v>0</v>
      </c>
      <c r="F100" s="1">
        <v>0</v>
      </c>
      <c r="G100" s="9">
        <v>591499162</v>
      </c>
      <c r="H100" s="2">
        <v>591499162</v>
      </c>
      <c r="L100" s="1">
        <v>591499162</v>
      </c>
      <c r="M100" s="1">
        <v>591499162</v>
      </c>
    </row>
    <row r="101" spans="1:13" x14ac:dyDescent="0.25">
      <c r="A101">
        <v>16200</v>
      </c>
      <c r="B101" t="s">
        <v>86</v>
      </c>
      <c r="C101" s="1">
        <v>3344313436.6700001</v>
      </c>
      <c r="D101" s="1">
        <v>29448000</v>
      </c>
      <c r="E101" s="1">
        <v>1655000</v>
      </c>
      <c r="F101" s="1">
        <v>27793000</v>
      </c>
      <c r="G101" s="9">
        <v>3372106436.6700001</v>
      </c>
      <c r="H101" s="2">
        <v>3372106436.6700001</v>
      </c>
      <c r="L101" s="1">
        <v>3372106436.6700001</v>
      </c>
      <c r="M101" s="1">
        <v>3372106436.6700001</v>
      </c>
    </row>
    <row r="102" spans="1:13" x14ac:dyDescent="0.25">
      <c r="A102">
        <v>16300</v>
      </c>
      <c r="B102" t="s">
        <v>87</v>
      </c>
      <c r="C102" s="1">
        <v>521159076</v>
      </c>
      <c r="D102" s="1">
        <v>0</v>
      </c>
      <c r="E102" s="1">
        <v>0</v>
      </c>
      <c r="F102" s="1">
        <v>0</v>
      </c>
      <c r="G102" s="9">
        <v>521159076</v>
      </c>
      <c r="H102" s="2">
        <v>521159076</v>
      </c>
      <c r="L102" s="1">
        <v>521159076</v>
      </c>
      <c r="M102" s="1">
        <v>521159076</v>
      </c>
    </row>
    <row r="103" spans="1:13" x14ac:dyDescent="0.25">
      <c r="A103">
        <v>16400</v>
      </c>
      <c r="B103" t="s">
        <v>88</v>
      </c>
      <c r="C103" s="1">
        <v>160917000</v>
      </c>
      <c r="D103" s="1">
        <v>0</v>
      </c>
      <c r="E103" s="1">
        <v>0</v>
      </c>
      <c r="F103" s="1">
        <v>0</v>
      </c>
      <c r="G103" s="9">
        <v>160917000</v>
      </c>
      <c r="H103" s="2">
        <v>160917000</v>
      </c>
      <c r="L103" s="1">
        <v>160917000</v>
      </c>
      <c r="M103" s="1">
        <v>160917000</v>
      </c>
    </row>
    <row r="104" spans="1:13" x14ac:dyDescent="0.25">
      <c r="A104">
        <v>16500</v>
      </c>
      <c r="B104" t="s">
        <v>89</v>
      </c>
      <c r="C104" s="1">
        <v>1384649267.5999999</v>
      </c>
      <c r="D104" s="1">
        <v>0</v>
      </c>
      <c r="E104" s="1">
        <v>0</v>
      </c>
      <c r="F104" s="1">
        <v>0</v>
      </c>
      <c r="G104" s="9">
        <v>1384649267.5999999</v>
      </c>
      <c r="H104" s="2">
        <v>1384649267.5999999</v>
      </c>
      <c r="L104" s="1">
        <v>1384649267.5999999</v>
      </c>
      <c r="M104" s="1">
        <v>1384649267.5999999</v>
      </c>
    </row>
    <row r="105" spans="1:13" x14ac:dyDescent="0.25">
      <c r="A105">
        <v>16600</v>
      </c>
      <c r="B105" t="s">
        <v>90</v>
      </c>
      <c r="C105" s="1">
        <v>4080132518.5999999</v>
      </c>
      <c r="D105" s="1">
        <v>0</v>
      </c>
      <c r="E105" s="1">
        <v>0</v>
      </c>
      <c r="F105" s="1">
        <v>0</v>
      </c>
      <c r="G105" s="9">
        <v>4080132518.5999999</v>
      </c>
      <c r="H105" s="2">
        <v>4080132518.5999999</v>
      </c>
      <c r="L105" s="1">
        <v>4080132518.5999999</v>
      </c>
      <c r="M105" s="1">
        <v>4080132518.5999999</v>
      </c>
    </row>
    <row r="106" spans="1:13" x14ac:dyDescent="0.25">
      <c r="A106">
        <v>16700</v>
      </c>
      <c r="B106" t="s">
        <v>91</v>
      </c>
      <c r="C106" s="1">
        <v>9956115870.9500008</v>
      </c>
      <c r="D106" s="1">
        <v>0</v>
      </c>
      <c r="E106" s="1">
        <v>0</v>
      </c>
      <c r="F106" s="1">
        <v>0</v>
      </c>
      <c r="G106" s="9">
        <v>9956115870.9500008</v>
      </c>
      <c r="H106" s="2">
        <v>9956115870.9500008</v>
      </c>
      <c r="L106" s="1">
        <v>9956115870.9500008</v>
      </c>
      <c r="M106" s="1">
        <v>9956115870.9500008</v>
      </c>
    </row>
    <row r="107" spans="1:13" x14ac:dyDescent="0.25">
      <c r="A107">
        <v>16800</v>
      </c>
      <c r="B107" t="s">
        <v>92</v>
      </c>
      <c r="C107" s="1">
        <v>653802391</v>
      </c>
      <c r="D107" s="1">
        <v>0</v>
      </c>
      <c r="E107" s="1">
        <v>0</v>
      </c>
      <c r="F107" s="1">
        <v>0</v>
      </c>
      <c r="G107" s="9">
        <v>653802391</v>
      </c>
      <c r="H107" s="2">
        <v>653802391</v>
      </c>
      <c r="L107" s="1">
        <v>653802391</v>
      </c>
      <c r="M107" s="1">
        <v>653802391</v>
      </c>
    </row>
    <row r="108" spans="1:13" x14ac:dyDescent="0.25">
      <c r="A108">
        <v>16900</v>
      </c>
      <c r="B108" t="s">
        <v>93</v>
      </c>
      <c r="C108" s="1">
        <v>53140000</v>
      </c>
      <c r="D108" s="1">
        <v>0</v>
      </c>
      <c r="E108" s="1">
        <v>0</v>
      </c>
      <c r="F108" s="1">
        <v>0</v>
      </c>
      <c r="G108" s="9">
        <v>53140000</v>
      </c>
      <c r="H108" s="2">
        <v>53140000</v>
      </c>
      <c r="L108" s="1">
        <v>53140000</v>
      </c>
      <c r="M108" s="1">
        <v>53140000</v>
      </c>
    </row>
    <row r="109" spans="1:13" x14ac:dyDescent="0.25">
      <c r="A109" s="6">
        <v>17000</v>
      </c>
      <c r="B109" s="6" t="s">
        <v>94</v>
      </c>
      <c r="C109" s="11">
        <v>-268592676791.39999</v>
      </c>
      <c r="D109" s="11">
        <v>2325048564</v>
      </c>
      <c r="E109" s="11">
        <v>9002741222.1599998</v>
      </c>
      <c r="F109" s="11">
        <v>-6677692658.1599998</v>
      </c>
      <c r="G109" s="12">
        <v>-275270369449.56</v>
      </c>
    </row>
    <row r="110" spans="1:13" x14ac:dyDescent="0.25">
      <c r="A110">
        <v>17100</v>
      </c>
      <c r="B110" t="s">
        <v>95</v>
      </c>
      <c r="C110" s="1">
        <v>-905026592.76999998</v>
      </c>
      <c r="D110" s="1">
        <v>10572721</v>
      </c>
      <c r="E110" s="1">
        <v>31530338.260000002</v>
      </c>
      <c r="F110" s="1">
        <v>-20957617.260000002</v>
      </c>
      <c r="G110" s="9">
        <v>-925984210.02999997</v>
      </c>
      <c r="H110" s="2">
        <v>-925984210.02999997</v>
      </c>
      <c r="L110" s="1">
        <v>-925984210.02999997</v>
      </c>
      <c r="M110" s="1">
        <v>-925984210.02999997</v>
      </c>
    </row>
    <row r="111" spans="1:13" x14ac:dyDescent="0.25">
      <c r="A111">
        <v>17110</v>
      </c>
      <c r="B111" t="s">
        <v>96</v>
      </c>
      <c r="C111" s="1">
        <v>-1169982355</v>
      </c>
      <c r="D111" s="1">
        <v>0</v>
      </c>
      <c r="E111" s="1">
        <v>134334630</v>
      </c>
      <c r="F111" s="1">
        <v>-134334630</v>
      </c>
      <c r="G111" s="9">
        <v>-1304316985</v>
      </c>
      <c r="H111" s="2">
        <v>-1304316985</v>
      </c>
      <c r="L111" s="1">
        <v>-1304316985</v>
      </c>
      <c r="M111" s="1">
        <v>-1304316985</v>
      </c>
    </row>
    <row r="112" spans="1:13" x14ac:dyDescent="0.25">
      <c r="A112">
        <v>17120</v>
      </c>
      <c r="B112" t="s">
        <v>97</v>
      </c>
      <c r="C112" s="1">
        <v>-562264152</v>
      </c>
      <c r="D112" s="1">
        <v>0</v>
      </c>
      <c r="E112" s="1">
        <v>0</v>
      </c>
      <c r="F112" s="1">
        <v>0</v>
      </c>
      <c r="G112" s="9">
        <v>-562264152</v>
      </c>
      <c r="H112" s="2">
        <v>-562264152</v>
      </c>
      <c r="L112" s="1">
        <v>-562264152</v>
      </c>
      <c r="M112" s="1">
        <v>-562264152</v>
      </c>
    </row>
    <row r="113" spans="1:13" x14ac:dyDescent="0.25">
      <c r="A113">
        <v>17200</v>
      </c>
      <c r="B113" t="s">
        <v>98</v>
      </c>
      <c r="C113" s="1">
        <v>-3139260764.0999999</v>
      </c>
      <c r="D113" s="1">
        <v>0</v>
      </c>
      <c r="E113" s="1">
        <v>82153377</v>
      </c>
      <c r="F113" s="1">
        <v>-82153377</v>
      </c>
      <c r="G113" s="9">
        <v>-3221414141.0999999</v>
      </c>
      <c r="H113" s="2">
        <v>-3221414141.0999999</v>
      </c>
      <c r="L113" s="1">
        <v>-3221414141.0999999</v>
      </c>
      <c r="M113" s="1">
        <v>-3221414141.0999999</v>
      </c>
    </row>
    <row r="114" spans="1:13" x14ac:dyDescent="0.25">
      <c r="A114">
        <v>17300</v>
      </c>
      <c r="B114" t="s">
        <v>99</v>
      </c>
      <c r="C114" s="1">
        <v>-479970324</v>
      </c>
      <c r="D114" s="1">
        <v>0</v>
      </c>
      <c r="E114" s="1">
        <v>7574376</v>
      </c>
      <c r="F114" s="1">
        <v>-7574376</v>
      </c>
      <c r="G114" s="9">
        <v>-487544700</v>
      </c>
      <c r="H114" s="2">
        <v>-487544700</v>
      </c>
      <c r="L114" s="1">
        <v>-487544700</v>
      </c>
      <c r="M114" s="1">
        <v>-487544700</v>
      </c>
    </row>
    <row r="115" spans="1:13" x14ac:dyDescent="0.25">
      <c r="A115">
        <v>17400</v>
      </c>
      <c r="B115" t="s">
        <v>100</v>
      </c>
      <c r="C115" s="1">
        <v>-160917000</v>
      </c>
      <c r="D115" s="1">
        <v>0</v>
      </c>
      <c r="E115" s="1">
        <v>0</v>
      </c>
      <c r="F115" s="1">
        <v>0</v>
      </c>
      <c r="G115" s="9">
        <v>-160917000</v>
      </c>
      <c r="H115" s="2">
        <v>-160917000</v>
      </c>
      <c r="L115" s="1">
        <v>-160917000</v>
      </c>
      <c r="M115" s="1">
        <v>-160917000</v>
      </c>
    </row>
    <row r="116" spans="1:13" x14ac:dyDescent="0.25">
      <c r="A116">
        <v>17500</v>
      </c>
      <c r="B116" t="s">
        <v>101</v>
      </c>
      <c r="C116" s="1">
        <v>-1346860276.76</v>
      </c>
      <c r="D116" s="1">
        <v>0</v>
      </c>
      <c r="E116" s="1">
        <v>26401224.920000002</v>
      </c>
      <c r="F116" s="1">
        <v>-26401224.920000002</v>
      </c>
      <c r="G116" s="9">
        <v>-1373261501.6800001</v>
      </c>
      <c r="H116" s="2">
        <v>-1373261501.6800001</v>
      </c>
      <c r="L116" s="1">
        <v>-1373261501.6800001</v>
      </c>
      <c r="M116" s="1">
        <v>-1373261501.6800001</v>
      </c>
    </row>
    <row r="117" spans="1:13" x14ac:dyDescent="0.25">
      <c r="A117">
        <v>17600</v>
      </c>
      <c r="B117" t="s">
        <v>102</v>
      </c>
      <c r="C117" s="1">
        <v>-3433140612</v>
      </c>
      <c r="D117" s="1">
        <v>0</v>
      </c>
      <c r="E117" s="1">
        <v>159639533</v>
      </c>
      <c r="F117" s="1">
        <v>-159639533</v>
      </c>
      <c r="G117" s="9">
        <v>-3592780145</v>
      </c>
      <c r="H117" s="2">
        <v>-3592780145</v>
      </c>
      <c r="L117" s="1">
        <v>-3592780145</v>
      </c>
      <c r="M117" s="1">
        <v>-3592780145</v>
      </c>
    </row>
    <row r="118" spans="1:13" x14ac:dyDescent="0.25">
      <c r="A118">
        <v>17700</v>
      </c>
      <c r="B118" t="s">
        <v>103</v>
      </c>
      <c r="C118" s="1">
        <v>-10490387700</v>
      </c>
      <c r="D118" s="1">
        <v>183173097</v>
      </c>
      <c r="E118" s="1">
        <v>302400727</v>
      </c>
      <c r="F118" s="1">
        <v>-119227630</v>
      </c>
      <c r="G118" s="9">
        <v>-10609615330</v>
      </c>
      <c r="H118" s="2">
        <v>-10609615330</v>
      </c>
      <c r="L118" s="1">
        <v>-10609615330</v>
      </c>
      <c r="M118" s="1">
        <v>-10609615330</v>
      </c>
    </row>
    <row r="119" spans="1:13" x14ac:dyDescent="0.25">
      <c r="A119">
        <v>17800</v>
      </c>
      <c r="B119" t="s">
        <v>104</v>
      </c>
      <c r="C119" s="1">
        <v>-641567572.32000005</v>
      </c>
      <c r="D119" s="1">
        <v>0</v>
      </c>
      <c r="E119" s="1">
        <v>6186000</v>
      </c>
      <c r="F119" s="1">
        <v>-6186000</v>
      </c>
      <c r="G119" s="9">
        <v>-647753572.32000005</v>
      </c>
      <c r="H119" s="2">
        <v>-647753572.32000005</v>
      </c>
      <c r="L119" s="1">
        <v>-647753572.32000005</v>
      </c>
      <c r="M119" s="1">
        <v>-647753572.32000005</v>
      </c>
    </row>
    <row r="120" spans="1:13" x14ac:dyDescent="0.25">
      <c r="A120">
        <v>17900</v>
      </c>
      <c r="B120" t="s">
        <v>105</v>
      </c>
      <c r="C120" s="1">
        <v>-53345717</v>
      </c>
      <c r="D120" s="1">
        <v>8229</v>
      </c>
      <c r="E120" s="1">
        <v>8229</v>
      </c>
      <c r="F120" s="1">
        <v>0</v>
      </c>
      <c r="G120" s="9">
        <v>-53345717</v>
      </c>
      <c r="H120" s="2">
        <v>-53345717</v>
      </c>
      <c r="L120" s="1">
        <v>-53345717</v>
      </c>
      <c r="M120" s="1">
        <v>-53345717</v>
      </c>
    </row>
    <row r="121" spans="1:13" x14ac:dyDescent="0.25">
      <c r="A121" s="6">
        <v>18000</v>
      </c>
      <c r="B121" s="6" t="s">
        <v>106</v>
      </c>
      <c r="C121" s="11">
        <v>0</v>
      </c>
      <c r="D121" s="11">
        <v>0</v>
      </c>
      <c r="E121" s="11">
        <v>0</v>
      </c>
      <c r="F121" s="11">
        <v>0</v>
      </c>
      <c r="G121" s="12">
        <v>0</v>
      </c>
    </row>
    <row r="122" spans="1:13" x14ac:dyDescent="0.25">
      <c r="A122">
        <v>18100</v>
      </c>
      <c r="B122" t="s">
        <v>107</v>
      </c>
      <c r="C122" s="1">
        <v>0</v>
      </c>
      <c r="D122" s="1">
        <v>0</v>
      </c>
      <c r="E122" s="1">
        <v>0</v>
      </c>
      <c r="F122" s="1">
        <v>0</v>
      </c>
      <c r="G122" s="9">
        <v>0</v>
      </c>
    </row>
    <row r="123" spans="1:13" x14ac:dyDescent="0.25">
      <c r="A123">
        <v>18200</v>
      </c>
      <c r="B123" t="s">
        <v>108</v>
      </c>
      <c r="C123" s="1">
        <v>0</v>
      </c>
      <c r="D123" s="1">
        <v>0</v>
      </c>
      <c r="E123" s="1">
        <v>0</v>
      </c>
      <c r="F123" s="1">
        <v>0</v>
      </c>
      <c r="G123" s="9">
        <v>0</v>
      </c>
    </row>
    <row r="124" spans="1:13" x14ac:dyDescent="0.25">
      <c r="A124">
        <v>18300</v>
      </c>
      <c r="B124" t="s">
        <v>109</v>
      </c>
      <c r="C124" s="1">
        <v>0</v>
      </c>
      <c r="D124" s="1">
        <v>0</v>
      </c>
      <c r="E124" s="1">
        <v>0</v>
      </c>
      <c r="F124" s="1">
        <v>0</v>
      </c>
      <c r="G124" s="9">
        <v>0</v>
      </c>
    </row>
    <row r="125" spans="1:13" x14ac:dyDescent="0.25">
      <c r="A125">
        <v>19000</v>
      </c>
      <c r="B125" t="s">
        <v>110</v>
      </c>
      <c r="C125" s="1">
        <v>0</v>
      </c>
      <c r="D125" s="1">
        <v>0</v>
      </c>
      <c r="E125" s="1">
        <v>0</v>
      </c>
      <c r="F125" s="1">
        <v>0</v>
      </c>
      <c r="G125" s="9">
        <v>0</v>
      </c>
    </row>
    <row r="126" spans="1:13" x14ac:dyDescent="0.25">
      <c r="A126" s="5">
        <v>20000</v>
      </c>
      <c r="B126" s="5" t="s">
        <v>111</v>
      </c>
      <c r="C126" s="13">
        <v>33252659796.48</v>
      </c>
      <c r="D126" s="13">
        <v>1645636076035.3101</v>
      </c>
      <c r="E126" s="13">
        <v>1638991077828.74</v>
      </c>
      <c r="F126" s="13">
        <v>6644998206.5699997</v>
      </c>
      <c r="G126" s="14">
        <v>39897658003.050003</v>
      </c>
      <c r="K126" s="13">
        <v>247639837514.95001</v>
      </c>
      <c r="L126" s="13">
        <v>247639837514.95001</v>
      </c>
      <c r="M126" s="13">
        <v>247639837514.95001</v>
      </c>
    </row>
    <row r="127" spans="1:13" x14ac:dyDescent="0.25">
      <c r="A127" s="8">
        <v>21000</v>
      </c>
      <c r="B127" s="8" t="s">
        <v>315</v>
      </c>
    </row>
    <row r="128" spans="1:13" ht="15.75" customHeight="1" x14ac:dyDescent="0.25">
      <c r="A128" s="6">
        <v>21100</v>
      </c>
      <c r="B128" s="6" t="s">
        <v>112</v>
      </c>
      <c r="C128" s="11">
        <v>-75409593335.360001</v>
      </c>
      <c r="D128" s="11">
        <v>75013596731.419998</v>
      </c>
      <c r="E128" s="11">
        <v>92262002955.820007</v>
      </c>
      <c r="F128" s="11">
        <v>-17248406224.400002</v>
      </c>
      <c r="G128" s="12">
        <v>-92657999559.759995</v>
      </c>
    </row>
    <row r="129" spans="1:13" x14ac:dyDescent="0.25">
      <c r="A129">
        <v>21110</v>
      </c>
      <c r="B129" t="s">
        <v>113</v>
      </c>
      <c r="C129" s="1">
        <v>-37704796667.68</v>
      </c>
      <c r="D129" s="1">
        <v>37506798365.709999</v>
      </c>
      <c r="E129" s="1">
        <v>46131001477.910004</v>
      </c>
      <c r="F129" s="1">
        <v>-8624203112.2000008</v>
      </c>
      <c r="G129" s="9">
        <v>-46328999779.879997</v>
      </c>
      <c r="H129" s="2">
        <f>--46328999779.88</f>
        <v>46328999779.879997</v>
      </c>
      <c r="L129" s="1">
        <v>46328999779.879997</v>
      </c>
      <c r="M129" s="1">
        <v>46328999779.879997</v>
      </c>
    </row>
    <row r="130" spans="1:13" x14ac:dyDescent="0.25">
      <c r="A130" s="6">
        <v>21120</v>
      </c>
      <c r="B130" s="6" t="s">
        <v>114</v>
      </c>
      <c r="C130" s="11">
        <v>-29415625357.919998</v>
      </c>
      <c r="D130" s="11">
        <v>307637684.39999998</v>
      </c>
      <c r="E130" s="11">
        <v>0</v>
      </c>
      <c r="F130" s="11">
        <v>307637684.39999998</v>
      </c>
      <c r="G130" s="12">
        <v>-29107987673.52</v>
      </c>
    </row>
    <row r="131" spans="1:13" x14ac:dyDescent="0.25">
      <c r="A131">
        <v>21121</v>
      </c>
      <c r="B131" t="s">
        <v>114</v>
      </c>
      <c r="C131" s="1">
        <v>-687130.98</v>
      </c>
      <c r="D131" s="1">
        <v>7060.36</v>
      </c>
      <c r="E131" s="1">
        <v>0</v>
      </c>
      <c r="F131" s="1">
        <v>7060.36</v>
      </c>
      <c r="G131" s="9">
        <v>-680070.62</v>
      </c>
      <c r="H131" s="2">
        <f>--680070.62</f>
        <v>680070.62</v>
      </c>
      <c r="L131" s="1">
        <v>-680070.62</v>
      </c>
      <c r="M131" s="1">
        <v>-680070.62</v>
      </c>
    </row>
    <row r="132" spans="1:13" x14ac:dyDescent="0.25">
      <c r="A132">
        <v>21122</v>
      </c>
      <c r="B132" t="s">
        <v>115</v>
      </c>
      <c r="C132" s="1">
        <v>-9804521321.6599998</v>
      </c>
      <c r="D132" s="1">
        <v>102538834.44</v>
      </c>
      <c r="E132" s="1">
        <v>0</v>
      </c>
      <c r="F132" s="1">
        <v>102538834.44</v>
      </c>
      <c r="G132" s="9">
        <v>-9701982487.2199993</v>
      </c>
      <c r="H132" s="2">
        <f>--9701982487.22</f>
        <v>9701982487.2199993</v>
      </c>
      <c r="L132" s="1">
        <v>-9701982487.2199993</v>
      </c>
      <c r="M132" s="1">
        <v>-9701982487.2199993</v>
      </c>
    </row>
    <row r="133" spans="1:13" x14ac:dyDescent="0.25">
      <c r="A133" s="6">
        <v>21130</v>
      </c>
      <c r="B133" s="6" t="s">
        <v>116</v>
      </c>
      <c r="C133" s="11">
        <v>-1745690764244.02</v>
      </c>
      <c r="D133" s="11">
        <v>9311412171621.1191</v>
      </c>
      <c r="E133" s="11">
        <v>7823288798065.0703</v>
      </c>
      <c r="F133" s="11">
        <v>1488123373556.05</v>
      </c>
      <c r="G133" s="12">
        <v>-257567390687.97</v>
      </c>
    </row>
    <row r="134" spans="1:13" x14ac:dyDescent="0.25">
      <c r="A134">
        <v>21131</v>
      </c>
      <c r="B134" t="s">
        <v>116</v>
      </c>
      <c r="C134" s="1">
        <v>0</v>
      </c>
      <c r="D134" s="1">
        <v>0</v>
      </c>
      <c r="E134" s="1">
        <v>0</v>
      </c>
      <c r="F134" s="1">
        <v>0</v>
      </c>
      <c r="G134" s="9">
        <v>0</v>
      </c>
    </row>
    <row r="135" spans="1:13" x14ac:dyDescent="0.25">
      <c r="A135">
        <v>21132</v>
      </c>
      <c r="B135" t="s">
        <v>117</v>
      </c>
      <c r="C135" s="1">
        <v>0</v>
      </c>
      <c r="D135" s="1">
        <v>0</v>
      </c>
      <c r="E135" s="1">
        <v>0</v>
      </c>
      <c r="F135" s="1">
        <v>0</v>
      </c>
      <c r="G135" s="9">
        <v>0</v>
      </c>
    </row>
    <row r="136" spans="1:13" x14ac:dyDescent="0.25">
      <c r="A136">
        <v>21200</v>
      </c>
      <c r="B136" t="s">
        <v>118</v>
      </c>
      <c r="C136" s="1">
        <v>0</v>
      </c>
      <c r="D136" s="1">
        <v>0</v>
      </c>
      <c r="E136" s="1">
        <v>0</v>
      </c>
      <c r="F136" s="1">
        <v>0</v>
      </c>
      <c r="G136" s="9">
        <v>0</v>
      </c>
    </row>
    <row r="137" spans="1:13" x14ac:dyDescent="0.25">
      <c r="A137">
        <v>21300</v>
      </c>
      <c r="B137" t="s">
        <v>119</v>
      </c>
      <c r="C137" s="1">
        <v>-5573897793.2299995</v>
      </c>
      <c r="D137" s="1">
        <v>100182171</v>
      </c>
      <c r="E137" s="1">
        <v>535222085</v>
      </c>
      <c r="F137" s="1">
        <v>-435039914</v>
      </c>
      <c r="G137" s="9">
        <v>-6008937707.2299995</v>
      </c>
      <c r="H137" s="2">
        <f>--6008937707.23</f>
        <v>6008937707.2299995</v>
      </c>
      <c r="L137" s="1">
        <v>-6008937707.2299995</v>
      </c>
      <c r="M137" s="1">
        <v>-6008937707.2299995</v>
      </c>
    </row>
    <row r="138" spans="1:13" x14ac:dyDescent="0.25">
      <c r="A138">
        <v>21301</v>
      </c>
      <c r="B138" t="s">
        <v>120</v>
      </c>
      <c r="C138" s="1">
        <v>-52055514.5</v>
      </c>
      <c r="D138" s="1">
        <v>0</v>
      </c>
      <c r="E138" s="1">
        <v>0</v>
      </c>
      <c r="F138" s="1">
        <v>0</v>
      </c>
      <c r="G138" s="9">
        <v>-52055514.5</v>
      </c>
      <c r="H138" s="2">
        <f>--52055514.5</f>
        <v>52055514.5</v>
      </c>
      <c r="L138" s="1">
        <v>-52055514.5</v>
      </c>
      <c r="M138" s="1">
        <v>-52055514.5</v>
      </c>
    </row>
    <row r="139" spans="1:13" x14ac:dyDescent="0.25">
      <c r="A139">
        <v>21310</v>
      </c>
      <c r="B139" t="s">
        <v>121</v>
      </c>
      <c r="C139" s="1">
        <v>-143424147252.07999</v>
      </c>
      <c r="D139" s="1">
        <v>845731657299</v>
      </c>
      <c r="E139" s="1">
        <v>702307510046</v>
      </c>
      <c r="F139" s="1">
        <v>143424147253</v>
      </c>
      <c r="G139" s="9">
        <v>0.92</v>
      </c>
      <c r="H139" s="2">
        <v>-0.92</v>
      </c>
      <c r="L139" s="1">
        <v>0.92</v>
      </c>
      <c r="M139" s="1">
        <v>0.92</v>
      </c>
    </row>
    <row r="140" spans="1:13" x14ac:dyDescent="0.25">
      <c r="A140">
        <v>21400</v>
      </c>
      <c r="B140" t="s">
        <v>122</v>
      </c>
      <c r="C140" s="1">
        <v>-490933333.99000001</v>
      </c>
      <c r="D140" s="1">
        <v>0</v>
      </c>
      <c r="E140" s="1">
        <v>234600000</v>
      </c>
      <c r="F140" s="1">
        <v>-234600000</v>
      </c>
      <c r="G140" s="9">
        <v>-725533333.99000001</v>
      </c>
      <c r="H140" s="2">
        <f>--725533333.99</f>
        <v>725533333.99000001</v>
      </c>
      <c r="L140" s="1">
        <v>-725533333.99000001</v>
      </c>
      <c r="M140" s="1">
        <v>-725533333.99000001</v>
      </c>
    </row>
    <row r="141" spans="1:13" x14ac:dyDescent="0.25">
      <c r="A141">
        <v>22100</v>
      </c>
      <c r="B141" t="s">
        <v>123</v>
      </c>
      <c r="C141" s="1">
        <v>-710377958.32000005</v>
      </c>
      <c r="D141" s="1">
        <v>0</v>
      </c>
      <c r="E141" s="1">
        <v>34732403.289999999</v>
      </c>
      <c r="F141" s="1">
        <v>-34732403.289999999</v>
      </c>
      <c r="G141" s="9">
        <v>-745110361.61000001</v>
      </c>
      <c r="H141" s="2">
        <f>--745110361.61</f>
        <v>745110361.61000001</v>
      </c>
      <c r="L141" s="1">
        <v>-745110361.61000001</v>
      </c>
      <c r="M141" s="1">
        <v>-745110361.61000001</v>
      </c>
    </row>
    <row r="142" spans="1:13" x14ac:dyDescent="0.25">
      <c r="A142">
        <v>23100</v>
      </c>
      <c r="B142" t="s">
        <v>124</v>
      </c>
      <c r="C142" s="1">
        <v>-8447748533.6999998</v>
      </c>
      <c r="D142" s="1">
        <v>660176131.91999996</v>
      </c>
      <c r="E142" s="1">
        <v>8096008017.0799999</v>
      </c>
      <c r="F142" s="1">
        <v>-7435831885.1599998</v>
      </c>
      <c r="G142" s="9">
        <v>-15883580418.860001</v>
      </c>
      <c r="H142" s="2">
        <f>--15883580418.86</f>
        <v>15883580418.860001</v>
      </c>
      <c r="L142" s="1">
        <v>-15883580418.860001</v>
      </c>
      <c r="M142" s="1">
        <v>-15883580418.860001</v>
      </c>
    </row>
    <row r="143" spans="1:13" x14ac:dyDescent="0.25">
      <c r="A143">
        <v>23300</v>
      </c>
      <c r="B143" t="s">
        <v>125</v>
      </c>
      <c r="C143" s="1">
        <v>0</v>
      </c>
      <c r="D143" s="1">
        <v>0</v>
      </c>
      <c r="E143" s="1">
        <v>0</v>
      </c>
      <c r="F143" s="1">
        <v>0</v>
      </c>
      <c r="G143" s="9">
        <v>0</v>
      </c>
    </row>
    <row r="144" spans="1:13" x14ac:dyDescent="0.25">
      <c r="A144" s="6">
        <v>23500</v>
      </c>
      <c r="B144" s="6" t="s">
        <v>126</v>
      </c>
      <c r="C144" s="11">
        <v>-3168000000.0799999</v>
      </c>
      <c r="D144" s="11">
        <v>5968000000</v>
      </c>
      <c r="E144" s="11">
        <v>3360000000</v>
      </c>
      <c r="F144" s="11">
        <v>2608000000</v>
      </c>
      <c r="G144" s="12">
        <v>-560000000.08000004</v>
      </c>
    </row>
    <row r="145" spans="1:13" x14ac:dyDescent="0.25">
      <c r="A145">
        <v>23510</v>
      </c>
      <c r="B145" t="s">
        <v>127</v>
      </c>
      <c r="C145" s="1">
        <v>0</v>
      </c>
      <c r="D145" s="1">
        <v>0</v>
      </c>
      <c r="E145" s="1">
        <v>0</v>
      </c>
      <c r="F145" s="1">
        <v>0</v>
      </c>
      <c r="G145" s="9">
        <v>0</v>
      </c>
    </row>
    <row r="146" spans="1:13" x14ac:dyDescent="0.25">
      <c r="A146">
        <v>23520</v>
      </c>
      <c r="B146" t="s">
        <v>128</v>
      </c>
      <c r="C146" s="1">
        <v>0</v>
      </c>
      <c r="D146" s="1">
        <v>0</v>
      </c>
      <c r="E146" s="1">
        <v>0</v>
      </c>
      <c r="F146" s="1">
        <v>0</v>
      </c>
      <c r="G146" s="9">
        <v>0</v>
      </c>
    </row>
    <row r="147" spans="1:13" x14ac:dyDescent="0.25">
      <c r="A147">
        <v>23530</v>
      </c>
      <c r="B147" t="s">
        <v>129</v>
      </c>
      <c r="C147" s="1">
        <v>0</v>
      </c>
      <c r="D147" s="1">
        <v>0</v>
      </c>
      <c r="E147" s="1">
        <v>0</v>
      </c>
      <c r="F147" s="1">
        <v>0</v>
      </c>
      <c r="G147" s="9">
        <v>0</v>
      </c>
    </row>
    <row r="148" spans="1:13" x14ac:dyDescent="0.25">
      <c r="A148">
        <v>23540</v>
      </c>
      <c r="B148" t="s">
        <v>130</v>
      </c>
      <c r="C148" s="1">
        <v>0</v>
      </c>
      <c r="D148" s="1">
        <v>0</v>
      </c>
      <c r="E148" s="1">
        <v>0</v>
      </c>
      <c r="F148" s="1">
        <v>0</v>
      </c>
      <c r="G148" s="9">
        <v>0</v>
      </c>
    </row>
    <row r="149" spans="1:13" x14ac:dyDescent="0.25">
      <c r="A149">
        <v>23600</v>
      </c>
      <c r="B149" t="s">
        <v>131</v>
      </c>
      <c r="C149" s="1">
        <v>0</v>
      </c>
      <c r="D149" s="1">
        <v>0</v>
      </c>
      <c r="E149" s="1">
        <v>0</v>
      </c>
      <c r="F149" s="1">
        <v>0</v>
      </c>
      <c r="G149" s="9">
        <v>0</v>
      </c>
    </row>
    <row r="150" spans="1:13" x14ac:dyDescent="0.25">
      <c r="A150">
        <v>23700</v>
      </c>
      <c r="B150" t="s">
        <v>132</v>
      </c>
      <c r="C150" s="1">
        <v>0</v>
      </c>
      <c r="D150" s="1">
        <v>0</v>
      </c>
      <c r="E150" s="1">
        <v>0</v>
      </c>
      <c r="F150" s="1">
        <v>0</v>
      </c>
      <c r="G150" s="9">
        <v>0</v>
      </c>
    </row>
    <row r="151" spans="1:13" x14ac:dyDescent="0.25">
      <c r="A151">
        <v>24100</v>
      </c>
      <c r="B151" t="s">
        <v>133</v>
      </c>
      <c r="C151" s="1">
        <v>-396000000.00999999</v>
      </c>
      <c r="D151" s="1">
        <v>746000000</v>
      </c>
      <c r="E151" s="1">
        <v>420000000</v>
      </c>
      <c r="F151" s="1">
        <v>326000000</v>
      </c>
      <c r="G151" s="9">
        <v>-70000000.010000005</v>
      </c>
      <c r="H151" s="2">
        <f>--70000000.01</f>
        <v>70000000.010000005</v>
      </c>
      <c r="L151" s="1">
        <v>-70000000.010000005</v>
      </c>
      <c r="M151" s="1">
        <v>-70000000.010000005</v>
      </c>
    </row>
    <row r="152" spans="1:13" x14ac:dyDescent="0.25">
      <c r="A152" s="6">
        <v>25000</v>
      </c>
      <c r="B152" s="6" t="s">
        <v>134</v>
      </c>
      <c r="C152" s="11">
        <v>-1679215422589.5</v>
      </c>
      <c r="D152" s="11">
        <v>0</v>
      </c>
      <c r="E152" s="11">
        <v>2014155830</v>
      </c>
      <c r="F152" s="11">
        <v>-2014155830</v>
      </c>
      <c r="G152" s="12">
        <v>-1681229578419.5</v>
      </c>
    </row>
    <row r="153" spans="1:13" x14ac:dyDescent="0.25">
      <c r="A153">
        <v>25100</v>
      </c>
      <c r="B153" t="s">
        <v>135</v>
      </c>
      <c r="C153" s="1">
        <v>-6412633043</v>
      </c>
      <c r="D153" s="1">
        <v>0</v>
      </c>
      <c r="E153" s="1">
        <v>0</v>
      </c>
      <c r="F153" s="1">
        <v>0</v>
      </c>
      <c r="G153" s="9">
        <v>-6412633043</v>
      </c>
      <c r="H153" s="2">
        <f>--6412633043</f>
        <v>6412633043</v>
      </c>
      <c r="L153" s="1">
        <v>-6412633043</v>
      </c>
      <c r="M153" s="1">
        <v>-6412633043</v>
      </c>
    </row>
    <row r="154" spans="1:13" x14ac:dyDescent="0.25">
      <c r="A154">
        <v>25110</v>
      </c>
      <c r="B154" t="s">
        <v>136</v>
      </c>
      <c r="C154" s="1">
        <v>-2020383200</v>
      </c>
      <c r="D154" s="1">
        <v>0</v>
      </c>
      <c r="E154" s="1">
        <v>201415583</v>
      </c>
      <c r="F154" s="1">
        <v>-201415583</v>
      </c>
      <c r="G154" s="9">
        <v>-2221798783</v>
      </c>
      <c r="H154" s="2">
        <f>--2221798783</f>
        <v>2221798783</v>
      </c>
      <c r="L154" s="1">
        <v>-2221798783</v>
      </c>
      <c r="M154" s="1">
        <v>-2221798783</v>
      </c>
    </row>
    <row r="155" spans="1:13" x14ac:dyDescent="0.25">
      <c r="A155">
        <v>25120</v>
      </c>
      <c r="B155" t="s">
        <v>137</v>
      </c>
      <c r="C155" s="1">
        <v>306000000</v>
      </c>
      <c r="D155" s="1">
        <v>0</v>
      </c>
      <c r="E155" s="1">
        <v>0</v>
      </c>
      <c r="F155" s="1">
        <v>0</v>
      </c>
      <c r="G155" s="9">
        <v>306000000</v>
      </c>
      <c r="H155" s="2">
        <v>-306000000</v>
      </c>
      <c r="L155" s="1">
        <v>306000000</v>
      </c>
      <c r="M155" s="1">
        <v>306000000</v>
      </c>
    </row>
    <row r="156" spans="1:13" x14ac:dyDescent="0.25">
      <c r="A156">
        <v>25200</v>
      </c>
      <c r="B156" t="s">
        <v>138</v>
      </c>
      <c r="C156" s="1">
        <v>-154333234214.95001</v>
      </c>
      <c r="D156" s="1">
        <v>0</v>
      </c>
      <c r="E156" s="1">
        <v>0</v>
      </c>
      <c r="F156" s="1">
        <v>0</v>
      </c>
      <c r="G156" s="9">
        <v>-154333234214.95001</v>
      </c>
      <c r="H156" s="2">
        <f>--154333234214.95</f>
        <v>154333234214.95001</v>
      </c>
      <c r="L156" s="1">
        <v>-154333234214.95001</v>
      </c>
      <c r="M156" s="1">
        <v>-154333234214.95001</v>
      </c>
    </row>
    <row r="157" spans="1:13" x14ac:dyDescent="0.25">
      <c r="A157">
        <v>25300</v>
      </c>
      <c r="B157" t="s">
        <v>139</v>
      </c>
      <c r="C157" s="1">
        <v>0</v>
      </c>
      <c r="D157" s="1">
        <v>0</v>
      </c>
      <c r="E157" s="1">
        <v>0</v>
      </c>
      <c r="F157" s="1">
        <v>0</v>
      </c>
      <c r="G157" s="9">
        <v>0</v>
      </c>
    </row>
    <row r="158" spans="1:13" x14ac:dyDescent="0.25">
      <c r="A158">
        <v>25400</v>
      </c>
      <c r="B158" t="s">
        <v>140</v>
      </c>
      <c r="C158" s="1">
        <v>-2245000000</v>
      </c>
      <c r="D158" s="1">
        <v>0</v>
      </c>
      <c r="E158" s="1">
        <v>0</v>
      </c>
      <c r="F158" s="1">
        <v>0</v>
      </c>
      <c r="G158" s="9">
        <v>-2245000000</v>
      </c>
      <c r="H158" s="2">
        <f>--2245000000</f>
        <v>2245000000</v>
      </c>
      <c r="L158" s="1">
        <v>-2245000000</v>
      </c>
      <c r="M158" s="1">
        <v>-2245000000</v>
      </c>
    </row>
    <row r="159" spans="1:13" x14ac:dyDescent="0.25">
      <c r="A159">
        <v>25500</v>
      </c>
      <c r="B159" t="s">
        <v>141</v>
      </c>
      <c r="C159" s="1">
        <v>0</v>
      </c>
      <c r="D159" s="1">
        <v>0</v>
      </c>
      <c r="E159" s="1">
        <v>0</v>
      </c>
      <c r="F159" s="1">
        <v>0</v>
      </c>
      <c r="G159" s="9">
        <v>0</v>
      </c>
    </row>
    <row r="160" spans="1:13" x14ac:dyDescent="0.25">
      <c r="A160">
        <v>26100</v>
      </c>
      <c r="B160" t="s">
        <v>142</v>
      </c>
      <c r="C160" s="1">
        <v>-3216291801</v>
      </c>
      <c r="D160" s="1">
        <v>0</v>
      </c>
      <c r="E160" s="1">
        <v>0</v>
      </c>
      <c r="F160" s="1">
        <v>0</v>
      </c>
      <c r="G160" s="9">
        <v>-3216291801</v>
      </c>
      <c r="H160" s="2">
        <f>--3216291801</f>
        <v>3216291801</v>
      </c>
      <c r="L160" s="1">
        <v>-3216291801</v>
      </c>
      <c r="M160" s="1">
        <v>-3216291801</v>
      </c>
    </row>
    <row r="161" spans="1:14" x14ac:dyDescent="0.25">
      <c r="A161">
        <v>28100</v>
      </c>
      <c r="B161" t="s">
        <v>143</v>
      </c>
      <c r="C161" s="1">
        <v>0</v>
      </c>
      <c r="D161" s="1">
        <v>0</v>
      </c>
      <c r="E161" s="1">
        <v>0</v>
      </c>
      <c r="F161" s="1">
        <v>0</v>
      </c>
      <c r="G161" s="9">
        <v>0</v>
      </c>
    </row>
    <row r="162" spans="1:14" x14ac:dyDescent="0.25">
      <c r="A162" s="5">
        <v>30000</v>
      </c>
      <c r="B162" s="5" t="s">
        <v>144</v>
      </c>
      <c r="C162" s="13">
        <v>943052435519.59998</v>
      </c>
      <c r="D162" s="13">
        <v>0</v>
      </c>
      <c r="E162" s="13">
        <v>0</v>
      </c>
      <c r="F162" s="13">
        <v>0</v>
      </c>
      <c r="G162" s="14">
        <v>943052435519.59998</v>
      </c>
    </row>
    <row r="163" spans="1:14" x14ac:dyDescent="0.25">
      <c r="A163">
        <v>31000</v>
      </c>
      <c r="B163" t="s">
        <v>145</v>
      </c>
      <c r="C163" s="1">
        <v>150000000000</v>
      </c>
      <c r="D163" s="1">
        <v>0</v>
      </c>
      <c r="E163" s="1">
        <v>0</v>
      </c>
      <c r="F163" s="1">
        <v>0</v>
      </c>
      <c r="G163" s="9">
        <v>150000000000</v>
      </c>
      <c r="H163" s="2">
        <v>150000000000</v>
      </c>
      <c r="K163" s="13">
        <v>150000000000</v>
      </c>
      <c r="L163" s="13">
        <v>150000000000</v>
      </c>
      <c r="M163" s="13">
        <v>150000000000</v>
      </c>
    </row>
    <row r="164" spans="1:14" x14ac:dyDescent="0.25">
      <c r="A164">
        <v>32000</v>
      </c>
      <c r="B164" t="s">
        <v>146</v>
      </c>
      <c r="C164" s="1">
        <v>38610487103.919998</v>
      </c>
      <c r="D164" s="1">
        <v>0</v>
      </c>
      <c r="E164" s="1">
        <v>0</v>
      </c>
      <c r="F164" s="1">
        <v>0</v>
      </c>
      <c r="G164" s="9">
        <v>38610487103.919998</v>
      </c>
      <c r="H164" s="2">
        <v>40815783501.739998</v>
      </c>
      <c r="K164" s="13">
        <v>40815783501.739998</v>
      </c>
      <c r="L164" s="13">
        <v>40815783501.739998</v>
      </c>
      <c r="M164" s="13">
        <v>40815783501.739998</v>
      </c>
    </row>
    <row r="165" spans="1:14" x14ac:dyDescent="0.25">
      <c r="A165">
        <v>33000</v>
      </c>
      <c r="B165" t="s">
        <v>147</v>
      </c>
      <c r="H165" s="2">
        <v>120241872043.58</v>
      </c>
      <c r="K165" s="13">
        <v>120241872043.58</v>
      </c>
      <c r="L165" s="13">
        <v>120241872043.58</v>
      </c>
      <c r="M165" s="13">
        <v>120241872043.58</v>
      </c>
    </row>
    <row r="166" spans="1:14" x14ac:dyDescent="0.25">
      <c r="A166">
        <v>39999</v>
      </c>
      <c r="B166" t="s">
        <v>148</v>
      </c>
      <c r="C166" s="1">
        <v>0</v>
      </c>
      <c r="D166" s="1">
        <v>0</v>
      </c>
      <c r="E166" s="1">
        <v>0</v>
      </c>
      <c r="F166" s="1">
        <v>0</v>
      </c>
      <c r="G166" s="9">
        <v>0</v>
      </c>
    </row>
    <row r="167" spans="1:14" s="16" customFormat="1" x14ac:dyDescent="0.25">
      <c r="C167" s="17"/>
      <c r="D167" s="17"/>
      <c r="E167" s="17"/>
      <c r="F167" s="17"/>
      <c r="G167" s="18"/>
      <c r="H167" s="17"/>
      <c r="I167" s="7"/>
      <c r="J167" s="7"/>
      <c r="K167" s="17"/>
      <c r="L167" s="17"/>
      <c r="M167" s="17"/>
      <c r="N167" s="17"/>
    </row>
    <row r="168" spans="1:14" x14ac:dyDescent="0.25">
      <c r="A168" s="6">
        <v>40000</v>
      </c>
      <c r="B168" s="6" t="s">
        <v>149</v>
      </c>
      <c r="C168" s="11">
        <v>774809618994.18005</v>
      </c>
      <c r="D168" s="11">
        <v>20282390331.279999</v>
      </c>
      <c r="E168" s="11">
        <v>231017355584.19</v>
      </c>
      <c r="F168" s="11">
        <v>-210734965252.91</v>
      </c>
      <c r="G168" s="12">
        <v>564074653741.27002</v>
      </c>
      <c r="H168" s="12">
        <f>SUM(H169:H174)</f>
        <v>30104995036.130001</v>
      </c>
      <c r="I168" s="9"/>
      <c r="J168" s="9">
        <f>H168</f>
        <v>30104995036.130001</v>
      </c>
    </row>
    <row r="169" spans="1:14" x14ac:dyDescent="0.25">
      <c r="A169">
        <v>41000</v>
      </c>
      <c r="B169" t="s">
        <v>150</v>
      </c>
      <c r="C169" s="1">
        <v>0</v>
      </c>
      <c r="D169" s="1">
        <v>0</v>
      </c>
      <c r="E169" s="1">
        <v>0</v>
      </c>
      <c r="F169" s="1">
        <v>0</v>
      </c>
      <c r="G169" s="9">
        <v>0</v>
      </c>
    </row>
    <row r="170" spans="1:14" x14ac:dyDescent="0.25">
      <c r="A170">
        <v>42000</v>
      </c>
      <c r="B170" t="s">
        <v>151</v>
      </c>
      <c r="C170" s="1">
        <v>110687088427.74001</v>
      </c>
      <c r="D170" s="1">
        <v>2897484333.04</v>
      </c>
      <c r="E170" s="1">
        <v>33002479369.169998</v>
      </c>
      <c r="F170" s="1">
        <v>-30104995036.130001</v>
      </c>
      <c r="G170" s="9">
        <v>80582093391.610001</v>
      </c>
      <c r="H170" s="2">
        <v>30104995036.130001</v>
      </c>
      <c r="K170" s="1">
        <v>30104995036.130001</v>
      </c>
      <c r="L170" s="1">
        <v>30104995036.130001</v>
      </c>
      <c r="M170" s="1">
        <v>30104995036.130001</v>
      </c>
    </row>
    <row r="171" spans="1:14" x14ac:dyDescent="0.25">
      <c r="A171">
        <v>43000</v>
      </c>
      <c r="B171" t="s">
        <v>152</v>
      </c>
      <c r="C171" s="1">
        <v>0</v>
      </c>
      <c r="D171" s="1">
        <v>0</v>
      </c>
      <c r="E171" s="1">
        <v>0</v>
      </c>
      <c r="F171" s="1">
        <v>0</v>
      </c>
      <c r="G171" s="9">
        <v>0</v>
      </c>
    </row>
    <row r="172" spans="1:14" x14ac:dyDescent="0.25">
      <c r="A172">
        <v>43005</v>
      </c>
      <c r="B172" t="s">
        <v>153</v>
      </c>
      <c r="C172" s="1">
        <v>0</v>
      </c>
      <c r="D172" s="1">
        <v>0</v>
      </c>
      <c r="E172" s="1">
        <v>0</v>
      </c>
      <c r="F172" s="1">
        <v>0</v>
      </c>
      <c r="G172" s="9">
        <v>0</v>
      </c>
    </row>
    <row r="173" spans="1:14" x14ac:dyDescent="0.25">
      <c r="A173">
        <v>47000</v>
      </c>
      <c r="B173" t="s">
        <v>154</v>
      </c>
      <c r="C173" s="1">
        <v>0</v>
      </c>
      <c r="D173" s="1">
        <v>0</v>
      </c>
      <c r="E173" s="1">
        <v>0</v>
      </c>
      <c r="F173" s="1">
        <v>0</v>
      </c>
      <c r="G173" s="9">
        <v>0</v>
      </c>
    </row>
    <row r="174" spans="1:14" x14ac:dyDescent="0.25">
      <c r="A174">
        <v>48000</v>
      </c>
      <c r="B174" t="s">
        <v>155</v>
      </c>
      <c r="C174" s="1">
        <v>0</v>
      </c>
      <c r="D174" s="1">
        <v>0</v>
      </c>
      <c r="E174" s="1">
        <v>0</v>
      </c>
      <c r="F174" s="1">
        <v>0</v>
      </c>
      <c r="G174" s="9">
        <v>0</v>
      </c>
    </row>
    <row r="175" spans="1:14" x14ac:dyDescent="0.25">
      <c r="A175" s="6">
        <v>50000</v>
      </c>
      <c r="B175" s="6" t="s">
        <v>156</v>
      </c>
      <c r="C175" s="11">
        <v>65168651590.589996</v>
      </c>
      <c r="D175" s="11">
        <v>2114072200566</v>
      </c>
      <c r="E175" s="11">
        <v>2542984426803</v>
      </c>
      <c r="F175" s="11">
        <v>-428912226237</v>
      </c>
      <c r="G175" s="12">
        <v>-363743574646.40997</v>
      </c>
      <c r="H175" s="12">
        <f>SUM(H176:H177)</f>
        <v>-142970742079</v>
      </c>
      <c r="I175" s="9">
        <f>H168+H175</f>
        <v>-112865747042.87</v>
      </c>
      <c r="J175" s="9">
        <f>H175+H178+H189+H209</f>
        <v>-94058532799.820007</v>
      </c>
    </row>
    <row r="176" spans="1:14" x14ac:dyDescent="0.25">
      <c r="A176">
        <v>50100</v>
      </c>
      <c r="B176" t="s">
        <v>157</v>
      </c>
      <c r="C176" s="1">
        <v>916800855.72000003</v>
      </c>
      <c r="D176" s="1">
        <v>2383223476</v>
      </c>
      <c r="E176" s="1">
        <v>1929818302</v>
      </c>
      <c r="F176" s="1">
        <v>453405174</v>
      </c>
      <c r="G176" s="9">
        <v>1370206029.72</v>
      </c>
      <c r="H176" s="2">
        <v>453405174</v>
      </c>
      <c r="K176" s="1">
        <v>453405174</v>
      </c>
      <c r="L176" s="1">
        <v>453405174</v>
      </c>
      <c r="M176" s="1">
        <v>453405174</v>
      </c>
    </row>
    <row r="177" spans="1:13" x14ac:dyDescent="0.25">
      <c r="A177">
        <v>50150</v>
      </c>
      <c r="B177" t="s">
        <v>158</v>
      </c>
      <c r="C177" s="1">
        <v>20806083007.810001</v>
      </c>
      <c r="D177" s="1">
        <v>702307510046</v>
      </c>
      <c r="E177" s="1">
        <v>845731657299</v>
      </c>
      <c r="F177" s="1">
        <v>-143424147253</v>
      </c>
      <c r="G177" s="9">
        <v>-122618064245.19</v>
      </c>
      <c r="H177" s="2">
        <v>-143424147253</v>
      </c>
      <c r="K177" s="1">
        <v>-143424147253</v>
      </c>
      <c r="L177" s="1">
        <v>-143424147253</v>
      </c>
      <c r="M177" s="1">
        <v>-143424147253</v>
      </c>
    </row>
    <row r="178" spans="1:13" x14ac:dyDescent="0.25">
      <c r="A178" s="6">
        <v>51000</v>
      </c>
      <c r="B178" s="6" t="s">
        <v>159</v>
      </c>
      <c r="C178" s="11">
        <v>274054688489.89001</v>
      </c>
      <c r="D178" s="11">
        <v>304406854323.21997</v>
      </c>
      <c r="E178" s="11">
        <v>43919.15</v>
      </c>
      <c r="F178" s="11">
        <v>304406810404.07001</v>
      </c>
      <c r="G178" s="12">
        <v>578461498893.95996</v>
      </c>
      <c r="H178" s="12">
        <f>SUM(H179:H187)</f>
        <v>27673346400.369999</v>
      </c>
      <c r="I178" s="9">
        <f>I175+H178</f>
        <v>-85192400642.5</v>
      </c>
      <c r="J178" s="9"/>
    </row>
    <row r="179" spans="1:13" x14ac:dyDescent="0.25">
      <c r="A179">
        <v>51010</v>
      </c>
      <c r="B179" t="s">
        <v>160</v>
      </c>
      <c r="C179" s="1">
        <v>0</v>
      </c>
      <c r="D179" s="1">
        <v>0</v>
      </c>
      <c r="E179" s="1">
        <v>0</v>
      </c>
      <c r="F179" s="1">
        <v>0</v>
      </c>
      <c r="G179" s="9">
        <v>0</v>
      </c>
    </row>
    <row r="180" spans="1:13" x14ac:dyDescent="0.25">
      <c r="A180">
        <v>51020</v>
      </c>
      <c r="B180" t="s">
        <v>161</v>
      </c>
      <c r="C180" s="1">
        <v>0</v>
      </c>
      <c r="D180" s="1">
        <v>0</v>
      </c>
      <c r="E180" s="1">
        <v>0</v>
      </c>
      <c r="F180" s="1">
        <v>0</v>
      </c>
      <c r="G180" s="9">
        <v>0</v>
      </c>
    </row>
    <row r="181" spans="1:13" x14ac:dyDescent="0.25">
      <c r="A181">
        <v>51030</v>
      </c>
      <c r="B181" t="s">
        <v>162</v>
      </c>
      <c r="C181" s="1">
        <v>0</v>
      </c>
      <c r="D181" s="1">
        <v>0</v>
      </c>
      <c r="E181" s="1">
        <v>0</v>
      </c>
      <c r="F181" s="1">
        <v>0</v>
      </c>
      <c r="G181" s="9">
        <v>0</v>
      </c>
    </row>
    <row r="182" spans="1:13" x14ac:dyDescent="0.25">
      <c r="A182">
        <v>51040</v>
      </c>
      <c r="B182" t="s">
        <v>163</v>
      </c>
      <c r="C182" s="1">
        <v>0</v>
      </c>
      <c r="D182" s="1">
        <v>0</v>
      </c>
      <c r="E182" s="1">
        <v>0</v>
      </c>
      <c r="F182" s="1">
        <v>0</v>
      </c>
      <c r="G182" s="9">
        <v>0</v>
      </c>
    </row>
    <row r="183" spans="1:13" x14ac:dyDescent="0.25">
      <c r="A183">
        <v>51050</v>
      </c>
      <c r="B183" t="s">
        <v>164</v>
      </c>
      <c r="C183" s="1">
        <v>0</v>
      </c>
      <c r="D183" s="1">
        <v>0</v>
      </c>
      <c r="E183" s="1">
        <v>0</v>
      </c>
      <c r="F183" s="1">
        <v>0</v>
      </c>
      <c r="G183" s="9">
        <v>0</v>
      </c>
    </row>
    <row r="184" spans="1:13" x14ac:dyDescent="0.25">
      <c r="A184">
        <v>51060</v>
      </c>
      <c r="B184" t="s">
        <v>165</v>
      </c>
      <c r="C184" s="1">
        <v>0</v>
      </c>
      <c r="D184" s="1">
        <v>0</v>
      </c>
      <c r="E184" s="1">
        <v>0</v>
      </c>
      <c r="F184" s="1">
        <v>0</v>
      </c>
      <c r="G184" s="9">
        <v>0</v>
      </c>
    </row>
    <row r="185" spans="1:13" x14ac:dyDescent="0.25">
      <c r="A185">
        <v>51070</v>
      </c>
      <c r="B185" t="s">
        <v>166</v>
      </c>
      <c r="C185" s="1">
        <v>24914062589.990002</v>
      </c>
      <c r="D185" s="1">
        <v>27673350393.02</v>
      </c>
      <c r="E185" s="1">
        <v>3992.65</v>
      </c>
      <c r="F185" s="1">
        <v>27673346400.369999</v>
      </c>
      <c r="G185" s="9">
        <v>52587408990.360001</v>
      </c>
      <c r="H185" s="2">
        <v>27673346400.369999</v>
      </c>
      <c r="K185" s="1">
        <v>27673346400.369999</v>
      </c>
      <c r="L185" s="1">
        <v>27673346400.369999</v>
      </c>
      <c r="M185" s="1">
        <v>27673346400.369999</v>
      </c>
    </row>
    <row r="186" spans="1:13" x14ac:dyDescent="0.25">
      <c r="A186">
        <v>51080</v>
      </c>
      <c r="B186" t="s">
        <v>167</v>
      </c>
      <c r="C186" s="1">
        <v>0</v>
      </c>
      <c r="D186" s="1">
        <v>0</v>
      </c>
      <c r="E186" s="1">
        <v>0</v>
      </c>
      <c r="F186" s="1">
        <v>0</v>
      </c>
      <c r="G186" s="9">
        <v>0</v>
      </c>
    </row>
    <row r="187" spans="1:13" x14ac:dyDescent="0.25">
      <c r="A187">
        <v>51100</v>
      </c>
      <c r="B187" t="s">
        <v>168</v>
      </c>
      <c r="C187" s="1">
        <v>0</v>
      </c>
      <c r="D187" s="1">
        <v>0</v>
      </c>
      <c r="E187" s="1">
        <v>0</v>
      </c>
      <c r="F187" s="1">
        <v>0</v>
      </c>
      <c r="G187" s="9">
        <v>0</v>
      </c>
    </row>
    <row r="188" spans="1:13" x14ac:dyDescent="0.25">
      <c r="A188" s="6">
        <v>51110</v>
      </c>
      <c r="B188" s="6" t="s">
        <v>169</v>
      </c>
      <c r="C188" s="11">
        <v>0</v>
      </c>
      <c r="D188" s="11">
        <v>0</v>
      </c>
      <c r="E188" s="11">
        <v>0</v>
      </c>
      <c r="F188" s="11">
        <v>0</v>
      </c>
      <c r="G188" s="12">
        <v>0</v>
      </c>
      <c r="H188" s="11"/>
      <c r="I188" s="7">
        <f>H188</f>
        <v>0</v>
      </c>
    </row>
    <row r="189" spans="1:13" x14ac:dyDescent="0.25">
      <c r="A189" s="6">
        <v>52000</v>
      </c>
      <c r="B189" s="6" t="s">
        <v>170</v>
      </c>
      <c r="C189" s="11">
        <v>394113514353.59998</v>
      </c>
      <c r="D189" s="11">
        <v>285301318738.59998</v>
      </c>
      <c r="E189" s="11">
        <v>2749967880</v>
      </c>
      <c r="F189" s="11">
        <v>282551350858.59998</v>
      </c>
      <c r="G189" s="12">
        <v>676664865212.19995</v>
      </c>
      <c r="H189" s="12">
        <f>SUM(H190:H208)</f>
        <v>14127567542.93</v>
      </c>
      <c r="I189" s="9">
        <f>I178+H189</f>
        <v>-71064833099.570007</v>
      </c>
      <c r="J189" s="9"/>
    </row>
    <row r="190" spans="1:13" x14ac:dyDescent="0.25">
      <c r="A190">
        <v>52005</v>
      </c>
      <c r="B190" t="s">
        <v>171</v>
      </c>
      <c r="C190" s="1">
        <v>3731481559.1799998</v>
      </c>
      <c r="D190" s="1">
        <v>9508454907.9300003</v>
      </c>
      <c r="E190" s="1">
        <v>0</v>
      </c>
      <c r="F190" s="1">
        <v>9508454907.9300003</v>
      </c>
      <c r="G190" s="9">
        <v>13239936467.110001</v>
      </c>
      <c r="H190" s="2">
        <v>9508454907.9300003</v>
      </c>
      <c r="K190" s="1">
        <v>9508454907.9300003</v>
      </c>
      <c r="L190" s="1">
        <v>9508454907.9300003</v>
      </c>
      <c r="M190" s="1">
        <v>9508454907.9300003</v>
      </c>
    </row>
    <row r="191" spans="1:13" x14ac:dyDescent="0.25">
      <c r="A191">
        <v>52010</v>
      </c>
      <c r="B191" t="s">
        <v>172</v>
      </c>
      <c r="C191" s="1">
        <v>5873090985.9799995</v>
      </c>
      <c r="D191" s="1">
        <v>3378575425</v>
      </c>
      <c r="E191" s="1">
        <v>27859939</v>
      </c>
      <c r="F191" s="1">
        <v>3350715486</v>
      </c>
      <c r="G191" s="9">
        <v>9223806471.9799995</v>
      </c>
      <c r="H191" s="2">
        <v>3350715486</v>
      </c>
      <c r="K191" s="1">
        <v>3350715486</v>
      </c>
      <c r="L191" s="1">
        <v>3350715486</v>
      </c>
      <c r="M191" s="1">
        <v>3350715486</v>
      </c>
    </row>
    <row r="192" spans="1:13" x14ac:dyDescent="0.25">
      <c r="A192">
        <v>52020</v>
      </c>
      <c r="B192" t="s">
        <v>173</v>
      </c>
      <c r="C192" s="1">
        <v>0</v>
      </c>
      <c r="D192" s="1">
        <v>0</v>
      </c>
      <c r="E192" s="1">
        <v>0</v>
      </c>
      <c r="F192" s="1">
        <v>0</v>
      </c>
      <c r="G192" s="9">
        <v>0</v>
      </c>
    </row>
    <row r="193" spans="1:13" x14ac:dyDescent="0.25">
      <c r="A193">
        <v>52110</v>
      </c>
      <c r="B193" t="s">
        <v>174</v>
      </c>
      <c r="C193" s="1">
        <v>0</v>
      </c>
      <c r="D193" s="1">
        <v>0</v>
      </c>
      <c r="E193" s="1">
        <v>0</v>
      </c>
      <c r="F193" s="1">
        <v>0</v>
      </c>
      <c r="G193" s="9">
        <v>0</v>
      </c>
    </row>
    <row r="194" spans="1:13" x14ac:dyDescent="0.25">
      <c r="A194">
        <v>52120</v>
      </c>
      <c r="B194" t="s">
        <v>175</v>
      </c>
      <c r="C194" s="1">
        <v>0</v>
      </c>
      <c r="D194" s="1">
        <v>0</v>
      </c>
      <c r="E194" s="1">
        <v>0</v>
      </c>
      <c r="F194" s="1">
        <v>0</v>
      </c>
      <c r="G194" s="9">
        <v>0</v>
      </c>
    </row>
    <row r="195" spans="1:13" x14ac:dyDescent="0.25">
      <c r="A195">
        <v>52210</v>
      </c>
      <c r="B195" t="s">
        <v>176</v>
      </c>
      <c r="C195" s="1">
        <v>234169541.09999999</v>
      </c>
      <c r="D195" s="1">
        <v>116892363</v>
      </c>
      <c r="E195" s="1">
        <v>0</v>
      </c>
      <c r="F195" s="1">
        <v>116892363</v>
      </c>
      <c r="G195" s="9">
        <v>351061904.10000002</v>
      </c>
      <c r="H195" s="2">
        <v>116892363</v>
      </c>
      <c r="K195" s="1">
        <v>116892363</v>
      </c>
      <c r="L195" s="1">
        <v>116892363</v>
      </c>
      <c r="M195" s="1">
        <v>116892363</v>
      </c>
    </row>
    <row r="196" spans="1:13" x14ac:dyDescent="0.25">
      <c r="A196">
        <v>52220</v>
      </c>
      <c r="B196" t="s">
        <v>177</v>
      </c>
      <c r="C196" s="1">
        <v>0</v>
      </c>
      <c r="D196" s="1">
        <v>0</v>
      </c>
      <c r="E196" s="1">
        <v>0</v>
      </c>
      <c r="F196" s="1">
        <v>0</v>
      </c>
      <c r="G196" s="9">
        <v>0</v>
      </c>
    </row>
    <row r="197" spans="1:13" x14ac:dyDescent="0.25">
      <c r="A197">
        <v>52310</v>
      </c>
      <c r="B197" t="s">
        <v>178</v>
      </c>
      <c r="C197" s="1">
        <v>218466156.68000001</v>
      </c>
      <c r="D197" s="1">
        <v>0</v>
      </c>
      <c r="E197" s="1">
        <v>0</v>
      </c>
      <c r="F197" s="1">
        <v>0</v>
      </c>
      <c r="G197" s="9">
        <v>218466156.68000001</v>
      </c>
    </row>
    <row r="198" spans="1:13" x14ac:dyDescent="0.25">
      <c r="A198">
        <v>52315</v>
      </c>
      <c r="B198" t="s">
        <v>179</v>
      </c>
      <c r="C198" s="1">
        <v>0</v>
      </c>
      <c r="D198" s="1">
        <v>0</v>
      </c>
      <c r="E198" s="1">
        <v>0</v>
      </c>
      <c r="F198" s="1">
        <v>0</v>
      </c>
      <c r="G198" s="9">
        <v>0</v>
      </c>
    </row>
    <row r="199" spans="1:13" x14ac:dyDescent="0.25">
      <c r="A199">
        <v>52320</v>
      </c>
      <c r="B199" t="s">
        <v>180</v>
      </c>
      <c r="C199" s="1">
        <v>552000000.00999999</v>
      </c>
      <c r="D199" s="1">
        <v>327019069</v>
      </c>
      <c r="E199" s="1">
        <v>109638455</v>
      </c>
      <c r="F199" s="1">
        <v>217380614</v>
      </c>
      <c r="G199" s="9">
        <v>769380614.00999999</v>
      </c>
      <c r="H199" s="2">
        <v>217380614</v>
      </c>
      <c r="K199" s="1">
        <v>217380614</v>
      </c>
      <c r="L199" s="1">
        <v>217380614</v>
      </c>
      <c r="M199" s="1">
        <v>217380614</v>
      </c>
    </row>
    <row r="200" spans="1:13" x14ac:dyDescent="0.25">
      <c r="A200">
        <v>52325</v>
      </c>
      <c r="B200" t="s">
        <v>181</v>
      </c>
      <c r="C200" s="1">
        <v>0</v>
      </c>
      <c r="D200" s="1">
        <v>0</v>
      </c>
      <c r="E200" s="1">
        <v>0</v>
      </c>
      <c r="F200" s="1">
        <v>0</v>
      </c>
      <c r="G200" s="9">
        <v>0</v>
      </c>
    </row>
    <row r="201" spans="1:13" x14ac:dyDescent="0.25">
      <c r="A201">
        <v>52410</v>
      </c>
      <c r="B201" t="s">
        <v>182</v>
      </c>
      <c r="C201" s="1">
        <v>263755944.94</v>
      </c>
      <c r="D201" s="1">
        <v>28279745</v>
      </c>
      <c r="E201" s="1">
        <v>0</v>
      </c>
      <c r="F201" s="1">
        <v>28279745</v>
      </c>
      <c r="G201" s="9">
        <v>292035689.94</v>
      </c>
      <c r="H201" s="2">
        <v>28279745</v>
      </c>
      <c r="K201" s="1">
        <v>28279745</v>
      </c>
      <c r="L201" s="1">
        <v>28279745</v>
      </c>
      <c r="M201" s="1">
        <v>28279745</v>
      </c>
    </row>
    <row r="202" spans="1:13" x14ac:dyDescent="0.25">
      <c r="A202">
        <v>52420</v>
      </c>
      <c r="B202" t="s">
        <v>183</v>
      </c>
      <c r="C202" s="1">
        <v>0</v>
      </c>
      <c r="D202" s="1">
        <v>0</v>
      </c>
      <c r="E202" s="1">
        <v>0</v>
      </c>
      <c r="F202" s="1">
        <v>0</v>
      </c>
      <c r="G202" s="9">
        <v>0</v>
      </c>
    </row>
    <row r="203" spans="1:13" x14ac:dyDescent="0.25">
      <c r="A203">
        <v>52510</v>
      </c>
      <c r="B203" t="s">
        <v>184</v>
      </c>
      <c r="C203" s="1">
        <v>0</v>
      </c>
      <c r="D203" s="1">
        <v>0</v>
      </c>
      <c r="E203" s="1">
        <v>0</v>
      </c>
      <c r="F203" s="1">
        <v>0</v>
      </c>
      <c r="G203" s="9">
        <v>0</v>
      </c>
    </row>
    <row r="204" spans="1:13" x14ac:dyDescent="0.25">
      <c r="A204">
        <v>52520</v>
      </c>
      <c r="B204" t="s">
        <v>185</v>
      </c>
      <c r="C204" s="1">
        <v>0</v>
      </c>
      <c r="D204" s="1">
        <v>0</v>
      </c>
      <c r="E204" s="1">
        <v>0</v>
      </c>
      <c r="F204" s="1">
        <v>0</v>
      </c>
      <c r="G204" s="9">
        <v>0</v>
      </c>
    </row>
    <row r="205" spans="1:13" x14ac:dyDescent="0.25">
      <c r="A205">
        <v>52600</v>
      </c>
      <c r="B205" t="s">
        <v>186</v>
      </c>
      <c r="C205" s="1">
        <v>554197831</v>
      </c>
      <c r="D205" s="1">
        <v>158689166</v>
      </c>
      <c r="E205" s="1">
        <v>0</v>
      </c>
      <c r="F205" s="1">
        <v>158689166</v>
      </c>
      <c r="G205" s="9">
        <v>712886997</v>
      </c>
      <c r="H205" s="2">
        <v>158689166</v>
      </c>
      <c r="K205" s="1">
        <v>158689166</v>
      </c>
      <c r="L205" s="1">
        <v>158689166</v>
      </c>
      <c r="M205" s="1">
        <v>158689166</v>
      </c>
    </row>
    <row r="206" spans="1:13" x14ac:dyDescent="0.25">
      <c r="A206">
        <v>52700</v>
      </c>
      <c r="B206" t="s">
        <v>187</v>
      </c>
      <c r="C206" s="1">
        <v>0</v>
      </c>
      <c r="D206" s="1">
        <v>12000000</v>
      </c>
      <c r="E206" s="1">
        <v>0</v>
      </c>
      <c r="F206" s="1">
        <v>12000000</v>
      </c>
      <c r="G206" s="9">
        <v>12000000</v>
      </c>
      <c r="H206" s="2">
        <v>12000000</v>
      </c>
      <c r="K206" s="1">
        <v>12000000</v>
      </c>
      <c r="L206" s="1">
        <v>12000000</v>
      </c>
      <c r="M206" s="1">
        <v>12000000</v>
      </c>
    </row>
    <row r="207" spans="1:13" x14ac:dyDescent="0.25">
      <c r="A207">
        <v>52800</v>
      </c>
      <c r="B207" t="s">
        <v>188</v>
      </c>
      <c r="C207" s="1">
        <v>0</v>
      </c>
      <c r="D207" s="1">
        <v>0</v>
      </c>
      <c r="E207" s="1">
        <v>0</v>
      </c>
      <c r="F207" s="1">
        <v>0</v>
      </c>
      <c r="G207" s="9">
        <v>0</v>
      </c>
    </row>
    <row r="208" spans="1:13" x14ac:dyDescent="0.25">
      <c r="A208">
        <v>52900</v>
      </c>
      <c r="B208" t="s">
        <v>189</v>
      </c>
      <c r="C208" s="1">
        <v>8278513698.79</v>
      </c>
      <c r="D208" s="1">
        <v>735155261</v>
      </c>
      <c r="E208" s="1">
        <v>0</v>
      </c>
      <c r="F208" s="1">
        <v>735155261</v>
      </c>
      <c r="G208" s="9">
        <v>9013668959.7900009</v>
      </c>
      <c r="H208" s="2">
        <v>735155261</v>
      </c>
      <c r="K208" s="1">
        <v>735155261</v>
      </c>
      <c r="L208" s="1">
        <v>735155261</v>
      </c>
      <c r="M208" s="1">
        <v>735155261</v>
      </c>
    </row>
    <row r="209" spans="1:13" x14ac:dyDescent="0.25">
      <c r="A209" s="6">
        <v>53000</v>
      </c>
      <c r="B209" s="6" t="s">
        <v>190</v>
      </c>
      <c r="C209" s="11">
        <v>719662235756.52002</v>
      </c>
      <c r="D209" s="11">
        <v>373919911518.96002</v>
      </c>
      <c r="E209" s="11">
        <v>11243849389.08</v>
      </c>
      <c r="F209" s="11">
        <v>362676062129.88</v>
      </c>
      <c r="G209" s="12">
        <v>1082338297886.4</v>
      </c>
      <c r="H209" s="12">
        <f>SUM(H210:H259)</f>
        <v>7111295335.8799992</v>
      </c>
      <c r="I209" s="9">
        <f>I189+H209</f>
        <v>-63953537763.69001</v>
      </c>
      <c r="J209" s="9"/>
    </row>
    <row r="210" spans="1:13" x14ac:dyDescent="0.25">
      <c r="A210">
        <v>53010</v>
      </c>
      <c r="B210" t="s">
        <v>191</v>
      </c>
      <c r="C210" s="1">
        <v>0</v>
      </c>
      <c r="D210" s="1">
        <v>0</v>
      </c>
      <c r="E210" s="1">
        <v>0</v>
      </c>
      <c r="F210" s="1">
        <v>0</v>
      </c>
      <c r="G210" s="9">
        <v>0</v>
      </c>
    </row>
    <row r="211" spans="1:13" x14ac:dyDescent="0.25">
      <c r="A211">
        <v>53020</v>
      </c>
      <c r="B211" t="s">
        <v>192</v>
      </c>
      <c r="C211" s="1">
        <v>0</v>
      </c>
      <c r="D211" s="1">
        <v>1640000</v>
      </c>
      <c r="E211" s="1">
        <v>0</v>
      </c>
      <c r="F211" s="1">
        <v>1640000</v>
      </c>
      <c r="G211" s="9">
        <v>1640000</v>
      </c>
      <c r="H211" s="2">
        <v>1640000</v>
      </c>
      <c r="K211" s="1">
        <v>1640000</v>
      </c>
      <c r="L211" s="1">
        <v>1640000</v>
      </c>
      <c r="M211" s="1">
        <v>1640000</v>
      </c>
    </row>
    <row r="212" spans="1:13" x14ac:dyDescent="0.25">
      <c r="A212">
        <v>53030</v>
      </c>
      <c r="B212" t="s">
        <v>91</v>
      </c>
      <c r="C212" s="1">
        <v>208323090.81999999</v>
      </c>
      <c r="D212" s="1">
        <v>161357515</v>
      </c>
      <c r="E212" s="1">
        <v>0</v>
      </c>
      <c r="F212" s="1">
        <v>161357515</v>
      </c>
      <c r="G212" s="9">
        <v>369680605.81999999</v>
      </c>
      <c r="H212" s="2">
        <v>161357515</v>
      </c>
      <c r="K212" s="1">
        <v>161357515</v>
      </c>
      <c r="L212" s="1">
        <v>161357515</v>
      </c>
      <c r="M212" s="1">
        <v>161357515</v>
      </c>
    </row>
    <row r="213" spans="1:13" x14ac:dyDescent="0.25">
      <c r="A213">
        <v>53040</v>
      </c>
      <c r="B213" t="s">
        <v>193</v>
      </c>
      <c r="C213" s="1">
        <v>72525673</v>
      </c>
      <c r="D213" s="1">
        <v>12835318</v>
      </c>
      <c r="E213" s="1">
        <v>0</v>
      </c>
      <c r="F213" s="1">
        <v>12835318</v>
      </c>
      <c r="G213" s="9">
        <v>85360991</v>
      </c>
      <c r="H213" s="2">
        <v>12835318</v>
      </c>
      <c r="K213" s="1">
        <v>12835318</v>
      </c>
      <c r="L213" s="1">
        <v>12835318</v>
      </c>
      <c r="M213" s="1">
        <v>12835318</v>
      </c>
    </row>
    <row r="214" spans="1:13" x14ac:dyDescent="0.25">
      <c r="A214">
        <v>53110</v>
      </c>
      <c r="B214" t="s">
        <v>194</v>
      </c>
      <c r="C214" s="1">
        <v>51869586</v>
      </c>
      <c r="D214" s="1">
        <v>19624100</v>
      </c>
      <c r="E214" s="1">
        <v>0</v>
      </c>
      <c r="F214" s="1">
        <v>19624100</v>
      </c>
      <c r="G214" s="9">
        <v>71493686</v>
      </c>
      <c r="H214" s="2">
        <v>19624100</v>
      </c>
      <c r="K214" s="1">
        <v>19624100</v>
      </c>
      <c r="L214" s="1">
        <v>19624100</v>
      </c>
      <c r="M214" s="1">
        <v>19624100</v>
      </c>
    </row>
    <row r="215" spans="1:13" x14ac:dyDescent="0.25">
      <c r="A215">
        <v>53120</v>
      </c>
      <c r="B215" t="s">
        <v>195</v>
      </c>
      <c r="C215" s="1">
        <v>57922304.909999996</v>
      </c>
      <c r="D215" s="1">
        <v>25526965</v>
      </c>
      <c r="E215" s="1">
        <v>0</v>
      </c>
      <c r="F215" s="1">
        <v>25526965</v>
      </c>
      <c r="G215" s="9">
        <v>83449269.909999996</v>
      </c>
      <c r="H215" s="2">
        <v>25526965</v>
      </c>
      <c r="K215" s="1">
        <v>25526965</v>
      </c>
      <c r="L215" s="1">
        <v>25526965</v>
      </c>
      <c r="M215" s="1">
        <v>25526965</v>
      </c>
    </row>
    <row r="216" spans="1:13" x14ac:dyDescent="0.25">
      <c r="A216">
        <v>53210</v>
      </c>
      <c r="B216" t="s">
        <v>196</v>
      </c>
      <c r="C216" s="1">
        <v>71380902</v>
      </c>
      <c r="D216" s="1">
        <v>17135480</v>
      </c>
      <c r="E216" s="1">
        <v>0</v>
      </c>
      <c r="F216" s="1">
        <v>17135480</v>
      </c>
      <c r="G216" s="9">
        <v>88516382</v>
      </c>
      <c r="H216" s="2">
        <v>17135480</v>
      </c>
      <c r="K216" s="1">
        <v>17135480</v>
      </c>
      <c r="L216" s="1">
        <v>17135480</v>
      </c>
      <c r="M216" s="1">
        <v>17135480</v>
      </c>
    </row>
    <row r="217" spans="1:13" x14ac:dyDescent="0.25">
      <c r="A217">
        <v>53220</v>
      </c>
      <c r="B217" t="s">
        <v>93</v>
      </c>
      <c r="C217" s="1">
        <v>0</v>
      </c>
      <c r="D217" s="1">
        <v>0</v>
      </c>
      <c r="E217" s="1">
        <v>0</v>
      </c>
      <c r="F217" s="1">
        <v>0</v>
      </c>
      <c r="G217" s="9">
        <v>0</v>
      </c>
    </row>
    <row r="218" spans="1:13" x14ac:dyDescent="0.25">
      <c r="A218">
        <v>53300</v>
      </c>
      <c r="B218" t="s">
        <v>197</v>
      </c>
      <c r="C218" s="1">
        <v>925916273.40999997</v>
      </c>
      <c r="D218" s="1">
        <v>2046898358.3800001</v>
      </c>
      <c r="E218" s="1">
        <v>0</v>
      </c>
      <c r="F218" s="1">
        <v>2046898358.3800001</v>
      </c>
      <c r="G218" s="9">
        <v>2972814631.79</v>
      </c>
      <c r="H218" s="2">
        <v>2046898358.3800001</v>
      </c>
      <c r="K218" s="1">
        <v>2046898358.3800001</v>
      </c>
      <c r="L218" s="1">
        <v>2046898358.3800001</v>
      </c>
      <c r="M218" s="1">
        <v>2046898358.3800001</v>
      </c>
    </row>
    <row r="219" spans="1:13" x14ac:dyDescent="0.25">
      <c r="A219">
        <v>53410</v>
      </c>
      <c r="B219" t="s">
        <v>198</v>
      </c>
      <c r="C219" s="1">
        <v>264510913.50999999</v>
      </c>
      <c r="D219" s="1">
        <v>76722216</v>
      </c>
      <c r="E219" s="1">
        <v>0</v>
      </c>
      <c r="F219" s="1">
        <v>76722216</v>
      </c>
      <c r="G219" s="9">
        <v>341233129.50999999</v>
      </c>
      <c r="H219" s="2">
        <v>76722216</v>
      </c>
      <c r="K219" s="1">
        <v>76722216</v>
      </c>
      <c r="L219" s="1">
        <v>76722216</v>
      </c>
      <c r="M219" s="1">
        <v>76722216</v>
      </c>
    </row>
    <row r="220" spans="1:13" x14ac:dyDescent="0.25">
      <c r="A220">
        <v>53420</v>
      </c>
      <c r="B220" t="s">
        <v>199</v>
      </c>
      <c r="C220" s="1">
        <v>1148758684.1500001</v>
      </c>
      <c r="D220" s="1">
        <v>685312500</v>
      </c>
      <c r="E220" s="1">
        <v>0</v>
      </c>
      <c r="F220" s="1">
        <v>685312500</v>
      </c>
      <c r="G220" s="9">
        <v>1834071184.1500001</v>
      </c>
      <c r="H220" s="2">
        <v>685312500</v>
      </c>
      <c r="K220" s="1">
        <v>685312500</v>
      </c>
      <c r="L220" s="1">
        <v>685312500</v>
      </c>
      <c r="M220" s="1">
        <v>685312500</v>
      </c>
    </row>
    <row r="221" spans="1:13" x14ac:dyDescent="0.25">
      <c r="A221">
        <v>53430</v>
      </c>
      <c r="B221" t="s">
        <v>200</v>
      </c>
      <c r="C221" s="1">
        <v>43174821</v>
      </c>
      <c r="D221" s="1">
        <v>25385232.5</v>
      </c>
      <c r="E221" s="1">
        <v>0</v>
      </c>
      <c r="F221" s="1">
        <v>25385232.5</v>
      </c>
      <c r="G221" s="9">
        <v>68560053.5</v>
      </c>
      <c r="H221" s="2">
        <v>25385232.5</v>
      </c>
      <c r="K221" s="1">
        <v>25385232.5</v>
      </c>
      <c r="L221" s="1">
        <v>25385232.5</v>
      </c>
      <c r="M221" s="1">
        <v>25385232.5</v>
      </c>
    </row>
    <row r="222" spans="1:13" x14ac:dyDescent="0.25">
      <c r="A222">
        <v>53440</v>
      </c>
      <c r="B222" t="s">
        <v>201</v>
      </c>
      <c r="C222" s="1">
        <v>392000000</v>
      </c>
      <c r="D222" s="1">
        <v>0</v>
      </c>
      <c r="E222" s="1">
        <v>0</v>
      </c>
      <c r="F222" s="1">
        <v>0</v>
      </c>
      <c r="G222" s="9">
        <v>392000000</v>
      </c>
    </row>
    <row r="223" spans="1:13" x14ac:dyDescent="0.25">
      <c r="A223">
        <v>53510</v>
      </c>
      <c r="B223" t="s">
        <v>202</v>
      </c>
      <c r="C223" s="1">
        <v>89354296.590000004</v>
      </c>
      <c r="D223" s="1">
        <v>13163079.07</v>
      </c>
      <c r="E223" s="1">
        <v>8775.58</v>
      </c>
      <c r="F223" s="1">
        <v>13154303.49</v>
      </c>
      <c r="G223" s="9">
        <v>102508600.08</v>
      </c>
      <c r="H223" s="2">
        <v>13154303.49</v>
      </c>
      <c r="K223" s="1">
        <v>13154303.49</v>
      </c>
      <c r="L223" s="1">
        <v>13154303.49</v>
      </c>
      <c r="M223" s="1">
        <v>13154303.49</v>
      </c>
    </row>
    <row r="224" spans="1:13" x14ac:dyDescent="0.25">
      <c r="A224">
        <v>53520</v>
      </c>
      <c r="B224" t="s">
        <v>203</v>
      </c>
      <c r="C224" s="1">
        <v>947672001</v>
      </c>
      <c r="D224" s="1">
        <v>301784525</v>
      </c>
      <c r="E224" s="1">
        <v>0</v>
      </c>
      <c r="F224" s="1">
        <v>301784525</v>
      </c>
      <c r="G224" s="9">
        <v>1249456526</v>
      </c>
      <c r="H224" s="2">
        <v>301784525</v>
      </c>
      <c r="K224" s="1">
        <v>301784525</v>
      </c>
      <c r="L224" s="1">
        <v>301784525</v>
      </c>
      <c r="M224" s="1">
        <v>301784525</v>
      </c>
    </row>
    <row r="225" spans="1:13" x14ac:dyDescent="0.25">
      <c r="A225">
        <v>53530</v>
      </c>
      <c r="B225" t="s">
        <v>204</v>
      </c>
      <c r="C225" s="1">
        <v>39814000</v>
      </c>
      <c r="D225" s="1">
        <v>11362727</v>
      </c>
      <c r="E225" s="1">
        <v>0</v>
      </c>
      <c r="F225" s="1">
        <v>11362727</v>
      </c>
      <c r="G225" s="9">
        <v>51176727</v>
      </c>
      <c r="H225" s="2">
        <v>11362727</v>
      </c>
      <c r="K225" s="1">
        <v>11362727</v>
      </c>
      <c r="L225" s="1">
        <v>11362727</v>
      </c>
      <c r="M225" s="1">
        <v>11362727</v>
      </c>
    </row>
    <row r="226" spans="1:13" x14ac:dyDescent="0.25">
      <c r="A226">
        <v>53540</v>
      </c>
      <c r="B226" t="s">
        <v>205</v>
      </c>
      <c r="C226" s="1">
        <v>0</v>
      </c>
      <c r="D226" s="1">
        <v>0</v>
      </c>
      <c r="E226" s="1">
        <v>0</v>
      </c>
      <c r="F226" s="1">
        <v>0</v>
      </c>
      <c r="G226" s="9">
        <v>0</v>
      </c>
    </row>
    <row r="227" spans="1:13" x14ac:dyDescent="0.25">
      <c r="A227">
        <v>53550</v>
      </c>
      <c r="B227" t="s">
        <v>206</v>
      </c>
      <c r="C227" s="1">
        <v>1865000</v>
      </c>
      <c r="D227" s="1">
        <v>5205000</v>
      </c>
      <c r="E227" s="1">
        <v>0</v>
      </c>
      <c r="F227" s="1">
        <v>5205000</v>
      </c>
      <c r="G227" s="9">
        <v>7070000</v>
      </c>
      <c r="H227" s="2">
        <v>5205000</v>
      </c>
      <c r="K227" s="1">
        <v>5205000</v>
      </c>
      <c r="L227" s="1">
        <v>5205000</v>
      </c>
      <c r="M227" s="1">
        <v>5205000</v>
      </c>
    </row>
    <row r="228" spans="1:13" x14ac:dyDescent="0.25">
      <c r="A228">
        <v>53560</v>
      </c>
      <c r="B228" t="s">
        <v>207</v>
      </c>
      <c r="C228" s="1">
        <v>0</v>
      </c>
      <c r="D228" s="1">
        <v>0</v>
      </c>
      <c r="E228" s="1">
        <v>0</v>
      </c>
      <c r="F228" s="1">
        <v>0</v>
      </c>
      <c r="G228" s="9">
        <v>0</v>
      </c>
    </row>
    <row r="229" spans="1:13" x14ac:dyDescent="0.25">
      <c r="A229">
        <v>53570</v>
      </c>
      <c r="B229" t="s">
        <v>208</v>
      </c>
      <c r="C229" s="1">
        <v>321350449.68000001</v>
      </c>
      <c r="D229" s="1">
        <v>56494088</v>
      </c>
      <c r="E229" s="1">
        <v>0</v>
      </c>
      <c r="F229" s="1">
        <v>56494088</v>
      </c>
      <c r="G229" s="9">
        <v>377844537.68000001</v>
      </c>
      <c r="H229" s="2">
        <v>56494088</v>
      </c>
      <c r="K229" s="1">
        <v>56494088</v>
      </c>
      <c r="L229" s="1">
        <v>56494088</v>
      </c>
      <c r="M229" s="1">
        <v>56494088</v>
      </c>
    </row>
    <row r="230" spans="1:13" x14ac:dyDescent="0.25">
      <c r="A230">
        <v>53610</v>
      </c>
      <c r="B230" t="s">
        <v>209</v>
      </c>
      <c r="C230" s="1">
        <v>1057727977.86</v>
      </c>
      <c r="D230" s="1">
        <v>1558383144.1099999</v>
      </c>
      <c r="E230" s="1">
        <v>18812.5</v>
      </c>
      <c r="F230" s="1">
        <v>1558364331.6099999</v>
      </c>
      <c r="G230" s="9">
        <v>2616092309.4699998</v>
      </c>
      <c r="H230" s="2">
        <v>1558364331.6099999</v>
      </c>
      <c r="K230" s="1">
        <v>1558364331.6099999</v>
      </c>
      <c r="L230" s="1">
        <v>1558364331.6099999</v>
      </c>
      <c r="M230" s="1">
        <v>1558364331.6099999</v>
      </c>
    </row>
    <row r="231" spans="1:13" x14ac:dyDescent="0.25">
      <c r="A231">
        <v>53620</v>
      </c>
      <c r="B231" t="s">
        <v>210</v>
      </c>
      <c r="C231" s="1">
        <v>0</v>
      </c>
      <c r="D231" s="1">
        <v>0</v>
      </c>
      <c r="E231" s="1">
        <v>0</v>
      </c>
      <c r="F231" s="1">
        <v>0</v>
      </c>
      <c r="G231" s="9">
        <v>0</v>
      </c>
    </row>
    <row r="232" spans="1:13" x14ac:dyDescent="0.25">
      <c r="A232">
        <v>53630</v>
      </c>
      <c r="B232" t="s">
        <v>211</v>
      </c>
      <c r="C232" s="1">
        <v>846063163.5</v>
      </c>
      <c r="D232" s="1">
        <v>216610754</v>
      </c>
      <c r="E232" s="1">
        <v>0</v>
      </c>
      <c r="F232" s="1">
        <v>216610754</v>
      </c>
      <c r="G232" s="9">
        <v>1062673917.5</v>
      </c>
      <c r="H232" s="2">
        <v>216610754</v>
      </c>
      <c r="K232" s="1">
        <v>216610754</v>
      </c>
      <c r="L232" s="1">
        <v>216610754</v>
      </c>
      <c r="M232" s="1">
        <v>216610754</v>
      </c>
    </row>
    <row r="233" spans="1:13" x14ac:dyDescent="0.25">
      <c r="A233">
        <v>53640</v>
      </c>
      <c r="B233" t="s">
        <v>212</v>
      </c>
      <c r="C233" s="1">
        <v>3195266871.0300002</v>
      </c>
      <c r="D233" s="1">
        <v>143529665</v>
      </c>
      <c r="E233" s="1">
        <v>0</v>
      </c>
      <c r="F233" s="1">
        <v>143529665</v>
      </c>
      <c r="G233" s="9">
        <v>3338796536.0300002</v>
      </c>
      <c r="H233" s="2">
        <v>143529665</v>
      </c>
      <c r="K233" s="1">
        <v>143529665</v>
      </c>
      <c r="L233" s="1">
        <v>143529665</v>
      </c>
      <c r="M233" s="1">
        <v>143529665</v>
      </c>
    </row>
    <row r="234" spans="1:13" x14ac:dyDescent="0.25">
      <c r="A234">
        <v>53650</v>
      </c>
      <c r="B234" t="s">
        <v>213</v>
      </c>
      <c r="C234" s="1">
        <v>164320614</v>
      </c>
      <c r="D234" s="1">
        <v>0</v>
      </c>
      <c r="E234" s="1">
        <v>26686000</v>
      </c>
      <c r="F234" s="1">
        <v>-26686000</v>
      </c>
      <c r="G234" s="9">
        <v>137634614</v>
      </c>
      <c r="H234" s="2">
        <v>-26686000</v>
      </c>
      <c r="K234" s="1">
        <v>-26686000</v>
      </c>
      <c r="L234" s="1">
        <v>-26686000</v>
      </c>
      <c r="M234" s="1">
        <v>-26686000</v>
      </c>
    </row>
    <row r="235" spans="1:13" x14ac:dyDescent="0.25">
      <c r="A235">
        <v>53710</v>
      </c>
      <c r="B235" t="s">
        <v>214</v>
      </c>
      <c r="C235" s="1">
        <v>0</v>
      </c>
      <c r="D235" s="1">
        <v>0</v>
      </c>
      <c r="E235" s="1">
        <v>0</v>
      </c>
      <c r="F235" s="1">
        <v>0</v>
      </c>
      <c r="G235" s="9">
        <v>0</v>
      </c>
    </row>
    <row r="236" spans="1:13" x14ac:dyDescent="0.25">
      <c r="A236">
        <v>53720</v>
      </c>
      <c r="B236" t="s">
        <v>215</v>
      </c>
      <c r="C236" s="1">
        <v>0</v>
      </c>
      <c r="D236" s="1">
        <v>0</v>
      </c>
      <c r="E236" s="1">
        <v>0</v>
      </c>
      <c r="F236" s="1">
        <v>0</v>
      </c>
      <c r="G236" s="9">
        <v>0</v>
      </c>
    </row>
    <row r="237" spans="1:13" x14ac:dyDescent="0.25">
      <c r="A237">
        <v>53730</v>
      </c>
      <c r="B237" t="s">
        <v>216</v>
      </c>
      <c r="C237" s="1">
        <v>862300851</v>
      </c>
      <c r="D237" s="1">
        <v>132150000</v>
      </c>
      <c r="E237" s="1">
        <v>0</v>
      </c>
      <c r="F237" s="1">
        <v>132150000</v>
      </c>
      <c r="G237" s="9">
        <v>994450851</v>
      </c>
      <c r="H237" s="2">
        <v>132150000</v>
      </c>
      <c r="K237" s="1">
        <v>132150000</v>
      </c>
      <c r="L237" s="1">
        <v>132150000</v>
      </c>
      <c r="M237" s="1">
        <v>132150000</v>
      </c>
    </row>
    <row r="238" spans="1:13" x14ac:dyDescent="0.25">
      <c r="A238">
        <v>53740</v>
      </c>
      <c r="B238" t="s">
        <v>217</v>
      </c>
      <c r="C238" s="1">
        <v>0</v>
      </c>
      <c r="D238" s="1">
        <v>0</v>
      </c>
      <c r="E238" s="1">
        <v>0</v>
      </c>
      <c r="F238" s="1">
        <v>0</v>
      </c>
      <c r="G238" s="9">
        <v>0</v>
      </c>
    </row>
    <row r="239" spans="1:13" x14ac:dyDescent="0.25">
      <c r="A239">
        <v>53750</v>
      </c>
      <c r="B239" t="s">
        <v>218</v>
      </c>
      <c r="C239" s="1">
        <v>774374349</v>
      </c>
      <c r="D239" s="1">
        <v>542267333</v>
      </c>
      <c r="E239" s="1">
        <v>0</v>
      </c>
      <c r="F239" s="1">
        <v>542267333</v>
      </c>
      <c r="G239" s="9">
        <v>1316641682</v>
      </c>
      <c r="H239" s="2">
        <v>542267333</v>
      </c>
      <c r="K239" s="1">
        <v>542267333</v>
      </c>
      <c r="L239" s="1">
        <v>542267333</v>
      </c>
      <c r="M239" s="1">
        <v>542267333</v>
      </c>
    </row>
    <row r="240" spans="1:13" x14ac:dyDescent="0.25">
      <c r="A240">
        <v>53760</v>
      </c>
      <c r="B240" t="s">
        <v>219</v>
      </c>
      <c r="C240" s="1">
        <v>11757014</v>
      </c>
      <c r="D240" s="1">
        <v>0</v>
      </c>
      <c r="E240" s="1">
        <v>0</v>
      </c>
      <c r="F240" s="1">
        <v>0</v>
      </c>
      <c r="G240" s="9">
        <v>11757014</v>
      </c>
    </row>
    <row r="241" spans="1:13" x14ac:dyDescent="0.25">
      <c r="A241">
        <v>53770</v>
      </c>
      <c r="B241" t="s">
        <v>220</v>
      </c>
      <c r="C241" s="1">
        <v>1718430925</v>
      </c>
      <c r="D241" s="1">
        <v>0</v>
      </c>
      <c r="E241" s="1">
        <v>0</v>
      </c>
      <c r="F241" s="1">
        <v>0</v>
      </c>
      <c r="G241" s="9">
        <v>1718430925</v>
      </c>
    </row>
    <row r="242" spans="1:13" x14ac:dyDescent="0.25">
      <c r="A242">
        <v>53780</v>
      </c>
      <c r="B242" t="s">
        <v>221</v>
      </c>
      <c r="C242" s="1">
        <v>345312694.81</v>
      </c>
      <c r="D242" s="1">
        <v>818416399.5</v>
      </c>
      <c r="E242" s="1">
        <v>0</v>
      </c>
      <c r="F242" s="1">
        <v>818416399.5</v>
      </c>
      <c r="G242" s="9">
        <v>1163729094.3099999</v>
      </c>
      <c r="H242" s="2">
        <v>818416399.5</v>
      </c>
      <c r="K242" s="1">
        <v>818416399.5</v>
      </c>
      <c r="L242" s="1">
        <v>818416399.5</v>
      </c>
      <c r="M242" s="1">
        <v>818416399.5</v>
      </c>
    </row>
    <row r="243" spans="1:13" x14ac:dyDescent="0.25">
      <c r="A243">
        <v>54100</v>
      </c>
      <c r="B243" t="s">
        <v>222</v>
      </c>
      <c r="C243" s="1">
        <v>258490133</v>
      </c>
      <c r="D243" s="1">
        <v>76302970</v>
      </c>
      <c r="E243" s="1">
        <v>0</v>
      </c>
      <c r="F243" s="1">
        <v>76302970</v>
      </c>
      <c r="G243" s="9">
        <v>334793103</v>
      </c>
      <c r="H243" s="2">
        <v>76302970</v>
      </c>
      <c r="K243" s="1">
        <v>76302970</v>
      </c>
      <c r="L243" s="1">
        <v>76302970</v>
      </c>
      <c r="M243" s="1">
        <v>76302970</v>
      </c>
    </row>
    <row r="244" spans="1:13" x14ac:dyDescent="0.25">
      <c r="A244">
        <v>54200</v>
      </c>
      <c r="B244" t="s">
        <v>223</v>
      </c>
      <c r="C244" s="1">
        <v>0</v>
      </c>
      <c r="D244" s="1">
        <v>0</v>
      </c>
      <c r="E244" s="1">
        <v>0</v>
      </c>
      <c r="F244" s="1">
        <v>0</v>
      </c>
      <c r="G244" s="9">
        <v>0</v>
      </c>
    </row>
    <row r="245" spans="1:13" x14ac:dyDescent="0.25">
      <c r="A245">
        <v>54300</v>
      </c>
      <c r="B245" t="s">
        <v>224</v>
      </c>
      <c r="C245" s="1">
        <v>0</v>
      </c>
      <c r="D245" s="1">
        <v>0</v>
      </c>
      <c r="E245" s="1">
        <v>0</v>
      </c>
      <c r="F245" s="1">
        <v>0</v>
      </c>
      <c r="G245" s="9">
        <v>0</v>
      </c>
    </row>
    <row r="246" spans="1:13" x14ac:dyDescent="0.25">
      <c r="A246">
        <v>54400</v>
      </c>
      <c r="B246" t="s">
        <v>225</v>
      </c>
      <c r="C246" s="1">
        <v>0</v>
      </c>
      <c r="D246" s="1">
        <v>0</v>
      </c>
      <c r="E246" s="1">
        <v>0</v>
      </c>
      <c r="F246" s="1">
        <v>0</v>
      </c>
      <c r="G246" s="9">
        <v>0</v>
      </c>
    </row>
    <row r="247" spans="1:13" x14ac:dyDescent="0.25">
      <c r="A247">
        <v>54500</v>
      </c>
      <c r="B247" t="s">
        <v>226</v>
      </c>
      <c r="C247" s="1">
        <v>300000</v>
      </c>
      <c r="D247" s="1">
        <v>0</v>
      </c>
      <c r="E247" s="1">
        <v>0</v>
      </c>
      <c r="F247" s="1">
        <v>0</v>
      </c>
      <c r="G247" s="9">
        <v>300000</v>
      </c>
    </row>
    <row r="248" spans="1:13" x14ac:dyDescent="0.25">
      <c r="A248">
        <v>55100</v>
      </c>
      <c r="B248" t="s">
        <v>227</v>
      </c>
      <c r="C248" s="1">
        <v>58470006</v>
      </c>
      <c r="D248" s="1">
        <v>17166641</v>
      </c>
      <c r="E248" s="1">
        <v>10572721</v>
      </c>
      <c r="F248" s="1">
        <v>6593920</v>
      </c>
      <c r="G248" s="9">
        <v>65063926</v>
      </c>
      <c r="H248" s="2">
        <v>6593920</v>
      </c>
      <c r="K248" s="1">
        <v>6593920</v>
      </c>
      <c r="L248" s="1">
        <v>6593920</v>
      </c>
      <c r="M248" s="1">
        <v>6593920</v>
      </c>
    </row>
    <row r="249" spans="1:13" x14ac:dyDescent="0.25">
      <c r="A249">
        <v>55111</v>
      </c>
      <c r="B249" t="s">
        <v>228</v>
      </c>
      <c r="C249" s="1">
        <v>0</v>
      </c>
      <c r="D249" s="1">
        <v>89556420</v>
      </c>
      <c r="E249" s="1">
        <v>0</v>
      </c>
      <c r="F249" s="1">
        <v>89556420</v>
      </c>
      <c r="G249" s="9">
        <v>89556420</v>
      </c>
      <c r="H249" s="2">
        <v>89556420</v>
      </c>
      <c r="K249" s="1">
        <v>89556420</v>
      </c>
      <c r="L249" s="1">
        <v>89556420</v>
      </c>
      <c r="M249" s="1">
        <v>89556420</v>
      </c>
    </row>
    <row r="250" spans="1:13" x14ac:dyDescent="0.25">
      <c r="A250">
        <v>55200</v>
      </c>
      <c r="B250" t="s">
        <v>229</v>
      </c>
      <c r="C250" s="1">
        <v>0</v>
      </c>
      <c r="D250" s="1">
        <v>48203597</v>
      </c>
      <c r="E250" s="1">
        <v>0</v>
      </c>
      <c r="F250" s="1">
        <v>48203597</v>
      </c>
      <c r="G250" s="9">
        <v>48203597</v>
      </c>
      <c r="H250" s="2">
        <v>48203597</v>
      </c>
      <c r="K250" s="1">
        <v>48203597</v>
      </c>
      <c r="L250" s="1">
        <v>48203597</v>
      </c>
      <c r="M250" s="1">
        <v>48203597</v>
      </c>
    </row>
    <row r="251" spans="1:13" x14ac:dyDescent="0.25">
      <c r="A251">
        <v>55300</v>
      </c>
      <c r="B251" t="s">
        <v>230</v>
      </c>
      <c r="C251" s="1">
        <v>0</v>
      </c>
      <c r="D251" s="1">
        <v>6221251</v>
      </c>
      <c r="E251" s="1">
        <v>0</v>
      </c>
      <c r="F251" s="1">
        <v>6221251</v>
      </c>
      <c r="G251" s="9">
        <v>6221251</v>
      </c>
      <c r="H251" s="2">
        <v>6221251</v>
      </c>
      <c r="K251" s="1">
        <v>6221251</v>
      </c>
      <c r="L251" s="1">
        <v>6221251</v>
      </c>
      <c r="M251" s="1">
        <v>6221251</v>
      </c>
    </row>
    <row r="252" spans="1:13" x14ac:dyDescent="0.25">
      <c r="A252">
        <v>55400</v>
      </c>
      <c r="B252" t="s">
        <v>231</v>
      </c>
      <c r="C252" s="1">
        <v>0</v>
      </c>
      <c r="D252" s="1">
        <v>0</v>
      </c>
      <c r="E252" s="1">
        <v>0</v>
      </c>
      <c r="F252" s="1">
        <v>0</v>
      </c>
      <c r="G252" s="9">
        <v>0</v>
      </c>
    </row>
    <row r="253" spans="1:13" x14ac:dyDescent="0.25">
      <c r="A253">
        <v>55500</v>
      </c>
      <c r="B253" t="s">
        <v>232</v>
      </c>
      <c r="C253" s="1">
        <v>0</v>
      </c>
      <c r="D253" s="1">
        <v>17600816</v>
      </c>
      <c r="E253" s="1">
        <v>0</v>
      </c>
      <c r="F253" s="1">
        <v>17600816</v>
      </c>
      <c r="G253" s="9">
        <v>17600816</v>
      </c>
      <c r="H253" s="2">
        <v>17600816</v>
      </c>
      <c r="K253" s="1">
        <v>17600816</v>
      </c>
      <c r="L253" s="1">
        <v>17600816</v>
      </c>
      <c r="M253" s="1">
        <v>17600816</v>
      </c>
    </row>
    <row r="254" spans="1:13" x14ac:dyDescent="0.25">
      <c r="A254">
        <v>55600</v>
      </c>
      <c r="B254" t="s">
        <v>233</v>
      </c>
      <c r="C254" s="1">
        <v>0</v>
      </c>
      <c r="D254" s="1">
        <v>106426363</v>
      </c>
      <c r="E254" s="1">
        <v>0</v>
      </c>
      <c r="F254" s="1">
        <v>106426363</v>
      </c>
      <c r="G254" s="9">
        <v>106426363</v>
      </c>
      <c r="H254" s="2">
        <v>106426363</v>
      </c>
      <c r="K254" s="1">
        <v>106426363</v>
      </c>
      <c r="L254" s="1">
        <v>106426363</v>
      </c>
      <c r="M254" s="1">
        <v>106426363</v>
      </c>
    </row>
    <row r="255" spans="1:13" x14ac:dyDescent="0.25">
      <c r="A255">
        <v>55700</v>
      </c>
      <c r="B255" t="s">
        <v>234</v>
      </c>
      <c r="C255" s="1">
        <v>0</v>
      </c>
      <c r="D255" s="1">
        <v>19441560</v>
      </c>
      <c r="E255" s="1">
        <v>183173097</v>
      </c>
      <c r="F255" s="1">
        <v>-163731537</v>
      </c>
      <c r="G255" s="9">
        <v>-163731537</v>
      </c>
      <c r="H255" s="2">
        <v>-163731537</v>
      </c>
      <c r="K255" s="1">
        <v>-163731537</v>
      </c>
      <c r="L255" s="1">
        <v>-163731537</v>
      </c>
      <c r="M255" s="1">
        <v>-163731537</v>
      </c>
    </row>
    <row r="256" spans="1:13" x14ac:dyDescent="0.25">
      <c r="A256">
        <v>55800</v>
      </c>
      <c r="B256" t="s">
        <v>235</v>
      </c>
      <c r="C256" s="1">
        <v>0</v>
      </c>
      <c r="D256" s="1">
        <v>3560794</v>
      </c>
      <c r="E256" s="1">
        <v>0</v>
      </c>
      <c r="F256" s="1">
        <v>3560794</v>
      </c>
      <c r="G256" s="9">
        <v>3560794</v>
      </c>
      <c r="H256" s="2">
        <v>3560794</v>
      </c>
      <c r="K256" s="1">
        <v>3560794</v>
      </c>
      <c r="L256" s="1">
        <v>3560794</v>
      </c>
      <c r="M256" s="1">
        <v>3560794</v>
      </c>
    </row>
    <row r="257" spans="1:13" x14ac:dyDescent="0.25">
      <c r="A257">
        <v>55900</v>
      </c>
      <c r="B257" t="s">
        <v>236</v>
      </c>
      <c r="C257" s="1">
        <v>0</v>
      </c>
      <c r="D257" s="1">
        <v>0</v>
      </c>
      <c r="E257" s="1">
        <v>8229</v>
      </c>
      <c r="F257" s="1">
        <v>-8229</v>
      </c>
      <c r="G257" s="9">
        <v>-8229</v>
      </c>
      <c r="H257" s="2">
        <v>-8229</v>
      </c>
      <c r="K257" s="1">
        <v>-8229</v>
      </c>
      <c r="L257" s="1">
        <v>-8229</v>
      </c>
      <c r="M257" s="1">
        <v>-8229</v>
      </c>
    </row>
    <row r="258" spans="1:13" x14ac:dyDescent="0.25">
      <c r="A258">
        <v>55950</v>
      </c>
      <c r="B258" t="s">
        <v>237</v>
      </c>
      <c r="C258" s="1">
        <v>145847695.25</v>
      </c>
      <c r="D258" s="1">
        <v>75478159.400000006</v>
      </c>
      <c r="E258" s="1">
        <v>0</v>
      </c>
      <c r="F258" s="1">
        <v>75478159.400000006</v>
      </c>
      <c r="G258" s="9">
        <v>221325854.65000001</v>
      </c>
      <c r="H258" s="2">
        <v>75478159.400000006</v>
      </c>
      <c r="K258" s="1">
        <v>75478159.400000006</v>
      </c>
      <c r="L258" s="1">
        <v>75478159.400000006</v>
      </c>
      <c r="M258" s="1">
        <v>75478159.400000006</v>
      </c>
    </row>
    <row r="259" spans="1:13" x14ac:dyDescent="0.25">
      <c r="A259">
        <v>59000</v>
      </c>
      <c r="B259" t="s">
        <v>238</v>
      </c>
      <c r="C259" s="1">
        <v>35923940</v>
      </c>
      <c r="D259" s="1">
        <v>0</v>
      </c>
      <c r="E259" s="1">
        <v>0</v>
      </c>
      <c r="F259" s="1">
        <v>0</v>
      </c>
      <c r="G259" s="9">
        <v>35923940</v>
      </c>
      <c r="J259" s="7">
        <f>J168-J175</f>
        <v>124163527835.95001</v>
      </c>
    </row>
    <row r="260" spans="1:13" x14ac:dyDescent="0.25">
      <c r="A260" s="6">
        <v>60000</v>
      </c>
      <c r="B260" s="6" t="s">
        <v>239</v>
      </c>
      <c r="C260" s="11">
        <v>925849106073.5</v>
      </c>
      <c r="D260" s="11">
        <v>270125373974.39999</v>
      </c>
      <c r="E260" s="11">
        <v>0</v>
      </c>
      <c r="F260" s="11">
        <v>270125373974.39999</v>
      </c>
      <c r="G260" s="12">
        <v>1195974480047.8999</v>
      </c>
      <c r="H260" s="12">
        <f>SUM(H261:H329)</f>
        <v>3858933913.9200001</v>
      </c>
      <c r="I260" s="9">
        <f>I209+H260</f>
        <v>-60094603849.770012</v>
      </c>
      <c r="J260" s="9"/>
    </row>
    <row r="261" spans="1:13" x14ac:dyDescent="0.25">
      <c r="A261">
        <v>61010</v>
      </c>
      <c r="B261" t="s">
        <v>240</v>
      </c>
      <c r="C261" s="1">
        <v>6351737026.7200003</v>
      </c>
      <c r="D261" s="1">
        <v>2218287370</v>
      </c>
      <c r="E261" s="1">
        <v>0</v>
      </c>
      <c r="F261" s="1">
        <v>2218287370</v>
      </c>
      <c r="G261" s="9">
        <v>8570024396.7200003</v>
      </c>
      <c r="H261" s="2">
        <v>2218287370</v>
      </c>
      <c r="K261" s="1">
        <v>2218287370</v>
      </c>
      <c r="L261" s="1">
        <v>2218287370</v>
      </c>
      <c r="M261" s="1">
        <v>2218287370</v>
      </c>
    </row>
    <row r="262" spans="1:13" x14ac:dyDescent="0.25">
      <c r="A262">
        <v>61020</v>
      </c>
      <c r="B262" t="s">
        <v>241</v>
      </c>
      <c r="C262" s="1">
        <v>0</v>
      </c>
      <c r="D262" s="1">
        <v>0</v>
      </c>
      <c r="E262" s="1">
        <v>0</v>
      </c>
      <c r="F262" s="1">
        <v>0</v>
      </c>
      <c r="G262" s="9">
        <v>0</v>
      </c>
    </row>
    <row r="263" spans="1:13" x14ac:dyDescent="0.25">
      <c r="A263">
        <v>61030</v>
      </c>
      <c r="B263" t="s">
        <v>242</v>
      </c>
      <c r="C263" s="1">
        <v>612529326.66999996</v>
      </c>
      <c r="D263" s="1">
        <v>275301438</v>
      </c>
      <c r="E263" s="1">
        <v>0</v>
      </c>
      <c r="F263" s="1">
        <v>275301438</v>
      </c>
      <c r="G263" s="9">
        <v>887830764.66999996</v>
      </c>
      <c r="H263" s="2">
        <v>275301438</v>
      </c>
      <c r="K263" s="1">
        <v>275301438</v>
      </c>
      <c r="L263" s="1">
        <v>275301438</v>
      </c>
      <c r="M263" s="1">
        <v>275301438</v>
      </c>
    </row>
    <row r="264" spans="1:13" x14ac:dyDescent="0.25">
      <c r="A264">
        <v>61035</v>
      </c>
      <c r="B264" t="s">
        <v>243</v>
      </c>
      <c r="C264" s="1">
        <v>0</v>
      </c>
      <c r="D264" s="1">
        <v>0</v>
      </c>
      <c r="E264" s="1">
        <v>0</v>
      </c>
      <c r="F264" s="1">
        <v>0</v>
      </c>
      <c r="G264" s="9">
        <v>0</v>
      </c>
    </row>
    <row r="265" spans="1:13" x14ac:dyDescent="0.25">
      <c r="A265">
        <v>61040</v>
      </c>
      <c r="B265" t="s">
        <v>244</v>
      </c>
      <c r="C265" s="1">
        <v>252733680.08000001</v>
      </c>
      <c r="D265" s="1">
        <v>49275303</v>
      </c>
      <c r="E265" s="1">
        <v>0</v>
      </c>
      <c r="F265" s="1">
        <v>49275303</v>
      </c>
      <c r="G265" s="9">
        <v>302008983.07999998</v>
      </c>
      <c r="H265" s="2">
        <v>49275303</v>
      </c>
      <c r="K265" s="1">
        <v>49275303</v>
      </c>
      <c r="L265" s="1">
        <v>49275303</v>
      </c>
      <c r="M265" s="1">
        <v>49275303</v>
      </c>
    </row>
    <row r="266" spans="1:13" x14ac:dyDescent="0.25">
      <c r="A266">
        <v>61050</v>
      </c>
      <c r="B266" t="s">
        <v>245</v>
      </c>
      <c r="C266" s="1">
        <v>704034348.04999995</v>
      </c>
      <c r="D266" s="1">
        <v>53928881</v>
      </c>
      <c r="E266" s="1">
        <v>0</v>
      </c>
      <c r="F266" s="1">
        <v>53928881</v>
      </c>
      <c r="G266" s="9">
        <v>757963229.04999995</v>
      </c>
      <c r="H266" s="2">
        <v>53928881</v>
      </c>
      <c r="K266" s="1">
        <v>53928881</v>
      </c>
      <c r="L266" s="1">
        <v>53928881</v>
      </c>
      <c r="M266" s="1">
        <v>53928881</v>
      </c>
    </row>
    <row r="267" spans="1:13" x14ac:dyDescent="0.25">
      <c r="A267">
        <v>61055</v>
      </c>
      <c r="B267" t="s">
        <v>246</v>
      </c>
      <c r="C267" s="1">
        <v>0</v>
      </c>
      <c r="D267" s="1">
        <v>0</v>
      </c>
      <c r="E267" s="1">
        <v>0</v>
      </c>
      <c r="F267" s="1">
        <v>0</v>
      </c>
      <c r="G267" s="9">
        <v>0</v>
      </c>
    </row>
    <row r="268" spans="1:13" x14ac:dyDescent="0.25">
      <c r="A268">
        <v>61060</v>
      </c>
      <c r="B268" t="s">
        <v>247</v>
      </c>
      <c r="C268" s="1">
        <v>189211631</v>
      </c>
      <c r="D268" s="1">
        <v>0</v>
      </c>
      <c r="E268" s="1">
        <v>0</v>
      </c>
      <c r="F268" s="1">
        <v>0</v>
      </c>
      <c r="G268" s="9">
        <v>189211631</v>
      </c>
    </row>
    <row r="269" spans="1:13" x14ac:dyDescent="0.25">
      <c r="A269">
        <v>61065</v>
      </c>
      <c r="B269" t="s">
        <v>248</v>
      </c>
      <c r="C269" s="1">
        <v>0</v>
      </c>
      <c r="D269" s="1">
        <v>0</v>
      </c>
      <c r="E269" s="1">
        <v>0</v>
      </c>
      <c r="F269" s="1">
        <v>0</v>
      </c>
      <c r="G269" s="9">
        <v>0</v>
      </c>
    </row>
    <row r="270" spans="1:13" x14ac:dyDescent="0.25">
      <c r="A270">
        <v>61070</v>
      </c>
      <c r="B270" t="s">
        <v>249</v>
      </c>
      <c r="C270" s="1">
        <v>0</v>
      </c>
      <c r="D270" s="1">
        <v>0</v>
      </c>
      <c r="E270" s="1">
        <v>0</v>
      </c>
      <c r="F270" s="1">
        <v>0</v>
      </c>
      <c r="G270" s="9">
        <v>0</v>
      </c>
    </row>
    <row r="271" spans="1:13" x14ac:dyDescent="0.25">
      <c r="A271">
        <v>61080</v>
      </c>
      <c r="B271" t="s">
        <v>250</v>
      </c>
      <c r="C271" s="1">
        <v>131666138</v>
      </c>
      <c r="D271" s="1">
        <v>12637960</v>
      </c>
      <c r="E271" s="1">
        <v>0</v>
      </c>
      <c r="F271" s="1">
        <v>12637960</v>
      </c>
      <c r="G271" s="9">
        <v>144304098</v>
      </c>
      <c r="H271" s="2">
        <v>12637960</v>
      </c>
      <c r="K271" s="1">
        <v>12637960</v>
      </c>
      <c r="L271" s="1">
        <v>12637960</v>
      </c>
      <c r="M271" s="1">
        <v>12637960</v>
      </c>
    </row>
    <row r="272" spans="1:13" x14ac:dyDescent="0.25">
      <c r="A272">
        <v>61085</v>
      </c>
      <c r="B272" t="s">
        <v>251</v>
      </c>
      <c r="C272" s="1">
        <v>0</v>
      </c>
      <c r="D272" s="1">
        <v>1540000</v>
      </c>
      <c r="E272" s="1">
        <v>0</v>
      </c>
      <c r="F272" s="1">
        <v>1540000</v>
      </c>
      <c r="G272" s="9">
        <v>1540000</v>
      </c>
      <c r="H272" s="2">
        <v>1540000</v>
      </c>
      <c r="K272" s="1">
        <v>1540000</v>
      </c>
      <c r="L272" s="1">
        <v>1540000</v>
      </c>
      <c r="M272" s="1">
        <v>1540000</v>
      </c>
    </row>
    <row r="273" spans="1:13" x14ac:dyDescent="0.25">
      <c r="A273">
        <v>61090</v>
      </c>
      <c r="B273" t="s">
        <v>252</v>
      </c>
      <c r="C273" s="1">
        <v>0</v>
      </c>
      <c r="D273" s="1">
        <v>0</v>
      </c>
      <c r="E273" s="1">
        <v>0</v>
      </c>
      <c r="F273" s="1">
        <v>0</v>
      </c>
      <c r="G273" s="9">
        <v>0</v>
      </c>
    </row>
    <row r="274" spans="1:13" x14ac:dyDescent="0.25">
      <c r="A274">
        <v>61100</v>
      </c>
      <c r="B274" t="s">
        <v>253</v>
      </c>
      <c r="C274" s="1">
        <v>4190900</v>
      </c>
      <c r="D274" s="1">
        <v>9670000</v>
      </c>
      <c r="E274" s="1">
        <v>0</v>
      </c>
      <c r="F274" s="1">
        <v>9670000</v>
      </c>
      <c r="G274" s="9">
        <v>13860900</v>
      </c>
      <c r="H274" s="2">
        <v>9670000</v>
      </c>
      <c r="K274" s="1">
        <v>9670000</v>
      </c>
      <c r="L274" s="1">
        <v>9670000</v>
      </c>
      <c r="M274" s="1">
        <v>9670000</v>
      </c>
    </row>
    <row r="275" spans="1:13" x14ac:dyDescent="0.25">
      <c r="A275">
        <v>61110</v>
      </c>
      <c r="B275" t="s">
        <v>254</v>
      </c>
      <c r="C275" s="1">
        <v>4000000</v>
      </c>
      <c r="D275" s="1">
        <v>0</v>
      </c>
      <c r="E275" s="1">
        <v>0</v>
      </c>
      <c r="F275" s="1">
        <v>0</v>
      </c>
      <c r="G275" s="9">
        <v>4000000</v>
      </c>
    </row>
    <row r="276" spans="1:13" x14ac:dyDescent="0.25">
      <c r="A276">
        <v>61120</v>
      </c>
      <c r="B276" t="s">
        <v>255</v>
      </c>
      <c r="C276" s="1">
        <v>0</v>
      </c>
      <c r="D276" s="1">
        <v>0</v>
      </c>
      <c r="E276" s="1">
        <v>0</v>
      </c>
      <c r="F276" s="1">
        <v>0</v>
      </c>
      <c r="G276" s="9">
        <v>0</v>
      </c>
    </row>
    <row r="277" spans="1:13" x14ac:dyDescent="0.25">
      <c r="A277">
        <v>61130</v>
      </c>
      <c r="B277" t="s">
        <v>256</v>
      </c>
      <c r="C277" s="1">
        <v>0</v>
      </c>
      <c r="D277" s="1">
        <v>0</v>
      </c>
      <c r="E277" s="1">
        <v>0</v>
      </c>
      <c r="F277" s="1">
        <v>0</v>
      </c>
      <c r="G277" s="9">
        <v>0</v>
      </c>
    </row>
    <row r="278" spans="1:13" x14ac:dyDescent="0.25">
      <c r="A278">
        <v>61150</v>
      </c>
      <c r="B278" t="s">
        <v>194</v>
      </c>
      <c r="C278" s="1">
        <v>66815275</v>
      </c>
      <c r="D278" s="1">
        <v>58809526</v>
      </c>
      <c r="E278" s="1">
        <v>0</v>
      </c>
      <c r="F278" s="1">
        <v>58809526</v>
      </c>
      <c r="G278" s="9">
        <v>125624801</v>
      </c>
      <c r="H278" s="2">
        <v>58809526</v>
      </c>
      <c r="K278" s="1">
        <v>58809526</v>
      </c>
      <c r="L278" s="1">
        <v>58809526</v>
      </c>
      <c r="M278" s="1">
        <v>58809526</v>
      </c>
    </row>
    <row r="279" spans="1:13" x14ac:dyDescent="0.25">
      <c r="A279">
        <v>61200</v>
      </c>
      <c r="B279" t="s">
        <v>257</v>
      </c>
      <c r="C279" s="1">
        <v>6779000</v>
      </c>
      <c r="D279" s="1">
        <v>2850000</v>
      </c>
      <c r="E279" s="1">
        <v>0</v>
      </c>
      <c r="F279" s="1">
        <v>2850000</v>
      </c>
      <c r="G279" s="9">
        <v>9629000</v>
      </c>
      <c r="H279" s="2">
        <v>2850000</v>
      </c>
      <c r="K279" s="1">
        <v>2850000</v>
      </c>
      <c r="L279" s="1">
        <v>2850000</v>
      </c>
      <c r="M279" s="1">
        <v>2850000</v>
      </c>
    </row>
    <row r="280" spans="1:13" x14ac:dyDescent="0.25">
      <c r="A280">
        <v>61300</v>
      </c>
      <c r="B280" t="s">
        <v>258</v>
      </c>
      <c r="C280" s="1">
        <v>2050846</v>
      </c>
      <c r="D280" s="1">
        <v>408500</v>
      </c>
      <c r="E280" s="1">
        <v>0</v>
      </c>
      <c r="F280" s="1">
        <v>408500</v>
      </c>
      <c r="G280" s="9">
        <v>2459346</v>
      </c>
      <c r="H280" s="2">
        <v>408500</v>
      </c>
      <c r="K280" s="1">
        <v>408500</v>
      </c>
      <c r="L280" s="1">
        <v>408500</v>
      </c>
      <c r="M280" s="1">
        <v>408500</v>
      </c>
    </row>
    <row r="281" spans="1:13" x14ac:dyDescent="0.25">
      <c r="A281">
        <v>61900</v>
      </c>
      <c r="B281" t="s">
        <v>259</v>
      </c>
      <c r="C281" s="1">
        <v>488854447</v>
      </c>
      <c r="D281" s="1">
        <v>0</v>
      </c>
      <c r="E281" s="1">
        <v>0</v>
      </c>
      <c r="F281" s="1">
        <v>0</v>
      </c>
      <c r="G281" s="9">
        <v>488854447</v>
      </c>
    </row>
    <row r="282" spans="1:13" x14ac:dyDescent="0.25">
      <c r="A282">
        <v>62100</v>
      </c>
      <c r="B282" t="s">
        <v>260</v>
      </c>
      <c r="C282" s="1">
        <v>278000</v>
      </c>
      <c r="D282" s="1">
        <v>0</v>
      </c>
      <c r="E282" s="1">
        <v>0</v>
      </c>
      <c r="F282" s="1">
        <v>0</v>
      </c>
      <c r="G282" s="9">
        <v>278000</v>
      </c>
    </row>
    <row r="283" spans="1:13" x14ac:dyDescent="0.25">
      <c r="A283">
        <v>62200</v>
      </c>
      <c r="B283" t="s">
        <v>261</v>
      </c>
      <c r="C283" s="1">
        <v>475000</v>
      </c>
      <c r="D283" s="1">
        <v>0</v>
      </c>
      <c r="E283" s="1">
        <v>0</v>
      </c>
      <c r="F283" s="1">
        <v>0</v>
      </c>
      <c r="G283" s="9">
        <v>475000</v>
      </c>
    </row>
    <row r="284" spans="1:13" x14ac:dyDescent="0.25">
      <c r="A284">
        <v>62300</v>
      </c>
      <c r="B284" t="s">
        <v>262</v>
      </c>
      <c r="C284" s="1">
        <v>0</v>
      </c>
      <c r="D284" s="1">
        <v>0</v>
      </c>
      <c r="E284" s="1">
        <v>0</v>
      </c>
      <c r="F284" s="1">
        <v>0</v>
      </c>
      <c r="G284" s="9">
        <v>0</v>
      </c>
    </row>
    <row r="285" spans="1:13" x14ac:dyDescent="0.25">
      <c r="A285">
        <v>62400</v>
      </c>
      <c r="B285" t="s">
        <v>263</v>
      </c>
      <c r="C285" s="1">
        <v>0</v>
      </c>
      <c r="D285" s="1">
        <v>0</v>
      </c>
      <c r="E285" s="1">
        <v>0</v>
      </c>
      <c r="F285" s="1">
        <v>0</v>
      </c>
      <c r="G285" s="9">
        <v>0</v>
      </c>
    </row>
    <row r="286" spans="1:13" x14ac:dyDescent="0.25">
      <c r="A286">
        <v>62500</v>
      </c>
      <c r="B286" t="s">
        <v>193</v>
      </c>
      <c r="C286" s="1">
        <v>96971154</v>
      </c>
      <c r="D286" s="1">
        <v>40479698</v>
      </c>
      <c r="E286" s="1">
        <v>0</v>
      </c>
      <c r="F286" s="1">
        <v>40479698</v>
      </c>
      <c r="G286" s="9">
        <v>137450852</v>
      </c>
      <c r="H286" s="2">
        <v>40479698</v>
      </c>
      <c r="K286" s="1">
        <v>40479698</v>
      </c>
      <c r="L286" s="1">
        <v>40479698</v>
      </c>
      <c r="M286" s="1">
        <v>40479698</v>
      </c>
    </row>
    <row r="287" spans="1:13" x14ac:dyDescent="0.25">
      <c r="A287">
        <v>63100</v>
      </c>
      <c r="B287" t="s">
        <v>264</v>
      </c>
      <c r="C287" s="1">
        <v>18008645</v>
      </c>
      <c r="D287" s="1">
        <v>0</v>
      </c>
      <c r="E287" s="1">
        <v>0</v>
      </c>
      <c r="F287" s="1">
        <v>0</v>
      </c>
      <c r="G287" s="9">
        <v>18008645</v>
      </c>
    </row>
    <row r="288" spans="1:13" x14ac:dyDescent="0.25">
      <c r="A288">
        <v>63110</v>
      </c>
      <c r="B288" t="s">
        <v>265</v>
      </c>
      <c r="C288" s="1">
        <v>8464693</v>
      </c>
      <c r="D288" s="1">
        <v>11799645</v>
      </c>
      <c r="E288" s="1">
        <v>0</v>
      </c>
      <c r="F288" s="1">
        <v>11799645</v>
      </c>
      <c r="G288" s="9">
        <v>20264338</v>
      </c>
      <c r="H288" s="2">
        <v>11799645</v>
      </c>
      <c r="K288" s="1">
        <v>11799645</v>
      </c>
      <c r="L288" s="1">
        <v>11799645</v>
      </c>
      <c r="M288" s="1">
        <v>11799645</v>
      </c>
    </row>
    <row r="289" spans="1:13" x14ac:dyDescent="0.25">
      <c r="A289">
        <v>63200</v>
      </c>
      <c r="B289" t="s">
        <v>266</v>
      </c>
      <c r="C289" s="1">
        <v>0</v>
      </c>
      <c r="D289" s="1">
        <v>0</v>
      </c>
      <c r="E289" s="1">
        <v>0</v>
      </c>
      <c r="F289" s="1">
        <v>0</v>
      </c>
      <c r="G289" s="9">
        <v>0</v>
      </c>
    </row>
    <row r="290" spans="1:13" x14ac:dyDescent="0.25">
      <c r="A290">
        <v>63300</v>
      </c>
      <c r="B290" t="s">
        <v>201</v>
      </c>
      <c r="C290" s="1">
        <v>91993643.700000003</v>
      </c>
      <c r="D290" s="1">
        <v>43535000</v>
      </c>
      <c r="E290" s="1">
        <v>0</v>
      </c>
      <c r="F290" s="1">
        <v>43535000</v>
      </c>
      <c r="G290" s="9">
        <v>135528643.69999999</v>
      </c>
      <c r="H290" s="2">
        <v>43535000</v>
      </c>
      <c r="K290" s="1">
        <v>43535000</v>
      </c>
      <c r="L290" s="1">
        <v>43535000</v>
      </c>
      <c r="M290" s="1">
        <v>43535000</v>
      </c>
    </row>
    <row r="291" spans="1:13" x14ac:dyDescent="0.25">
      <c r="A291">
        <v>64100</v>
      </c>
      <c r="B291" t="s">
        <v>267</v>
      </c>
      <c r="C291" s="1">
        <v>47486122</v>
      </c>
      <c r="D291" s="1">
        <v>21029340</v>
      </c>
      <c r="E291" s="1">
        <v>0</v>
      </c>
      <c r="F291" s="1">
        <v>21029340</v>
      </c>
      <c r="G291" s="9">
        <v>68515462</v>
      </c>
      <c r="H291" s="2">
        <v>21029340</v>
      </c>
      <c r="K291" s="1">
        <v>21029340</v>
      </c>
      <c r="L291" s="1">
        <v>21029340</v>
      </c>
      <c r="M291" s="1">
        <v>21029340</v>
      </c>
    </row>
    <row r="292" spans="1:13" x14ac:dyDescent="0.25">
      <c r="A292">
        <v>64200</v>
      </c>
      <c r="B292" t="s">
        <v>202</v>
      </c>
      <c r="C292" s="1">
        <v>0</v>
      </c>
      <c r="D292" s="1">
        <v>3945975</v>
      </c>
      <c r="E292" s="1">
        <v>0</v>
      </c>
      <c r="F292" s="1">
        <v>3945975</v>
      </c>
      <c r="G292" s="9">
        <v>3945975</v>
      </c>
      <c r="H292" s="2">
        <v>3945975</v>
      </c>
      <c r="K292" s="1">
        <v>3945975</v>
      </c>
      <c r="L292" s="1">
        <v>3945975</v>
      </c>
      <c r="M292" s="1">
        <v>3945975</v>
      </c>
    </row>
    <row r="293" spans="1:13" x14ac:dyDescent="0.25">
      <c r="A293">
        <v>64300</v>
      </c>
      <c r="B293" t="s">
        <v>210</v>
      </c>
      <c r="C293" s="1">
        <v>0</v>
      </c>
      <c r="D293" s="1">
        <v>3125000</v>
      </c>
      <c r="E293" s="1">
        <v>0</v>
      </c>
      <c r="F293" s="1">
        <v>3125000</v>
      </c>
      <c r="G293" s="9">
        <v>3125000</v>
      </c>
      <c r="H293" s="2">
        <v>3125000</v>
      </c>
      <c r="K293" s="1">
        <v>3125000</v>
      </c>
      <c r="L293" s="1">
        <v>3125000</v>
      </c>
      <c r="M293" s="1">
        <v>3125000</v>
      </c>
    </row>
    <row r="294" spans="1:13" x14ac:dyDescent="0.25">
      <c r="A294">
        <v>64310</v>
      </c>
      <c r="B294" t="s">
        <v>268</v>
      </c>
      <c r="C294" s="1">
        <v>71482555</v>
      </c>
      <c r="D294" s="1">
        <v>22410438</v>
      </c>
      <c r="E294" s="1">
        <v>0</v>
      </c>
      <c r="F294" s="1">
        <v>22410438</v>
      </c>
      <c r="G294" s="9">
        <v>93892993</v>
      </c>
      <c r="H294" s="2">
        <v>22410438</v>
      </c>
      <c r="K294" s="1">
        <v>22410438</v>
      </c>
      <c r="L294" s="1">
        <v>22410438</v>
      </c>
      <c r="M294" s="1">
        <v>22410438</v>
      </c>
    </row>
    <row r="295" spans="1:13" x14ac:dyDescent="0.25">
      <c r="A295">
        <v>64320</v>
      </c>
      <c r="B295" t="s">
        <v>269</v>
      </c>
      <c r="C295" s="1">
        <v>77701440</v>
      </c>
      <c r="D295" s="1">
        <v>28565325.5</v>
      </c>
      <c r="E295" s="1">
        <v>0</v>
      </c>
      <c r="F295" s="1">
        <v>28565325.5</v>
      </c>
      <c r="G295" s="9">
        <v>106266765.5</v>
      </c>
      <c r="H295" s="2">
        <v>28565325.5</v>
      </c>
      <c r="K295" s="1">
        <v>28565325.5</v>
      </c>
      <c r="L295" s="1">
        <v>28565325.5</v>
      </c>
      <c r="M295" s="1">
        <v>28565325.5</v>
      </c>
    </row>
    <row r="296" spans="1:13" x14ac:dyDescent="0.25">
      <c r="A296">
        <v>64330</v>
      </c>
      <c r="B296" t="s">
        <v>270</v>
      </c>
      <c r="C296" s="1">
        <v>0</v>
      </c>
      <c r="D296" s="1">
        <v>0</v>
      </c>
      <c r="E296" s="1">
        <v>0</v>
      </c>
      <c r="F296" s="1">
        <v>0</v>
      </c>
      <c r="G296" s="9">
        <v>0</v>
      </c>
    </row>
    <row r="297" spans="1:13" x14ac:dyDescent="0.25">
      <c r="A297">
        <v>64340</v>
      </c>
      <c r="B297" t="s">
        <v>271</v>
      </c>
      <c r="C297" s="1">
        <v>81790</v>
      </c>
      <c r="D297" s="1">
        <v>0</v>
      </c>
      <c r="E297" s="1">
        <v>0</v>
      </c>
      <c r="F297" s="1">
        <v>0</v>
      </c>
      <c r="G297" s="9">
        <v>81790</v>
      </c>
    </row>
    <row r="298" spans="1:13" x14ac:dyDescent="0.25">
      <c r="A298">
        <v>64350</v>
      </c>
      <c r="B298" t="s">
        <v>272</v>
      </c>
      <c r="C298" s="1">
        <v>0</v>
      </c>
      <c r="D298" s="1">
        <v>0</v>
      </c>
      <c r="E298" s="1">
        <v>0</v>
      </c>
      <c r="F298" s="1">
        <v>0</v>
      </c>
      <c r="G298" s="9">
        <v>0</v>
      </c>
    </row>
    <row r="299" spans="1:13" x14ac:dyDescent="0.25">
      <c r="A299">
        <v>64360</v>
      </c>
      <c r="B299" t="s">
        <v>273</v>
      </c>
      <c r="C299" s="1">
        <v>37866650</v>
      </c>
      <c r="D299" s="1">
        <v>7082550</v>
      </c>
      <c r="E299" s="1">
        <v>0</v>
      </c>
      <c r="F299" s="1">
        <v>7082550</v>
      </c>
      <c r="G299" s="9">
        <v>44949200</v>
      </c>
      <c r="H299" s="2">
        <v>7082550</v>
      </c>
      <c r="K299" s="1">
        <v>7082550</v>
      </c>
      <c r="L299" s="1">
        <v>7082550</v>
      </c>
      <c r="M299" s="1">
        <v>7082550</v>
      </c>
    </row>
    <row r="300" spans="1:13" x14ac:dyDescent="0.25">
      <c r="A300">
        <v>64400</v>
      </c>
      <c r="B300" t="s">
        <v>211</v>
      </c>
      <c r="C300" s="1">
        <v>69649050</v>
      </c>
      <c r="D300" s="1">
        <v>79803746</v>
      </c>
      <c r="E300" s="1">
        <v>0</v>
      </c>
      <c r="F300" s="1">
        <v>79803746</v>
      </c>
      <c r="G300" s="9">
        <v>149452796</v>
      </c>
      <c r="H300" s="2">
        <v>79803746</v>
      </c>
      <c r="K300" s="1">
        <v>79803746</v>
      </c>
      <c r="L300" s="1">
        <v>79803746</v>
      </c>
      <c r="M300" s="1">
        <v>79803746</v>
      </c>
    </row>
    <row r="301" spans="1:13" x14ac:dyDescent="0.25">
      <c r="A301">
        <v>64450</v>
      </c>
      <c r="B301" t="s">
        <v>274</v>
      </c>
      <c r="C301" s="1">
        <v>27892496</v>
      </c>
      <c r="D301" s="1">
        <v>686300</v>
      </c>
      <c r="E301" s="1">
        <v>0</v>
      </c>
      <c r="F301" s="1">
        <v>686300</v>
      </c>
      <c r="G301" s="9">
        <v>28578796</v>
      </c>
      <c r="H301" s="2">
        <v>686300</v>
      </c>
      <c r="K301" s="1">
        <v>686300</v>
      </c>
      <c r="L301" s="1">
        <v>686300</v>
      </c>
      <c r="M301" s="1">
        <v>686300</v>
      </c>
    </row>
    <row r="302" spans="1:13" x14ac:dyDescent="0.25">
      <c r="A302">
        <v>65100</v>
      </c>
      <c r="B302" t="s">
        <v>198</v>
      </c>
      <c r="C302" s="1">
        <v>492960000</v>
      </c>
      <c r="D302" s="1">
        <v>0</v>
      </c>
      <c r="E302" s="1">
        <v>0</v>
      </c>
      <c r="F302" s="1">
        <v>0</v>
      </c>
      <c r="G302" s="9">
        <v>492960000</v>
      </c>
    </row>
    <row r="303" spans="1:13" x14ac:dyDescent="0.25">
      <c r="A303">
        <v>65200</v>
      </c>
      <c r="B303" t="s">
        <v>199</v>
      </c>
      <c r="C303" s="1">
        <v>24450000</v>
      </c>
      <c r="D303" s="1">
        <v>4890000</v>
      </c>
      <c r="E303" s="1">
        <v>0</v>
      </c>
      <c r="F303" s="1">
        <v>4890000</v>
      </c>
      <c r="G303" s="9">
        <v>29340000</v>
      </c>
      <c r="H303" s="2">
        <v>4890000</v>
      </c>
      <c r="K303" s="1">
        <v>4890000</v>
      </c>
      <c r="L303" s="1">
        <v>4890000</v>
      </c>
      <c r="M303" s="1">
        <v>4890000</v>
      </c>
    </row>
    <row r="304" spans="1:13" x14ac:dyDescent="0.25">
      <c r="A304">
        <v>65300</v>
      </c>
      <c r="B304" t="s">
        <v>200</v>
      </c>
      <c r="C304" s="1">
        <v>104743000</v>
      </c>
      <c r="D304" s="1">
        <v>76910954</v>
      </c>
      <c r="E304" s="1">
        <v>0</v>
      </c>
      <c r="F304" s="1">
        <v>76910954</v>
      </c>
      <c r="G304" s="9">
        <v>181653954</v>
      </c>
      <c r="H304" s="2">
        <v>76910954</v>
      </c>
      <c r="K304" s="1">
        <v>76910954</v>
      </c>
      <c r="L304" s="1">
        <v>76910954</v>
      </c>
      <c r="M304" s="1">
        <v>76910954</v>
      </c>
    </row>
    <row r="305" spans="1:13" x14ac:dyDescent="0.25">
      <c r="A305">
        <v>66100</v>
      </c>
      <c r="B305" t="s">
        <v>222</v>
      </c>
      <c r="C305" s="1">
        <v>6106949</v>
      </c>
      <c r="D305" s="1">
        <v>12490499</v>
      </c>
      <c r="E305" s="1">
        <v>0</v>
      </c>
      <c r="F305" s="1">
        <v>12490499</v>
      </c>
      <c r="G305" s="9">
        <v>18597448</v>
      </c>
      <c r="H305" s="2">
        <v>12490499</v>
      </c>
      <c r="K305" s="1">
        <v>12490499</v>
      </c>
      <c r="L305" s="1">
        <v>12490499</v>
      </c>
      <c r="M305" s="1">
        <v>12490499</v>
      </c>
    </row>
    <row r="306" spans="1:13" x14ac:dyDescent="0.25">
      <c r="A306">
        <v>66200</v>
      </c>
      <c r="B306" t="s">
        <v>223</v>
      </c>
      <c r="C306" s="1">
        <v>0</v>
      </c>
      <c r="D306" s="1">
        <v>0</v>
      </c>
      <c r="E306" s="1">
        <v>0</v>
      </c>
      <c r="F306" s="1">
        <v>0</v>
      </c>
      <c r="G306" s="9">
        <v>0</v>
      </c>
    </row>
    <row r="307" spans="1:13" x14ac:dyDescent="0.25">
      <c r="A307">
        <v>66300</v>
      </c>
      <c r="B307" t="s">
        <v>275</v>
      </c>
      <c r="C307" s="1">
        <v>0</v>
      </c>
      <c r="D307" s="1">
        <v>0</v>
      </c>
      <c r="E307" s="1">
        <v>0</v>
      </c>
      <c r="F307" s="1">
        <v>0</v>
      </c>
      <c r="G307" s="9">
        <v>0</v>
      </c>
    </row>
    <row r="308" spans="1:13" x14ac:dyDescent="0.25">
      <c r="A308">
        <v>66400</v>
      </c>
      <c r="B308" t="s">
        <v>225</v>
      </c>
      <c r="C308" s="1">
        <v>0</v>
      </c>
      <c r="D308" s="1">
        <v>0</v>
      </c>
      <c r="E308" s="1">
        <v>0</v>
      </c>
      <c r="F308" s="1">
        <v>0</v>
      </c>
      <c r="G308" s="9">
        <v>0</v>
      </c>
    </row>
    <row r="309" spans="1:13" x14ac:dyDescent="0.25">
      <c r="A309">
        <v>66500</v>
      </c>
      <c r="B309" t="s">
        <v>276</v>
      </c>
      <c r="C309" s="1">
        <v>116461170</v>
      </c>
      <c r="D309" s="1">
        <v>22430000</v>
      </c>
      <c r="E309" s="1">
        <v>0</v>
      </c>
      <c r="F309" s="1">
        <v>22430000</v>
      </c>
      <c r="G309" s="9">
        <v>138891170</v>
      </c>
      <c r="H309" s="2">
        <v>22430000</v>
      </c>
      <c r="K309" s="1">
        <v>22430000</v>
      </c>
      <c r="L309" s="1">
        <v>22430000</v>
      </c>
      <c r="M309" s="1">
        <v>22430000</v>
      </c>
    </row>
    <row r="310" spans="1:13" x14ac:dyDescent="0.25">
      <c r="A310">
        <v>66600</v>
      </c>
      <c r="B310" t="s">
        <v>277</v>
      </c>
      <c r="C310" s="1">
        <v>0</v>
      </c>
      <c r="D310" s="1">
        <v>0</v>
      </c>
      <c r="E310" s="1">
        <v>0</v>
      </c>
      <c r="F310" s="1">
        <v>0</v>
      </c>
      <c r="G310" s="9">
        <v>0</v>
      </c>
    </row>
    <row r="311" spans="1:13" x14ac:dyDescent="0.25">
      <c r="A311">
        <v>67100</v>
      </c>
      <c r="B311" t="s">
        <v>278</v>
      </c>
      <c r="C311" s="1">
        <v>142015000</v>
      </c>
      <c r="D311" s="1">
        <v>208810000</v>
      </c>
      <c r="E311" s="1">
        <v>0</v>
      </c>
      <c r="F311" s="1">
        <v>208810000</v>
      </c>
      <c r="G311" s="9">
        <v>350825000</v>
      </c>
      <c r="H311" s="2">
        <v>208810000</v>
      </c>
      <c r="K311" s="1">
        <v>208810000</v>
      </c>
      <c r="L311" s="1">
        <v>208810000</v>
      </c>
      <c r="M311" s="1">
        <v>208810000</v>
      </c>
    </row>
    <row r="312" spans="1:13" x14ac:dyDescent="0.25">
      <c r="A312">
        <v>67200</v>
      </c>
      <c r="B312" t="s">
        <v>279</v>
      </c>
      <c r="C312" s="1">
        <v>89805238</v>
      </c>
      <c r="D312" s="1">
        <v>15262125</v>
      </c>
      <c r="E312" s="1">
        <v>0</v>
      </c>
      <c r="F312" s="1">
        <v>15262125</v>
      </c>
      <c r="G312" s="9">
        <v>105067363</v>
      </c>
      <c r="H312" s="2">
        <v>15262125</v>
      </c>
      <c r="K312" s="1">
        <v>15262125</v>
      </c>
      <c r="L312" s="1">
        <v>15262125</v>
      </c>
      <c r="M312" s="1">
        <v>15262125</v>
      </c>
    </row>
    <row r="313" spans="1:13" x14ac:dyDescent="0.25">
      <c r="A313">
        <v>67300</v>
      </c>
      <c r="B313" t="s">
        <v>280</v>
      </c>
      <c r="C313" s="1">
        <v>5000000</v>
      </c>
      <c r="D313" s="1">
        <v>0</v>
      </c>
      <c r="E313" s="1">
        <v>0</v>
      </c>
      <c r="F313" s="1">
        <v>0</v>
      </c>
      <c r="G313" s="9">
        <v>5000000</v>
      </c>
    </row>
    <row r="314" spans="1:13" x14ac:dyDescent="0.25">
      <c r="A314">
        <v>67600</v>
      </c>
      <c r="B314" t="s">
        <v>281</v>
      </c>
      <c r="C314" s="1">
        <v>75000</v>
      </c>
      <c r="D314" s="1">
        <v>5000000</v>
      </c>
      <c r="E314" s="1">
        <v>0</v>
      </c>
      <c r="F314" s="1">
        <v>5000000</v>
      </c>
      <c r="G314" s="9">
        <v>5075000</v>
      </c>
      <c r="H314" s="2">
        <v>5000000</v>
      </c>
      <c r="K314" s="1">
        <v>5000000</v>
      </c>
      <c r="L314" s="1">
        <v>5000000</v>
      </c>
      <c r="M314" s="1">
        <v>5000000</v>
      </c>
    </row>
    <row r="315" spans="1:13" x14ac:dyDescent="0.25">
      <c r="A315">
        <v>67700</v>
      </c>
      <c r="B315" t="s">
        <v>282</v>
      </c>
      <c r="C315" s="1">
        <v>0</v>
      </c>
      <c r="D315" s="1">
        <v>0</v>
      </c>
      <c r="E315" s="1">
        <v>0</v>
      </c>
      <c r="F315" s="1">
        <v>0</v>
      </c>
      <c r="G315" s="9">
        <v>0</v>
      </c>
    </row>
    <row r="316" spans="1:13" x14ac:dyDescent="0.25">
      <c r="A316">
        <v>67800</v>
      </c>
      <c r="B316" t="s">
        <v>283</v>
      </c>
      <c r="C316" s="1">
        <v>0</v>
      </c>
      <c r="D316" s="1">
        <v>0</v>
      </c>
      <c r="E316" s="1">
        <v>0</v>
      </c>
      <c r="F316" s="1">
        <v>0</v>
      </c>
      <c r="G316" s="9">
        <v>0</v>
      </c>
    </row>
    <row r="317" spans="1:13" x14ac:dyDescent="0.25">
      <c r="A317">
        <v>68100</v>
      </c>
      <c r="B317" t="s">
        <v>227</v>
      </c>
      <c r="C317" s="1">
        <v>86903127.099999994</v>
      </c>
      <c r="D317" s="1">
        <v>14363697.26</v>
      </c>
      <c r="E317" s="1">
        <v>0</v>
      </c>
      <c r="F317" s="1">
        <v>14363697.26</v>
      </c>
      <c r="G317" s="9">
        <v>101266824.36</v>
      </c>
      <c r="H317" s="2">
        <v>14363697.26</v>
      </c>
      <c r="K317" s="1">
        <v>14363697.26</v>
      </c>
      <c r="L317" s="1">
        <v>14363697.26</v>
      </c>
      <c r="M317" s="1">
        <v>14363697.26</v>
      </c>
    </row>
    <row r="318" spans="1:13" x14ac:dyDescent="0.25">
      <c r="A318">
        <v>68110</v>
      </c>
      <c r="B318" t="s">
        <v>228</v>
      </c>
      <c r="C318" s="1">
        <v>268669260</v>
      </c>
      <c r="D318" s="1">
        <v>44778210</v>
      </c>
      <c r="E318" s="1">
        <v>0</v>
      </c>
      <c r="F318" s="1">
        <v>44778210</v>
      </c>
      <c r="G318" s="9">
        <v>313447470</v>
      </c>
      <c r="H318" s="2">
        <v>44778210</v>
      </c>
      <c r="K318" s="1">
        <v>44778210</v>
      </c>
      <c r="L318" s="1">
        <v>44778210</v>
      </c>
      <c r="M318" s="1">
        <v>44778210</v>
      </c>
    </row>
    <row r="319" spans="1:13" x14ac:dyDescent="0.25">
      <c r="A319">
        <v>68111</v>
      </c>
      <c r="B319" t="s">
        <v>284</v>
      </c>
      <c r="C319" s="1">
        <v>0</v>
      </c>
      <c r="D319" s="1">
        <v>0</v>
      </c>
      <c r="E319" s="1">
        <v>0</v>
      </c>
      <c r="F319" s="1">
        <v>0</v>
      </c>
      <c r="G319" s="9">
        <v>0</v>
      </c>
    </row>
    <row r="320" spans="1:13" x14ac:dyDescent="0.25">
      <c r="A320">
        <v>68200</v>
      </c>
      <c r="B320" t="s">
        <v>285</v>
      </c>
      <c r="C320" s="1">
        <v>198546191.55000001</v>
      </c>
      <c r="D320" s="1">
        <v>33949780</v>
      </c>
      <c r="E320" s="1">
        <v>0</v>
      </c>
      <c r="F320" s="1">
        <v>33949780</v>
      </c>
      <c r="G320" s="9">
        <v>232495971.55000001</v>
      </c>
      <c r="H320" s="2">
        <v>33949780</v>
      </c>
      <c r="K320" s="1">
        <v>33949780</v>
      </c>
      <c r="L320" s="1">
        <v>33949780</v>
      </c>
      <c r="M320" s="1">
        <v>33949780</v>
      </c>
    </row>
    <row r="321" spans="1:13" x14ac:dyDescent="0.25">
      <c r="A321">
        <v>68300</v>
      </c>
      <c r="B321" t="s">
        <v>230</v>
      </c>
      <c r="C321" s="1">
        <v>7190622.5999999996</v>
      </c>
      <c r="D321" s="1">
        <v>1353125</v>
      </c>
      <c r="E321" s="1">
        <v>0</v>
      </c>
      <c r="F321" s="1">
        <v>1353125</v>
      </c>
      <c r="G321" s="9">
        <v>8543747.5999999996</v>
      </c>
      <c r="H321" s="2">
        <v>1353125</v>
      </c>
      <c r="K321" s="1">
        <v>1353125</v>
      </c>
      <c r="L321" s="1">
        <v>1353125</v>
      </c>
      <c r="M321" s="1">
        <v>1353125</v>
      </c>
    </row>
    <row r="322" spans="1:13" x14ac:dyDescent="0.25">
      <c r="A322">
        <v>68400</v>
      </c>
      <c r="B322" t="s">
        <v>286</v>
      </c>
      <c r="C322" s="1">
        <v>0</v>
      </c>
      <c r="D322" s="1">
        <v>0</v>
      </c>
      <c r="E322" s="1">
        <v>0</v>
      </c>
      <c r="F322" s="1">
        <v>0</v>
      </c>
      <c r="G322" s="9">
        <v>0</v>
      </c>
    </row>
    <row r="323" spans="1:13" x14ac:dyDescent="0.25">
      <c r="A323">
        <v>68500</v>
      </c>
      <c r="B323" t="s">
        <v>232</v>
      </c>
      <c r="C323" s="1">
        <v>52802450.759999998</v>
      </c>
      <c r="D323" s="1">
        <v>8800408.9199999999</v>
      </c>
      <c r="E323" s="1">
        <v>0</v>
      </c>
      <c r="F323" s="1">
        <v>8800408.9199999999</v>
      </c>
      <c r="G323" s="9">
        <v>61602859.68</v>
      </c>
      <c r="H323" s="2">
        <v>8800408.9199999999</v>
      </c>
      <c r="K323" s="1">
        <v>8800408.9199999999</v>
      </c>
      <c r="L323" s="1">
        <v>8800408.9199999999</v>
      </c>
      <c r="M323" s="1">
        <v>8800408.9199999999</v>
      </c>
    </row>
    <row r="324" spans="1:13" x14ac:dyDescent="0.25">
      <c r="A324">
        <v>68600</v>
      </c>
      <c r="B324" t="s">
        <v>233</v>
      </c>
      <c r="C324" s="1">
        <v>349084845</v>
      </c>
      <c r="D324" s="1">
        <v>53213170</v>
      </c>
      <c r="E324" s="1">
        <v>0</v>
      </c>
      <c r="F324" s="1">
        <v>53213170</v>
      </c>
      <c r="G324" s="9">
        <v>402298015</v>
      </c>
      <c r="H324" s="2">
        <v>53213170</v>
      </c>
      <c r="K324" s="1">
        <v>53213170</v>
      </c>
      <c r="L324" s="1">
        <v>53213170</v>
      </c>
      <c r="M324" s="1">
        <v>53213170</v>
      </c>
    </row>
    <row r="325" spans="1:13" x14ac:dyDescent="0.25">
      <c r="A325">
        <v>68700</v>
      </c>
      <c r="B325" t="s">
        <v>234</v>
      </c>
      <c r="C325" s="1">
        <v>1744005000</v>
      </c>
      <c r="D325" s="1">
        <v>282959167</v>
      </c>
      <c r="E325" s="1">
        <v>0</v>
      </c>
      <c r="F325" s="1">
        <v>282959167</v>
      </c>
      <c r="G325" s="9">
        <v>2026964167</v>
      </c>
      <c r="H325" s="2">
        <v>282959167</v>
      </c>
      <c r="K325" s="1">
        <v>282959167</v>
      </c>
      <c r="L325" s="1">
        <v>282959167</v>
      </c>
      <c r="M325" s="1">
        <v>282959167</v>
      </c>
    </row>
    <row r="326" spans="1:13" x14ac:dyDescent="0.25">
      <c r="A326">
        <v>68800</v>
      </c>
      <c r="B326" t="s">
        <v>235</v>
      </c>
      <c r="C326" s="1">
        <v>14425696</v>
      </c>
      <c r="D326" s="1">
        <v>2625206</v>
      </c>
      <c r="E326" s="1">
        <v>0</v>
      </c>
      <c r="F326" s="1">
        <v>2625206</v>
      </c>
      <c r="G326" s="9">
        <v>17050902</v>
      </c>
      <c r="H326" s="2">
        <v>2625206</v>
      </c>
      <c r="K326" s="1">
        <v>2625206</v>
      </c>
      <c r="L326" s="1">
        <v>2625206</v>
      </c>
      <c r="M326" s="1">
        <v>2625206</v>
      </c>
    </row>
    <row r="327" spans="1:13" x14ac:dyDescent="0.25">
      <c r="A327">
        <v>68900</v>
      </c>
      <c r="B327" t="s">
        <v>236</v>
      </c>
      <c r="C327" s="1">
        <v>98748</v>
      </c>
      <c r="D327" s="1">
        <v>8229</v>
      </c>
      <c r="E327" s="1">
        <v>0</v>
      </c>
      <c r="F327" s="1">
        <v>8229</v>
      </c>
      <c r="G327" s="9">
        <v>106977</v>
      </c>
      <c r="H327" s="2">
        <v>8229</v>
      </c>
      <c r="K327" s="1">
        <v>8229</v>
      </c>
      <c r="L327" s="1">
        <v>8229</v>
      </c>
      <c r="M327" s="1">
        <v>8229</v>
      </c>
    </row>
    <row r="328" spans="1:13" x14ac:dyDescent="0.25">
      <c r="A328">
        <v>69900</v>
      </c>
      <c r="B328" t="s">
        <v>197</v>
      </c>
      <c r="C328" s="1">
        <v>140756798.09</v>
      </c>
      <c r="D328" s="1">
        <v>125489171.23999999</v>
      </c>
      <c r="E328" s="1">
        <v>0</v>
      </c>
      <c r="F328" s="1">
        <v>125489171.23999999</v>
      </c>
      <c r="G328" s="9">
        <v>266245969.33000001</v>
      </c>
      <c r="H328" s="2">
        <v>125489171.23999999</v>
      </c>
      <c r="K328" s="1">
        <v>125489171.23999999</v>
      </c>
      <c r="L328" s="1">
        <v>125489171.23999999</v>
      </c>
      <c r="M328" s="1">
        <v>125489171.23999999</v>
      </c>
    </row>
    <row r="329" spans="1:13" x14ac:dyDescent="0.25">
      <c r="A329">
        <v>69901</v>
      </c>
      <c r="B329" t="s">
        <v>287</v>
      </c>
      <c r="C329" s="1">
        <v>19362847.73</v>
      </c>
      <c r="D329" s="1">
        <v>428176</v>
      </c>
      <c r="E329" s="1">
        <v>0</v>
      </c>
      <c r="F329" s="1">
        <v>428176</v>
      </c>
      <c r="G329" s="9">
        <v>19791023.73</v>
      </c>
      <c r="H329" s="2">
        <v>428176</v>
      </c>
      <c r="K329" s="1">
        <v>428176</v>
      </c>
      <c r="L329" s="1">
        <v>428176</v>
      </c>
      <c r="M329" s="1">
        <v>428176</v>
      </c>
    </row>
    <row r="330" spans="1:13" x14ac:dyDescent="0.25">
      <c r="A330" s="6">
        <v>80000</v>
      </c>
      <c r="B330" s="6" t="s">
        <v>288</v>
      </c>
      <c r="C330" s="11">
        <v>220922630182.26001</v>
      </c>
      <c r="D330" s="11">
        <v>1284931854.1800001</v>
      </c>
      <c r="E330" s="11">
        <v>155938042.08000001</v>
      </c>
      <c r="F330" s="11">
        <v>1128993812.0999999</v>
      </c>
      <c r="G330" s="12">
        <v>222051623994.35999</v>
      </c>
      <c r="H330" s="12">
        <f>SUM(H331:H347)</f>
        <v>-62721878.450000003</v>
      </c>
      <c r="I330" s="9">
        <f>I260+H330</f>
        <v>-60157325728.220009</v>
      </c>
      <c r="J330" s="9"/>
    </row>
    <row r="331" spans="1:13" x14ac:dyDescent="0.25">
      <c r="A331">
        <v>81010</v>
      </c>
      <c r="B331" t="s">
        <v>289</v>
      </c>
      <c r="C331" s="1">
        <v>0</v>
      </c>
      <c r="D331" s="1">
        <v>0</v>
      </c>
      <c r="E331" s="1">
        <v>0</v>
      </c>
      <c r="F331" s="1">
        <v>0</v>
      </c>
      <c r="G331" s="9">
        <v>0</v>
      </c>
    </row>
    <row r="332" spans="1:13" x14ac:dyDescent="0.25">
      <c r="A332">
        <v>81020</v>
      </c>
      <c r="B332" t="s">
        <v>290</v>
      </c>
      <c r="C332" s="1">
        <v>-21054590</v>
      </c>
      <c r="D332" s="1">
        <v>0</v>
      </c>
      <c r="E332" s="1">
        <v>0</v>
      </c>
      <c r="F332" s="1">
        <v>0</v>
      </c>
      <c r="G332" s="9">
        <v>-21054590</v>
      </c>
    </row>
    <row r="333" spans="1:13" x14ac:dyDescent="0.25">
      <c r="A333">
        <v>81090</v>
      </c>
      <c r="B333" t="s">
        <v>291</v>
      </c>
      <c r="C333" s="1">
        <v>0</v>
      </c>
      <c r="D333" s="1">
        <v>0</v>
      </c>
      <c r="E333" s="1">
        <v>0</v>
      </c>
      <c r="F333" s="1">
        <v>0</v>
      </c>
      <c r="G333" s="9">
        <v>0</v>
      </c>
    </row>
    <row r="334" spans="1:13" x14ac:dyDescent="0.25">
      <c r="A334">
        <v>81091</v>
      </c>
      <c r="B334" t="s">
        <v>292</v>
      </c>
      <c r="C334" s="1">
        <v>0</v>
      </c>
      <c r="D334" s="1">
        <v>0</v>
      </c>
      <c r="E334" s="1">
        <v>0</v>
      </c>
      <c r="F334" s="1">
        <v>0</v>
      </c>
      <c r="G334" s="9">
        <v>0</v>
      </c>
    </row>
    <row r="335" spans="1:13" x14ac:dyDescent="0.25">
      <c r="A335">
        <v>81110</v>
      </c>
      <c r="B335" t="s">
        <v>293</v>
      </c>
      <c r="C335" s="1">
        <v>-6500001.2999999998</v>
      </c>
      <c r="D335" s="1">
        <v>0</v>
      </c>
      <c r="E335" s="1">
        <v>0</v>
      </c>
      <c r="F335" s="1">
        <v>0</v>
      </c>
      <c r="G335" s="9">
        <v>-6500001.2999999998</v>
      </c>
    </row>
    <row r="336" spans="1:13" x14ac:dyDescent="0.25">
      <c r="A336">
        <v>81210</v>
      </c>
      <c r="B336" t="s">
        <v>294</v>
      </c>
      <c r="C336" s="1">
        <v>8150665.8700000001</v>
      </c>
      <c r="D336" s="1">
        <v>398628.01</v>
      </c>
      <c r="E336" s="1">
        <v>8663224.5600000005</v>
      </c>
      <c r="F336" s="1">
        <v>-8264596.5499999998</v>
      </c>
      <c r="G336" s="9">
        <v>-113930.68</v>
      </c>
      <c r="H336" s="2">
        <v>8264596.5499999998</v>
      </c>
      <c r="K336" s="1">
        <f>--8264596.55</f>
        <v>8264596.5499999998</v>
      </c>
      <c r="L336" s="1">
        <f>--8264596.55</f>
        <v>8264596.5499999998</v>
      </c>
      <c r="M336" s="1">
        <f>--8264596.55</f>
        <v>8264596.5499999998</v>
      </c>
    </row>
    <row r="337" spans="1:13" x14ac:dyDescent="0.25">
      <c r="A337">
        <v>81220</v>
      </c>
      <c r="B337" t="s">
        <v>295</v>
      </c>
      <c r="C337" s="1">
        <v>0</v>
      </c>
      <c r="D337" s="1">
        <v>0</v>
      </c>
      <c r="E337" s="1">
        <v>0</v>
      </c>
      <c r="F337" s="1">
        <v>0</v>
      </c>
      <c r="G337" s="9">
        <v>0</v>
      </c>
    </row>
    <row r="338" spans="1:13" x14ac:dyDescent="0.25">
      <c r="A338">
        <v>81910</v>
      </c>
      <c r="B338" t="s">
        <v>296</v>
      </c>
      <c r="C338" s="1">
        <v>0</v>
      </c>
      <c r="D338" s="1">
        <v>0</v>
      </c>
      <c r="E338" s="1">
        <v>0</v>
      </c>
      <c r="F338" s="1">
        <v>0</v>
      </c>
      <c r="G338" s="9">
        <v>0</v>
      </c>
    </row>
    <row r="339" spans="1:13" x14ac:dyDescent="0.25">
      <c r="A339">
        <v>81911</v>
      </c>
      <c r="B339" t="s">
        <v>297</v>
      </c>
      <c r="C339" s="1">
        <v>0</v>
      </c>
      <c r="D339" s="1">
        <v>0</v>
      </c>
      <c r="E339" s="1">
        <v>0</v>
      </c>
      <c r="F339" s="1">
        <v>0</v>
      </c>
      <c r="G339" s="9">
        <v>0</v>
      </c>
    </row>
    <row r="340" spans="1:13" x14ac:dyDescent="0.25">
      <c r="A340">
        <v>81912</v>
      </c>
      <c r="B340" t="s">
        <v>298</v>
      </c>
      <c r="C340" s="1">
        <v>0</v>
      </c>
      <c r="D340" s="1">
        <v>0</v>
      </c>
      <c r="E340" s="1">
        <v>0</v>
      </c>
      <c r="F340" s="1">
        <v>0</v>
      </c>
      <c r="G340" s="9">
        <v>0</v>
      </c>
    </row>
    <row r="341" spans="1:13" x14ac:dyDescent="0.25">
      <c r="A341">
        <v>81920</v>
      </c>
      <c r="B341" t="s">
        <v>299</v>
      </c>
      <c r="C341" s="1">
        <v>0</v>
      </c>
      <c r="D341" s="1">
        <v>0</v>
      </c>
      <c r="E341" s="1">
        <v>0</v>
      </c>
      <c r="F341" s="1">
        <v>0</v>
      </c>
      <c r="G341" s="9">
        <v>0</v>
      </c>
    </row>
    <row r="342" spans="1:13" x14ac:dyDescent="0.25">
      <c r="A342">
        <v>82200</v>
      </c>
      <c r="B342" t="s">
        <v>300</v>
      </c>
      <c r="C342" s="1">
        <v>12292883380</v>
      </c>
      <c r="D342" s="1">
        <v>70986475</v>
      </c>
      <c r="E342" s="1">
        <v>0</v>
      </c>
      <c r="F342" s="1">
        <v>70986475</v>
      </c>
      <c r="G342" s="9">
        <v>12363869855</v>
      </c>
      <c r="H342" s="2">
        <v>-70986475</v>
      </c>
      <c r="K342" s="1">
        <v>-70986475</v>
      </c>
      <c r="L342" s="1">
        <v>-70986475</v>
      </c>
      <c r="M342" s="1">
        <v>-70986475</v>
      </c>
    </row>
    <row r="343" spans="1:13" x14ac:dyDescent="0.25">
      <c r="A343">
        <v>82300</v>
      </c>
      <c r="B343" t="s">
        <v>301</v>
      </c>
      <c r="C343" s="1">
        <v>0</v>
      </c>
      <c r="D343" s="1">
        <v>0</v>
      </c>
      <c r="E343" s="1">
        <v>0</v>
      </c>
      <c r="F343" s="1">
        <v>0</v>
      </c>
      <c r="G343" s="9">
        <v>0</v>
      </c>
    </row>
    <row r="344" spans="1:13" x14ac:dyDescent="0.25">
      <c r="A344">
        <v>82400</v>
      </c>
      <c r="B344" t="s">
        <v>302</v>
      </c>
      <c r="C344" s="1">
        <v>0</v>
      </c>
      <c r="D344" s="1">
        <v>0</v>
      </c>
      <c r="E344" s="1">
        <v>0</v>
      </c>
      <c r="F344" s="1">
        <v>0</v>
      </c>
      <c r="G344" s="9">
        <v>0</v>
      </c>
    </row>
    <row r="345" spans="1:13" x14ac:dyDescent="0.25">
      <c r="A345">
        <v>83100</v>
      </c>
      <c r="B345" t="s">
        <v>303</v>
      </c>
      <c r="C345" s="1">
        <v>0</v>
      </c>
      <c r="D345" s="1">
        <v>0</v>
      </c>
      <c r="E345" s="1">
        <v>0</v>
      </c>
      <c r="F345" s="1">
        <v>0</v>
      </c>
      <c r="G345" s="9">
        <v>0</v>
      </c>
    </row>
    <row r="346" spans="1:13" x14ac:dyDescent="0.25">
      <c r="A346">
        <v>83200</v>
      </c>
      <c r="B346" t="s">
        <v>304</v>
      </c>
      <c r="C346" s="1">
        <v>0</v>
      </c>
      <c r="D346" s="1">
        <v>0</v>
      </c>
      <c r="E346" s="1">
        <v>0</v>
      </c>
      <c r="F346" s="1">
        <v>0</v>
      </c>
      <c r="G346" s="9">
        <v>0</v>
      </c>
    </row>
    <row r="347" spans="1:13" x14ac:dyDescent="0.25">
      <c r="A347">
        <v>89100</v>
      </c>
      <c r="B347" t="s">
        <v>305</v>
      </c>
      <c r="C347" s="1">
        <v>0</v>
      </c>
      <c r="D347" s="1">
        <v>0</v>
      </c>
      <c r="E347" s="1">
        <v>0</v>
      </c>
      <c r="F347" s="1">
        <v>0</v>
      </c>
      <c r="G347" s="9">
        <v>0</v>
      </c>
    </row>
    <row r="348" spans="1:13" x14ac:dyDescent="0.25">
      <c r="A348" s="6">
        <v>90000</v>
      </c>
      <c r="B348" s="6" t="s">
        <v>306</v>
      </c>
      <c r="C348" s="11">
        <v>15169502235.48</v>
      </c>
      <c r="D348" s="11">
        <v>0</v>
      </c>
      <c r="E348" s="11">
        <v>0</v>
      </c>
      <c r="F348" s="11">
        <v>0</v>
      </c>
      <c r="G348" s="12">
        <v>15169502235.48</v>
      </c>
      <c r="H348" s="12">
        <f>SUM(H349:H353)</f>
        <v>0</v>
      </c>
      <c r="I348" s="9"/>
      <c r="J348" s="9"/>
    </row>
    <row r="349" spans="1:13" x14ac:dyDescent="0.25">
      <c r="A349">
        <v>99100</v>
      </c>
      <c r="B349" t="s">
        <v>307</v>
      </c>
      <c r="C349" s="1">
        <v>0</v>
      </c>
      <c r="D349" s="1">
        <v>0</v>
      </c>
      <c r="E349" s="1">
        <v>0</v>
      </c>
      <c r="F349" s="1">
        <v>0</v>
      </c>
      <c r="G349" s="9">
        <v>0</v>
      </c>
    </row>
    <row r="350" spans="1:13" x14ac:dyDescent="0.25">
      <c r="A350">
        <v>99200</v>
      </c>
      <c r="B350" t="s">
        <v>308</v>
      </c>
      <c r="C350" s="1">
        <v>0</v>
      </c>
      <c r="D350" s="1">
        <v>0</v>
      </c>
      <c r="E350" s="1">
        <v>0</v>
      </c>
      <c r="F350" s="1">
        <v>0</v>
      </c>
      <c r="G350" s="9">
        <v>0</v>
      </c>
    </row>
    <row r="351" spans="1:13" x14ac:dyDescent="0.25">
      <c r="A351">
        <v>99300</v>
      </c>
      <c r="B351" t="s">
        <v>309</v>
      </c>
      <c r="C351" s="1">
        <v>0</v>
      </c>
      <c r="D351" s="1">
        <v>0</v>
      </c>
      <c r="E351" s="1">
        <v>0</v>
      </c>
      <c r="F351" s="1">
        <v>0</v>
      </c>
      <c r="G351" s="9">
        <v>0</v>
      </c>
    </row>
    <row r="352" spans="1:13" x14ac:dyDescent="0.25">
      <c r="A352">
        <v>99400</v>
      </c>
      <c r="B352" t="s">
        <v>310</v>
      </c>
      <c r="C352" s="1">
        <v>0</v>
      </c>
      <c r="D352" s="1">
        <v>0</v>
      </c>
      <c r="E352" s="1">
        <v>0</v>
      </c>
      <c r="F352" s="1">
        <v>0</v>
      </c>
      <c r="G352" s="9">
        <v>0</v>
      </c>
    </row>
    <row r="353" spans="1:7" x14ac:dyDescent="0.25">
      <c r="A353">
        <v>99500</v>
      </c>
      <c r="B353" t="s">
        <v>311</v>
      </c>
      <c r="C353" s="1">
        <v>2528250372.5799999</v>
      </c>
      <c r="D353" s="1">
        <v>0</v>
      </c>
      <c r="E353" s="1">
        <v>0</v>
      </c>
      <c r="F353" s="1">
        <v>0</v>
      </c>
      <c r="G353" s="9">
        <v>2528250372.5799999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579"/>
  <sheetViews>
    <sheetView tabSelected="1" workbookViewId="0">
      <pane xSplit="14" ySplit="2" topLeftCell="AF201" activePane="bottomRight" state="frozen"/>
      <selection pane="topRight" activeCell="K1" sqref="K1"/>
      <selection pane="bottomLeft" activeCell="A3" sqref="A3"/>
      <selection pane="bottomRight" activeCell="AV2" sqref="AV2"/>
    </sheetView>
  </sheetViews>
  <sheetFormatPr defaultRowHeight="12.75" x14ac:dyDescent="0.2"/>
  <cols>
    <col min="1" max="1" width="1.5703125" style="24" customWidth="1"/>
    <col min="2" max="2" width="5.5703125" style="20" bestFit="1" customWidth="1"/>
    <col min="3" max="4" width="5.28515625" style="20" bestFit="1" customWidth="1"/>
    <col min="5" max="5" width="5.7109375" style="20" bestFit="1" customWidth="1"/>
    <col min="6" max="7" width="5.28515625" style="20" bestFit="1" customWidth="1"/>
    <col min="8" max="11" width="5.28515625" style="20" customWidth="1"/>
    <col min="12" max="12" width="1.5703125" style="24" customWidth="1"/>
    <col min="13" max="13" width="28.28515625" style="20" bestFit="1" customWidth="1"/>
    <col min="14" max="14" width="1.5703125" style="24" customWidth="1"/>
    <col min="15" max="15" width="5.5703125" style="20" bestFit="1" customWidth="1"/>
    <col min="16" max="20" width="5.28515625" style="20" bestFit="1" customWidth="1"/>
    <col min="21" max="21" width="5.28515625" style="20" customWidth="1"/>
    <col min="22" max="22" width="5.28515625" style="20" bestFit="1" customWidth="1"/>
    <col min="23" max="24" width="5.28515625" style="20" customWidth="1"/>
    <col min="25" max="25" width="1.5703125" style="24" customWidth="1"/>
    <col min="26" max="34" width="2.85546875" style="20" customWidth="1"/>
    <col min="35" max="35" width="1.5703125" style="24" customWidth="1"/>
    <col min="36" max="36" width="9.140625" style="28"/>
    <col min="37" max="37" width="2.28515625" style="26" customWidth="1"/>
    <col min="38" max="39" width="2.28515625" style="21" customWidth="1"/>
    <col min="40" max="44" width="2.5703125" style="21" customWidth="1"/>
    <col min="45" max="46" width="2.28515625" style="21" customWidth="1"/>
    <col min="47" max="47" width="2.28515625" style="26" customWidth="1"/>
    <col min="48" max="48" width="9.140625" style="28"/>
    <col min="49" max="16384" width="9.140625" style="20"/>
  </cols>
  <sheetData>
    <row r="2" spans="2:49" x14ac:dyDescent="0.2">
      <c r="B2" s="41" t="s">
        <v>321</v>
      </c>
      <c r="C2" s="41"/>
      <c r="D2" s="41"/>
      <c r="E2" s="41"/>
      <c r="F2" s="41"/>
      <c r="G2" s="41"/>
      <c r="H2" s="41"/>
      <c r="I2" s="41"/>
      <c r="J2" s="41"/>
      <c r="K2" s="41"/>
      <c r="L2" s="23"/>
      <c r="M2" s="33" t="s">
        <v>322</v>
      </c>
      <c r="AV2" s="28" t="s">
        <v>330</v>
      </c>
    </row>
    <row r="3" spans="2:49" x14ac:dyDescent="0.2">
      <c r="B3" s="20" t="s">
        <v>716</v>
      </c>
      <c r="M3" s="20" t="s">
        <v>319</v>
      </c>
      <c r="O3" s="20" t="str">
        <f t="shared" ref="O3:O67" si="0">IF(EXACT($B3, ""), IF(EXACT($O2, ""), "", $O2), $B3)</f>
        <v>1ACTV</v>
      </c>
      <c r="P3" s="20" t="str">
        <f t="shared" ref="P3:P67" si="1">IF(EXACT($C3, ""), IF(EXACT($P2, ""), "", $P2), $C3)</f>
        <v/>
      </c>
      <c r="Q3" s="20" t="str">
        <f t="shared" ref="Q3:Q65" si="2">IF(EXACT($D3, ""), IF(EXACT($Q2, ""), "", $Q2), $D3)</f>
        <v/>
      </c>
      <c r="R3" s="20" t="str">
        <f t="shared" ref="R3:R65" si="3">IF(EXACT($E3, ""), IF(EXACT($R2, ""), "", $R2), $E3)</f>
        <v/>
      </c>
      <c r="S3" s="20" t="str">
        <f t="shared" ref="S3:S65" si="4">IF(EXACT($F3, ""), IF(EXACT($S2, ""), "", $S2), $F3)</f>
        <v/>
      </c>
      <c r="T3" s="20" t="str">
        <f t="shared" ref="T3:T67" si="5">IF(EXACT($G3, ""), IF(EXACT($T2, ""), "", $T2), $G3)</f>
        <v/>
      </c>
      <c r="U3" s="20" t="str">
        <f t="shared" ref="U3:U67" si="6">IF(EXACT($H3, ""), IF(EXACT($U2, ""), "", $U2), $H3)</f>
        <v/>
      </c>
      <c r="V3" s="20" t="str">
        <f t="shared" ref="V3:V67" si="7">IF(EXACT($I3, ""), IF(EXACT($V2, ""), "", $V2), $I3)</f>
        <v/>
      </c>
      <c r="W3" s="20" t="str">
        <f t="shared" ref="W3:W67" si="8">IF(EXACT($J3, ""), IF(EXACT($W2, ""), "", $W2), $J3)</f>
        <v/>
      </c>
      <c r="X3" s="20" t="str">
        <f t="shared" ref="X3:X67" si="9">IF(EXACT($K3, ""), IF(EXACT($X2, ""), "", $X2), $K3)</f>
        <v/>
      </c>
      <c r="Y3" s="25"/>
      <c r="Z3" s="20" t="str">
        <f t="shared" ref="Z3:Z67" si="10">IF(EXACT(P3, P2), "", CONCATENATE("INSERT INTO erpdb.temp_import_MYOB_COAStructure (level, COA, COAChild) VALUES (", "0", ", '", O3, "'", ", '", P3, "');"))</f>
        <v/>
      </c>
      <c r="AA3" s="20" t="str">
        <f t="shared" ref="AA3:AA67" si="11">IF(EXACT(Q3, Q2), "", CONCATENATE("INSERT INTO erpdb.temp_import_MYOB_COAStructure (level, COA, COAChild) VALUES (", "1", ", '", P3, "'", ", '", Q3, "');"))</f>
        <v/>
      </c>
      <c r="AB3" s="20" t="str">
        <f t="shared" ref="AB3:AB67" si="12">IF(EXACT(R3, R2), "", CONCATENATE("INSERT INTO erpdb.temp_import_MYOB_COAStructure (level, COA, COAChild) VALUES (", "2", ", '", Q3, "'", ", '", R3, "');"))</f>
        <v/>
      </c>
      <c r="AC3" s="20" t="str">
        <f t="shared" ref="AC3:AC67" si="13">IF(EXACT(S3, S2), "", CONCATENATE("INSERT INTO erpdb.temp_import_MYOB_COAStructure (level, COA, COAChild) VALUES (", "3", ", '", R3, "'", ", '", S3, "');"))</f>
        <v/>
      </c>
      <c r="AD3" s="20" t="str">
        <f t="shared" ref="AD3:AD67" si="14">IF(EXACT(T3, T2), "", CONCATENATE("INSERT INTO erpdb.temp_import_MYOB_COAStructure (level, COA, COAChild) VALUES (", "4", ", '", S3, "'", ", '", T3, "');"))</f>
        <v/>
      </c>
      <c r="AE3" s="20" t="str">
        <f t="shared" ref="AE3:AE67" si="15">IF(EXACT(U3, U2), "", CONCATENATE("INSERT INTO erpdb.temp_import_MYOB_COAStructure (level, COA, COAChild) VALUES (", "5", ", '", T3, "'", ", '", U3, "');"))</f>
        <v/>
      </c>
      <c r="AF3" s="20" t="str">
        <f t="shared" ref="AF3:AF67" si="16">IF(EXACT(V3, V2), "", CONCATENATE("INSERT INTO erpdb.temp_import_MYOB_COAStructure (level, COA, COAChild) VALUES (", "6", ", '", U3, "'", ", '", V3, "');"))</f>
        <v/>
      </c>
      <c r="AG3" s="20" t="str">
        <f t="shared" ref="AG3:AG67" si="17">IF(EXACT(W3, W2), "", CONCATENATE("INSERT INTO erpdb.temp_import_MYOB_COAStructure (level, COA, COAChild) VALUES (", "7", ", '", V3, "'", ", '", W3, "');"))</f>
        <v/>
      </c>
      <c r="AH3" s="20" t="str">
        <f t="shared" ref="AH3:AH67" si="18">IF(EXACT(X3, X2), "", CONCATENATE("INSERT INTO erpdb.temp_import_MYOB_COAStructure (level, COA, COAChild) VALUES (", "8", ", '", W3, "'", ", '", X3, "');"))</f>
        <v/>
      </c>
      <c r="AI3" s="25"/>
      <c r="AJ3" s="29" t="str">
        <f>IF(NOT(EXACT(Y3, "")), Y3, IF(NOT(EXACT(Z3, "")), Z3, IF(NOT(EXACT(AA3, "")), AA3, IF(NOT(EXACT(AB3, "")), AB3, IF(NOT(EXACT(AC3, "")), AC3, IF(NOT(EXACT(AD3, "")), AD3, IF(NOT(EXACT(AE3, "")), AE3, IF(NOT(EXACT(AF3, "")), AF3, IF(NOT(EXACT(AG3, "")), AG3, IF(NOT(EXACT(AH3, "")), AH3, ""))))))))))</f>
        <v/>
      </c>
      <c r="AK3" s="27"/>
      <c r="AL3" s="21" t="str">
        <f t="shared" ref="AL3:AL67" si="19">IF(EXACT(P3, P2), "", CONCATENATE("SELECT * FROM ""SchAccounting"".""Func_TblTemporary_Import_MYOB_COAStructure_SET""(0000004000000000002, NULL, 0000009000000000002, 0, '", O3, "', '", P3, "'); "))</f>
        <v/>
      </c>
      <c r="AM3" s="21" t="str">
        <f>IF(EXACT(Q3, Q2), "", CONCATENATE("SELECT * FROM ""SchAccounting"".""Func_TblTemporary_Import_MYOB_COAStructure_SET""(0000004000000000002, NULL, 0000009000000000002, 1, '", P3, "', '", Q3, "'); "))</f>
        <v/>
      </c>
      <c r="AN3" s="21" t="str">
        <f>IF(EXACT(R3, R2), "", CONCATENATE("SELECT * FROM ""SchAccounting"".""Func_TblTemporary_Import_MYOB_COAStructure_SET""(0000004000000000002, NULL, 0000009000000000002, 2, '", Q3, "', '", R3, "'); "))</f>
        <v/>
      </c>
      <c r="AO3" s="21" t="str">
        <f>IF(EXACT(S3, S2), "", CONCATENATE("SELECT * FROM ""SchAccounting"".""Func_TblTemporary_Import_MYOB_COAStructure_SET""(0000004000000000002, NULL, 0000009000000000002, 3, '", R3, "', '", S3, "'); "))</f>
        <v/>
      </c>
      <c r="AP3" s="21" t="str">
        <f>IF(EXACT(T3, T2), "", CONCATENATE("SELECT * FROM ""SchAccounting"".""Func_TblTemporary_Import_MYOB_COAStructure_SET""(0000004000000000002, NULL, 0000009000000000002, 4, '", S3, "', '", T3, "'); "))</f>
        <v/>
      </c>
      <c r="AQ3" s="21" t="str">
        <f>IF(EXACT(U3, U2), "", CONCATENATE("SELECT * FROM ""SchAccounting"".""Func_TblTemporary_Import_MYOB_COAStructure_SET""(0000004000000000002, NULL, 0000009000000000002, 5, '", T3, "', '", U3, "'); "))</f>
        <v/>
      </c>
      <c r="AR3" s="21" t="str">
        <f>IF(EXACT(V3, V2), "", CONCATENATE("SELECT * FROM ""SchAccounting"".""Func_TblTemporary_Import_MYOB_COAStructure_SET""(0000004000000000002, NULL, 0000009000000000002, 6, '", U3, "', '", V3, "'); "))</f>
        <v/>
      </c>
      <c r="AS3" s="21" t="str">
        <f>IF(EXACT(W3, W2), "", CONCATENATE("SELECT * FROM ""SchAccounting"".""Func_TblTemporary_Import_MYOB_COAStructure_SET""(0000004000000000002, NULL, 0000009000000000002, 7, '", V3, "', '", W3, "'); "))</f>
        <v/>
      </c>
      <c r="AT3" s="21" t="str">
        <f>IF(EXACT(X3, X2), "", CONCATENATE("SELECT * FROM ""SchAccounting"".""Func_TblTemporary_Import_MYOB_COAStructure_SET""(0000004000000000002, NULL, 0000009000000000002, 8, '", W3, "', '", X3, "'); "))</f>
        <v/>
      </c>
      <c r="AU3" s="27"/>
      <c r="AV3" s="29" t="str">
        <f>IF(NOT(EXACT(AK3, "")), AK3, IF(NOT(EXACT(AL3, "")), AL3, IF(NOT(EXACT(AM3, "")), AM3, IF(NOT(EXACT(AN3, "")), AN3, IF(NOT(EXACT(AO3, "")), AO3, IF(NOT(EXACT(AP3, "")), AP3, IF(NOT(EXACT(AQ3, "")), AQ3, IF(NOT(EXACT(AR3, "")), AR3, IF(NOT(EXACT(AS3, "")), AS3, IF(NOT(EXACT(AT3, "")), AT3, ""))))))))))</f>
        <v/>
      </c>
      <c r="AW3" s="22"/>
    </row>
    <row r="4" spans="2:49" x14ac:dyDescent="0.2">
      <c r="C4" s="20">
        <v>10000</v>
      </c>
      <c r="M4" s="20" t="s">
        <v>0</v>
      </c>
      <c r="O4" s="20" t="str">
        <f t="shared" si="0"/>
        <v>1ACTV</v>
      </c>
      <c r="P4" s="20">
        <f t="shared" si="1"/>
        <v>10000</v>
      </c>
      <c r="Q4" s="20" t="str">
        <f t="shared" si="2"/>
        <v/>
      </c>
      <c r="R4" s="20" t="str">
        <f t="shared" si="3"/>
        <v/>
      </c>
      <c r="S4" s="20" t="str">
        <f t="shared" si="4"/>
        <v/>
      </c>
      <c r="T4" s="20" t="str">
        <f t="shared" si="5"/>
        <v/>
      </c>
      <c r="U4" s="20" t="str">
        <f t="shared" si="6"/>
        <v/>
      </c>
      <c r="V4" s="20" t="str">
        <f t="shared" si="7"/>
        <v/>
      </c>
      <c r="W4" s="20" t="str">
        <f t="shared" si="8"/>
        <v/>
      </c>
      <c r="X4" s="20" t="str">
        <f t="shared" si="9"/>
        <v/>
      </c>
      <c r="Y4" s="25"/>
      <c r="Z4" s="20" t="str">
        <f t="shared" si="10"/>
        <v>INSERT INTO erpdb.temp_import_MYOB_COAStructure (level, COA, COAChild) VALUES (0, '1ACTV', '10000');</v>
      </c>
      <c r="AA4" s="20" t="str">
        <f t="shared" si="11"/>
        <v/>
      </c>
      <c r="AB4" s="20" t="str">
        <f t="shared" si="12"/>
        <v/>
      </c>
      <c r="AC4" s="20" t="str">
        <f t="shared" si="13"/>
        <v/>
      </c>
      <c r="AD4" s="20" t="str">
        <f t="shared" si="14"/>
        <v/>
      </c>
      <c r="AE4" s="20" t="str">
        <f t="shared" si="15"/>
        <v/>
      </c>
      <c r="AF4" s="20" t="str">
        <f t="shared" si="16"/>
        <v/>
      </c>
      <c r="AG4" s="20" t="str">
        <f t="shared" si="17"/>
        <v/>
      </c>
      <c r="AH4" s="20" t="str">
        <f t="shared" si="18"/>
        <v/>
      </c>
      <c r="AJ4" s="29" t="str">
        <f>IF(NOT(EXACT(Y4, "")), Y4, IF(NOT(EXACT(Z4, "")), Z4, IF(NOT(EXACT(AA4, "")), AA4, IF(NOT(EXACT(AB4, "")), AB4, IF(NOT(EXACT(AC4, "")), AC4, IF(NOT(EXACT(AD4, "")), AD4, IF(NOT(EXACT(AE4, "")), AE4, IF(NOT(EXACT(AF4, "")), AF4, IF(NOT(EXACT(AG4, "")), AG4, IF(NOT(EXACT(AH4, "")), AH4, ""))))))))))</f>
        <v>INSERT INTO erpdb.temp_import_MYOB_COAStructure (level, COA, COAChild) VALUES (0, '1ACTV', '10000');</v>
      </c>
      <c r="AK4" s="27"/>
      <c r="AL4" s="21" t="str">
        <f t="shared" si="19"/>
        <v xml:space="preserve">SELECT * FROM "SchAccounting"."Func_TblTemporary_Import_MYOB_COAStructure_SET"(0000004000000000002, NULL, 0000009000000000002, 0, '1ACTV', '10000'); </v>
      </c>
      <c r="AM4" s="21" t="str">
        <f t="shared" ref="AM4:AM68" si="20">IF(EXACT(Q4, Q3), "", CONCATENATE("SELECT * FROM ""SchAccounting"".""Func_TblTemporary_Import_MYOB_COAStructure_SET""(0000004000000000002, NULL, 0000009000000000002, 1, '", P4, "', '", Q4, "'); "))</f>
        <v/>
      </c>
      <c r="AN4" s="21" t="str">
        <f t="shared" ref="AN4:AN68" si="21">IF(EXACT(R4, R3), "", CONCATENATE("SELECT * FROM ""SchAccounting"".""Func_TblTemporary_Import_MYOB_COAStructure_SET""(0000004000000000002, NULL, 0000009000000000002, 2, '", Q4, "', '", R4, "'); "))</f>
        <v/>
      </c>
      <c r="AO4" s="21" t="str">
        <f t="shared" ref="AO4:AO68" si="22">IF(EXACT(S4, S3), "", CONCATENATE("SELECT * FROM ""SchAccounting"".""Func_TblTemporary_Import_MYOB_COAStructure_SET""(0000004000000000002, NULL, 0000009000000000002, 3, '", R4, "', '", S4, "'); "))</f>
        <v/>
      </c>
      <c r="AP4" s="21" t="str">
        <f t="shared" ref="AP4:AP68" si="23">IF(EXACT(T4, T3), "", CONCATENATE("SELECT * FROM ""SchAccounting"".""Func_TblTemporary_Import_MYOB_COAStructure_SET""(0000004000000000002, NULL, 0000009000000000002, 4, '", S4, "', '", T4, "'); "))</f>
        <v/>
      </c>
      <c r="AQ4" s="21" t="str">
        <f t="shared" ref="AQ4:AQ68" si="24">IF(EXACT(U4, U3), "", CONCATENATE("SELECT * FROM ""SchAccounting"".""Func_TblTemporary_Import_MYOB_COAStructure_SET""(0000004000000000002, NULL, 0000009000000000002, 5, '", T4, "', '", U4, "'); "))</f>
        <v/>
      </c>
      <c r="AR4" s="21" t="str">
        <f t="shared" ref="AR4:AR68" si="25">IF(EXACT(V4, V3), "", CONCATENATE("SELECT * FROM ""SchAccounting"".""Func_TblTemporary_Import_MYOB_COAStructure_SET""(0000004000000000002, NULL, 0000009000000000002, 6, '", U4, "', '", V4, "'); "))</f>
        <v/>
      </c>
      <c r="AS4" s="21" t="str">
        <f t="shared" ref="AS4:AS68" si="26">IF(EXACT(W4, W3), "", CONCATENATE("SELECT * FROM ""SchAccounting"".""Func_TblTemporary_Import_MYOB_COAStructure_SET""(0000004000000000002, NULL, 0000009000000000002, 7, '", V4, "', '", W4, "'); "))</f>
        <v/>
      </c>
      <c r="AT4" s="21" t="str">
        <f t="shared" ref="AT4:AT68" si="27">IF(EXACT(X4, X3), "", CONCATENATE("SELECT * FROM ""SchAccounting"".""Func_TblTemporary_Import_MYOB_COAStructure_SET""(0000004000000000002, NULL, 0000009000000000002, 8, '", W4, "', '", X4, "'); "))</f>
        <v/>
      </c>
      <c r="AV4" s="29" t="str">
        <f>IF(NOT(EXACT(AK4, "")), AK4, IF(NOT(EXACT(AL4, "")), AL4, IF(NOT(EXACT(AM4, "")), AM4, IF(NOT(EXACT(AN4, "")), AN4, IF(NOT(EXACT(AO4, "")), AO4, IF(NOT(EXACT(AP4, "")), AP4, IF(NOT(EXACT(AQ4, "")), AQ4, IF(NOT(EXACT(AR4, "")), AR4, IF(NOT(EXACT(AS4, "")), AS4, IF(NOT(EXACT(AT4, "")), AT4, ""))))))))))</f>
        <v xml:space="preserve">SELECT * FROM "SchAccounting"."Func_TblTemporary_Import_MYOB_COAStructure_SET"(0000004000000000002, NULL, 0000009000000000002, 0, '1ACTV', '10000'); </v>
      </c>
    </row>
    <row r="5" spans="2:49" x14ac:dyDescent="0.2">
      <c r="D5" s="20">
        <v>11000</v>
      </c>
      <c r="M5" s="20" t="s">
        <v>314</v>
      </c>
      <c r="O5" s="20" t="str">
        <f t="shared" si="0"/>
        <v>1ACTV</v>
      </c>
      <c r="P5" s="20">
        <f t="shared" si="1"/>
        <v>10000</v>
      </c>
      <c r="Q5" s="20">
        <f t="shared" si="2"/>
        <v>11000</v>
      </c>
      <c r="R5" s="20" t="str">
        <f t="shared" si="3"/>
        <v/>
      </c>
      <c r="S5" s="20" t="str">
        <f t="shared" si="4"/>
        <v/>
      </c>
      <c r="T5" s="20" t="str">
        <f t="shared" si="5"/>
        <v/>
      </c>
      <c r="U5" s="20" t="str">
        <f t="shared" si="6"/>
        <v/>
      </c>
      <c r="V5" s="20" t="str">
        <f t="shared" si="7"/>
        <v/>
      </c>
      <c r="W5" s="20" t="str">
        <f t="shared" si="8"/>
        <v/>
      </c>
      <c r="X5" s="20" t="str">
        <f t="shared" si="9"/>
        <v/>
      </c>
      <c r="Y5" s="25"/>
      <c r="Z5" s="20" t="str">
        <f t="shared" si="10"/>
        <v/>
      </c>
      <c r="AA5" s="20" t="str">
        <f t="shared" si="11"/>
        <v>INSERT INTO erpdb.temp_import_MYOB_COAStructure (level, COA, COAChild) VALUES (1, '10000', '11000');</v>
      </c>
      <c r="AB5" s="20" t="str">
        <f t="shared" si="12"/>
        <v/>
      </c>
      <c r="AC5" s="20" t="str">
        <f t="shared" si="13"/>
        <v/>
      </c>
      <c r="AD5" s="20" t="str">
        <f t="shared" si="14"/>
        <v/>
      </c>
      <c r="AE5" s="20" t="str">
        <f t="shared" si="15"/>
        <v/>
      </c>
      <c r="AF5" s="20" t="str">
        <f t="shared" si="16"/>
        <v/>
      </c>
      <c r="AG5" s="20" t="str">
        <f t="shared" si="17"/>
        <v/>
      </c>
      <c r="AH5" s="20" t="str">
        <f t="shared" si="18"/>
        <v/>
      </c>
      <c r="AJ5" s="29" t="str">
        <f t="shared" ref="AJ5:AJ69" si="28">IF(NOT(EXACT(Y5, "")), Y5, IF(NOT(EXACT(Z5, "")), Z5, IF(NOT(EXACT(AA5, "")), AA5, IF(NOT(EXACT(AB5, "")), AB5, IF(NOT(EXACT(AC5, "")), AC5, IF(NOT(EXACT(AD5, "")), AD5, IF(NOT(EXACT(AE5, "")), AE5, IF(NOT(EXACT(AF5, "")), AF5, IF(NOT(EXACT(AG5, "")), AG5, IF(NOT(EXACT(AH5, "")), AH5, ""))))))))))</f>
        <v>INSERT INTO erpdb.temp_import_MYOB_COAStructure (level, COA, COAChild) VALUES (1, '10000', '11000');</v>
      </c>
      <c r="AK5" s="27"/>
      <c r="AL5" s="21" t="str">
        <f t="shared" si="19"/>
        <v/>
      </c>
      <c r="AM5" s="21" t="str">
        <f t="shared" si="20"/>
        <v xml:space="preserve">SELECT * FROM "SchAccounting"."Func_TblTemporary_Import_MYOB_COAStructure_SET"(0000004000000000002, NULL, 0000009000000000002, 1, '10000', '11000'); </v>
      </c>
      <c r="AN5" s="21" t="str">
        <f t="shared" si="21"/>
        <v/>
      </c>
      <c r="AO5" s="21" t="str">
        <f t="shared" si="22"/>
        <v/>
      </c>
      <c r="AP5" s="21" t="str">
        <f t="shared" si="23"/>
        <v/>
      </c>
      <c r="AQ5" s="21" t="str">
        <f t="shared" si="24"/>
        <v/>
      </c>
      <c r="AR5" s="21" t="str">
        <f t="shared" si="25"/>
        <v/>
      </c>
      <c r="AS5" s="21" t="str">
        <f t="shared" si="26"/>
        <v/>
      </c>
      <c r="AT5" s="21" t="str">
        <f t="shared" si="27"/>
        <v/>
      </c>
      <c r="AV5" s="29" t="str">
        <f t="shared" ref="AV5:AV69" si="29">IF(NOT(EXACT(AK5, "")), AK5, IF(NOT(EXACT(AL5, "")), AL5, IF(NOT(EXACT(AM5, "")), AM5, IF(NOT(EXACT(AN5, "")), AN5, IF(NOT(EXACT(AO5, "")), AO5, IF(NOT(EXACT(AP5, "")), AP5, IF(NOT(EXACT(AQ5, "")), AQ5, IF(NOT(EXACT(AR5, "")), AR5, IF(NOT(EXACT(AS5, "")), AS5, IF(NOT(EXACT(AT5, "")), AT5, ""))))))))))</f>
        <v xml:space="preserve">SELECT * FROM "SchAccounting"."Func_TblTemporary_Import_MYOB_COAStructure_SET"(0000004000000000002, NULL, 0000009000000000002, 1, '10000', '11000'); </v>
      </c>
    </row>
    <row r="6" spans="2:49" x14ac:dyDescent="0.2">
      <c r="E6" s="20">
        <v>11100</v>
      </c>
      <c r="M6" s="20" t="s">
        <v>1</v>
      </c>
      <c r="O6" s="20" t="str">
        <f t="shared" si="0"/>
        <v>1ACTV</v>
      </c>
      <c r="P6" s="20">
        <f t="shared" si="1"/>
        <v>10000</v>
      </c>
      <c r="Q6" s="20">
        <f t="shared" si="2"/>
        <v>11000</v>
      </c>
      <c r="R6" s="20">
        <f t="shared" si="3"/>
        <v>11100</v>
      </c>
      <c r="S6" s="20" t="str">
        <f t="shared" si="4"/>
        <v/>
      </c>
      <c r="T6" s="20" t="str">
        <f t="shared" si="5"/>
        <v/>
      </c>
      <c r="U6" s="20" t="str">
        <f t="shared" si="6"/>
        <v/>
      </c>
      <c r="V6" s="20" t="str">
        <f t="shared" si="7"/>
        <v/>
      </c>
      <c r="W6" s="20" t="str">
        <f t="shared" si="8"/>
        <v/>
      </c>
      <c r="X6" s="20" t="str">
        <f t="shared" si="9"/>
        <v/>
      </c>
      <c r="Y6" s="25"/>
      <c r="Z6" s="20" t="str">
        <f t="shared" si="10"/>
        <v/>
      </c>
      <c r="AA6" s="20" t="str">
        <f t="shared" si="11"/>
        <v/>
      </c>
      <c r="AB6" s="20" t="str">
        <f t="shared" si="12"/>
        <v>INSERT INTO erpdb.temp_import_MYOB_COAStructure (level, COA, COAChild) VALUES (2, '11000', '11100');</v>
      </c>
      <c r="AC6" s="20" t="str">
        <f t="shared" si="13"/>
        <v/>
      </c>
      <c r="AD6" s="20" t="str">
        <f t="shared" si="14"/>
        <v/>
      </c>
      <c r="AE6" s="20" t="str">
        <f t="shared" si="15"/>
        <v/>
      </c>
      <c r="AF6" s="20" t="str">
        <f t="shared" si="16"/>
        <v/>
      </c>
      <c r="AG6" s="20" t="str">
        <f t="shared" si="17"/>
        <v/>
      </c>
      <c r="AH6" s="20" t="str">
        <f t="shared" si="18"/>
        <v/>
      </c>
      <c r="AJ6" s="29" t="str">
        <f t="shared" si="28"/>
        <v>INSERT INTO erpdb.temp_import_MYOB_COAStructure (level, COA, COAChild) VALUES (2, '11000', '11100');</v>
      </c>
      <c r="AK6" s="27"/>
      <c r="AL6" s="21" t="str">
        <f t="shared" si="19"/>
        <v/>
      </c>
      <c r="AM6" s="21" t="str">
        <f t="shared" si="20"/>
        <v/>
      </c>
      <c r="AN6" s="21" t="str">
        <f t="shared" si="21"/>
        <v xml:space="preserve">SELECT * FROM "SchAccounting"."Func_TblTemporary_Import_MYOB_COAStructure_SET"(0000004000000000002, NULL, 0000009000000000002, 2, '11000', '11100'); </v>
      </c>
      <c r="AO6" s="21" t="str">
        <f t="shared" si="22"/>
        <v/>
      </c>
      <c r="AP6" s="21" t="str">
        <f t="shared" si="23"/>
        <v/>
      </c>
      <c r="AQ6" s="21" t="str">
        <f t="shared" si="24"/>
        <v/>
      </c>
      <c r="AR6" s="21" t="str">
        <f t="shared" si="25"/>
        <v/>
      </c>
      <c r="AS6" s="21" t="str">
        <f t="shared" si="26"/>
        <v/>
      </c>
      <c r="AT6" s="21" t="str">
        <f t="shared" si="27"/>
        <v/>
      </c>
      <c r="AV6" s="29" t="str">
        <f t="shared" si="29"/>
        <v xml:space="preserve">SELECT * FROM "SchAccounting"."Func_TblTemporary_Import_MYOB_COAStructure_SET"(0000004000000000002, NULL, 0000009000000000002, 2, '11000', '11100'); </v>
      </c>
    </row>
    <row r="7" spans="2:49" x14ac:dyDescent="0.2">
      <c r="F7" s="20">
        <v>11101</v>
      </c>
      <c r="M7" s="20" t="s">
        <v>2</v>
      </c>
      <c r="O7" s="20" t="str">
        <f t="shared" si="0"/>
        <v>1ACTV</v>
      </c>
      <c r="P7" s="20">
        <f t="shared" si="1"/>
        <v>10000</v>
      </c>
      <c r="Q7" s="20">
        <f t="shared" si="2"/>
        <v>11000</v>
      </c>
      <c r="R7" s="20">
        <f t="shared" si="3"/>
        <v>11100</v>
      </c>
      <c r="S7" s="20">
        <f t="shared" si="4"/>
        <v>11101</v>
      </c>
      <c r="T7" s="20" t="str">
        <f t="shared" si="5"/>
        <v/>
      </c>
      <c r="U7" s="20" t="str">
        <f t="shared" si="6"/>
        <v/>
      </c>
      <c r="V7" s="20" t="str">
        <f t="shared" si="7"/>
        <v/>
      </c>
      <c r="W7" s="20" t="str">
        <f t="shared" si="8"/>
        <v/>
      </c>
      <c r="X7" s="20" t="str">
        <f t="shared" si="9"/>
        <v/>
      </c>
      <c r="Y7" s="25"/>
      <c r="Z7" s="20" t="str">
        <f t="shared" si="10"/>
        <v/>
      </c>
      <c r="AA7" s="20" t="str">
        <f t="shared" si="11"/>
        <v/>
      </c>
      <c r="AB7" s="20" t="str">
        <f t="shared" si="12"/>
        <v/>
      </c>
      <c r="AC7" s="20" t="str">
        <f t="shared" si="13"/>
        <v>INSERT INTO erpdb.temp_import_MYOB_COAStructure (level, COA, COAChild) VALUES (3, '11100', '11101');</v>
      </c>
      <c r="AD7" s="20" t="str">
        <f t="shared" si="14"/>
        <v/>
      </c>
      <c r="AE7" s="20" t="str">
        <f t="shared" si="15"/>
        <v/>
      </c>
      <c r="AF7" s="20" t="str">
        <f t="shared" si="16"/>
        <v/>
      </c>
      <c r="AG7" s="20" t="str">
        <f t="shared" si="17"/>
        <v/>
      </c>
      <c r="AH7" s="20" t="str">
        <f t="shared" si="18"/>
        <v/>
      </c>
      <c r="AJ7" s="29" t="str">
        <f t="shared" si="28"/>
        <v>INSERT INTO erpdb.temp_import_MYOB_COAStructure (level, COA, COAChild) VALUES (3, '11100', '11101');</v>
      </c>
      <c r="AK7" s="27"/>
      <c r="AL7" s="21" t="str">
        <f t="shared" si="19"/>
        <v/>
      </c>
      <c r="AM7" s="21" t="str">
        <f t="shared" si="20"/>
        <v/>
      </c>
      <c r="AN7" s="21" t="str">
        <f t="shared" si="21"/>
        <v/>
      </c>
      <c r="AO7" s="21" t="str">
        <f t="shared" si="22"/>
        <v xml:space="preserve">SELECT * FROM "SchAccounting"."Func_TblTemporary_Import_MYOB_COAStructure_SET"(0000004000000000002, NULL, 0000009000000000002, 3, '11100', '11101'); </v>
      </c>
      <c r="AP7" s="21" t="str">
        <f t="shared" si="23"/>
        <v/>
      </c>
      <c r="AQ7" s="21" t="str">
        <f t="shared" si="24"/>
        <v/>
      </c>
      <c r="AR7" s="21" t="str">
        <f t="shared" si="25"/>
        <v/>
      </c>
      <c r="AS7" s="21" t="str">
        <f t="shared" si="26"/>
        <v/>
      </c>
      <c r="AT7" s="21" t="str">
        <f t="shared" si="27"/>
        <v/>
      </c>
      <c r="AV7" s="29" t="str">
        <f t="shared" si="29"/>
        <v xml:space="preserve">SELECT * FROM "SchAccounting"."Func_TblTemporary_Import_MYOB_COAStructure_SET"(0000004000000000002, NULL, 0000009000000000002, 3, '11100', '11101'); </v>
      </c>
    </row>
    <row r="8" spans="2:49" x14ac:dyDescent="0.2">
      <c r="F8" s="20">
        <v>11102</v>
      </c>
      <c r="M8" s="20" t="s">
        <v>3</v>
      </c>
      <c r="O8" s="20" t="str">
        <f t="shared" si="0"/>
        <v>1ACTV</v>
      </c>
      <c r="P8" s="20">
        <f t="shared" si="1"/>
        <v>10000</v>
      </c>
      <c r="Q8" s="20">
        <f t="shared" si="2"/>
        <v>11000</v>
      </c>
      <c r="R8" s="20">
        <f t="shared" si="3"/>
        <v>11100</v>
      </c>
      <c r="S8" s="20">
        <f t="shared" si="4"/>
        <v>11102</v>
      </c>
      <c r="T8" s="20" t="str">
        <f t="shared" si="5"/>
        <v/>
      </c>
      <c r="U8" s="20" t="str">
        <f t="shared" si="6"/>
        <v/>
      </c>
      <c r="V8" s="20" t="str">
        <f t="shared" si="7"/>
        <v/>
      </c>
      <c r="W8" s="20" t="str">
        <f t="shared" si="8"/>
        <v/>
      </c>
      <c r="X8" s="20" t="str">
        <f t="shared" si="9"/>
        <v/>
      </c>
      <c r="Y8" s="25"/>
      <c r="Z8" s="20" t="str">
        <f t="shared" si="10"/>
        <v/>
      </c>
      <c r="AA8" s="20" t="str">
        <f t="shared" si="11"/>
        <v/>
      </c>
      <c r="AB8" s="20" t="str">
        <f t="shared" si="12"/>
        <v/>
      </c>
      <c r="AC8" s="20" t="str">
        <f t="shared" si="13"/>
        <v>INSERT INTO erpdb.temp_import_MYOB_COAStructure (level, COA, COAChild) VALUES (3, '11100', '11102');</v>
      </c>
      <c r="AD8" s="20" t="str">
        <f t="shared" si="14"/>
        <v/>
      </c>
      <c r="AE8" s="20" t="str">
        <f t="shared" si="15"/>
        <v/>
      </c>
      <c r="AF8" s="20" t="str">
        <f t="shared" si="16"/>
        <v/>
      </c>
      <c r="AG8" s="20" t="str">
        <f t="shared" si="17"/>
        <v/>
      </c>
      <c r="AH8" s="20" t="str">
        <f t="shared" si="18"/>
        <v/>
      </c>
      <c r="AJ8" s="29" t="str">
        <f t="shared" si="28"/>
        <v>INSERT INTO erpdb.temp_import_MYOB_COAStructure (level, COA, COAChild) VALUES (3, '11100', '11102');</v>
      </c>
      <c r="AK8" s="27"/>
      <c r="AL8" s="21" t="str">
        <f t="shared" si="19"/>
        <v/>
      </c>
      <c r="AM8" s="21" t="str">
        <f t="shared" si="20"/>
        <v/>
      </c>
      <c r="AN8" s="21" t="str">
        <f t="shared" si="21"/>
        <v/>
      </c>
      <c r="AO8" s="21" t="str">
        <f t="shared" si="22"/>
        <v xml:space="preserve">SELECT * FROM "SchAccounting"."Func_TblTemporary_Import_MYOB_COAStructure_SET"(0000004000000000002, NULL, 0000009000000000002, 3, '11100', '11102'); </v>
      </c>
      <c r="AP8" s="21" t="str">
        <f t="shared" si="23"/>
        <v/>
      </c>
      <c r="AQ8" s="21" t="str">
        <f t="shared" si="24"/>
        <v/>
      </c>
      <c r="AR8" s="21" t="str">
        <f t="shared" si="25"/>
        <v/>
      </c>
      <c r="AS8" s="21" t="str">
        <f t="shared" si="26"/>
        <v/>
      </c>
      <c r="AT8" s="21" t="str">
        <f t="shared" si="27"/>
        <v/>
      </c>
      <c r="AV8" s="29" t="str">
        <f t="shared" si="29"/>
        <v xml:space="preserve">SELECT * FROM "SchAccounting"."Func_TblTemporary_Import_MYOB_COAStructure_SET"(0000004000000000002, NULL, 0000009000000000002, 3, '11100', '11102'); </v>
      </c>
    </row>
    <row r="9" spans="2:49" x14ac:dyDescent="0.2">
      <c r="F9" s="20">
        <v>11103</v>
      </c>
      <c r="M9" s="20" t="s">
        <v>4</v>
      </c>
      <c r="O9" s="20" t="str">
        <f t="shared" si="0"/>
        <v>1ACTV</v>
      </c>
      <c r="P9" s="20">
        <f t="shared" si="1"/>
        <v>10000</v>
      </c>
      <c r="Q9" s="20">
        <f t="shared" si="2"/>
        <v>11000</v>
      </c>
      <c r="R9" s="20">
        <f t="shared" si="3"/>
        <v>11100</v>
      </c>
      <c r="S9" s="20">
        <f t="shared" si="4"/>
        <v>11103</v>
      </c>
      <c r="T9" s="20" t="str">
        <f t="shared" si="5"/>
        <v/>
      </c>
      <c r="U9" s="20" t="str">
        <f t="shared" si="6"/>
        <v/>
      </c>
      <c r="V9" s="20" t="str">
        <f t="shared" si="7"/>
        <v/>
      </c>
      <c r="W9" s="20" t="str">
        <f t="shared" si="8"/>
        <v/>
      </c>
      <c r="X9" s="20" t="str">
        <f t="shared" si="9"/>
        <v/>
      </c>
      <c r="Y9" s="25"/>
      <c r="Z9" s="20" t="str">
        <f t="shared" si="10"/>
        <v/>
      </c>
      <c r="AA9" s="20" t="str">
        <f t="shared" si="11"/>
        <v/>
      </c>
      <c r="AB9" s="20" t="str">
        <f t="shared" si="12"/>
        <v/>
      </c>
      <c r="AC9" s="20" t="str">
        <f t="shared" si="13"/>
        <v>INSERT INTO erpdb.temp_import_MYOB_COAStructure (level, COA, COAChild) VALUES (3, '11100', '11103');</v>
      </c>
      <c r="AD9" s="20" t="str">
        <f t="shared" si="14"/>
        <v/>
      </c>
      <c r="AE9" s="20" t="str">
        <f t="shared" si="15"/>
        <v/>
      </c>
      <c r="AF9" s="20" t="str">
        <f t="shared" si="16"/>
        <v/>
      </c>
      <c r="AG9" s="20" t="str">
        <f t="shared" si="17"/>
        <v/>
      </c>
      <c r="AH9" s="20" t="str">
        <f t="shared" si="18"/>
        <v/>
      </c>
      <c r="AJ9" s="29" t="str">
        <f t="shared" si="28"/>
        <v>INSERT INTO erpdb.temp_import_MYOB_COAStructure (level, COA, COAChild) VALUES (3, '11100', '11103');</v>
      </c>
      <c r="AK9" s="27"/>
      <c r="AL9" s="21" t="str">
        <f t="shared" si="19"/>
        <v/>
      </c>
      <c r="AM9" s="21" t="str">
        <f t="shared" si="20"/>
        <v/>
      </c>
      <c r="AN9" s="21" t="str">
        <f t="shared" si="21"/>
        <v/>
      </c>
      <c r="AO9" s="21" t="str">
        <f t="shared" si="22"/>
        <v xml:space="preserve">SELECT * FROM "SchAccounting"."Func_TblTemporary_Import_MYOB_COAStructure_SET"(0000004000000000002, NULL, 0000009000000000002, 3, '11100', '11103'); </v>
      </c>
      <c r="AP9" s="21" t="str">
        <f t="shared" si="23"/>
        <v/>
      </c>
      <c r="AQ9" s="21" t="str">
        <f t="shared" si="24"/>
        <v/>
      </c>
      <c r="AR9" s="21" t="str">
        <f t="shared" si="25"/>
        <v/>
      </c>
      <c r="AS9" s="21" t="str">
        <f t="shared" si="26"/>
        <v/>
      </c>
      <c r="AT9" s="21" t="str">
        <f t="shared" si="27"/>
        <v/>
      </c>
      <c r="AV9" s="29" t="str">
        <f t="shared" si="29"/>
        <v xml:space="preserve">SELECT * FROM "SchAccounting"."Func_TblTemporary_Import_MYOB_COAStructure_SET"(0000004000000000002, NULL, 0000009000000000002, 3, '11100', '11103'); </v>
      </c>
    </row>
    <row r="10" spans="2:49" x14ac:dyDescent="0.2">
      <c r="F10" s="20">
        <v>11104</v>
      </c>
      <c r="M10" s="20" t="s">
        <v>5</v>
      </c>
      <c r="O10" s="20" t="str">
        <f t="shared" si="0"/>
        <v>1ACTV</v>
      </c>
      <c r="P10" s="20">
        <f t="shared" si="1"/>
        <v>10000</v>
      </c>
      <c r="Q10" s="20">
        <f t="shared" si="2"/>
        <v>11000</v>
      </c>
      <c r="R10" s="20">
        <f t="shared" si="3"/>
        <v>11100</v>
      </c>
      <c r="S10" s="20">
        <f t="shared" si="4"/>
        <v>11104</v>
      </c>
      <c r="T10" s="20" t="str">
        <f t="shared" si="5"/>
        <v/>
      </c>
      <c r="U10" s="20" t="str">
        <f t="shared" si="6"/>
        <v/>
      </c>
      <c r="V10" s="20" t="str">
        <f t="shared" si="7"/>
        <v/>
      </c>
      <c r="W10" s="20" t="str">
        <f t="shared" si="8"/>
        <v/>
      </c>
      <c r="X10" s="20" t="str">
        <f t="shared" si="9"/>
        <v/>
      </c>
      <c r="Y10" s="25"/>
      <c r="Z10" s="20" t="str">
        <f t="shared" si="10"/>
        <v/>
      </c>
      <c r="AA10" s="20" t="str">
        <f t="shared" si="11"/>
        <v/>
      </c>
      <c r="AB10" s="20" t="str">
        <f t="shared" si="12"/>
        <v/>
      </c>
      <c r="AC10" s="20" t="str">
        <f t="shared" si="13"/>
        <v>INSERT INTO erpdb.temp_import_MYOB_COAStructure (level, COA, COAChild) VALUES (3, '11100', '11104');</v>
      </c>
      <c r="AD10" s="20" t="str">
        <f t="shared" si="14"/>
        <v/>
      </c>
      <c r="AE10" s="20" t="str">
        <f t="shared" si="15"/>
        <v/>
      </c>
      <c r="AF10" s="20" t="str">
        <f t="shared" si="16"/>
        <v/>
      </c>
      <c r="AG10" s="20" t="str">
        <f t="shared" si="17"/>
        <v/>
      </c>
      <c r="AH10" s="20" t="str">
        <f t="shared" si="18"/>
        <v/>
      </c>
      <c r="AJ10" s="29" t="str">
        <f t="shared" si="28"/>
        <v>INSERT INTO erpdb.temp_import_MYOB_COAStructure (level, COA, COAChild) VALUES (3, '11100', '11104');</v>
      </c>
      <c r="AK10" s="27"/>
      <c r="AL10" s="21" t="str">
        <f t="shared" si="19"/>
        <v/>
      </c>
      <c r="AM10" s="21" t="str">
        <f t="shared" si="20"/>
        <v/>
      </c>
      <c r="AN10" s="21" t="str">
        <f t="shared" si="21"/>
        <v/>
      </c>
      <c r="AO10" s="21" t="str">
        <f t="shared" si="22"/>
        <v xml:space="preserve">SELECT * FROM "SchAccounting"."Func_TblTemporary_Import_MYOB_COAStructure_SET"(0000004000000000002, NULL, 0000009000000000002, 3, '11100', '11104'); </v>
      </c>
      <c r="AP10" s="21" t="str">
        <f t="shared" si="23"/>
        <v/>
      </c>
      <c r="AQ10" s="21" t="str">
        <f t="shared" si="24"/>
        <v/>
      </c>
      <c r="AR10" s="21" t="str">
        <f t="shared" si="25"/>
        <v/>
      </c>
      <c r="AS10" s="21" t="str">
        <f t="shared" si="26"/>
        <v/>
      </c>
      <c r="AT10" s="21" t="str">
        <f t="shared" si="27"/>
        <v/>
      </c>
      <c r="AV10" s="29" t="str">
        <f t="shared" si="29"/>
        <v xml:space="preserve">SELECT * FROM "SchAccounting"."Func_TblTemporary_Import_MYOB_COAStructure_SET"(0000004000000000002, NULL, 0000009000000000002, 3, '11100', '11104'); </v>
      </c>
    </row>
    <row r="11" spans="2:49" x14ac:dyDescent="0.2">
      <c r="F11" s="20">
        <v>11105</v>
      </c>
      <c r="M11" s="20" t="s">
        <v>6</v>
      </c>
      <c r="O11" s="20" t="str">
        <f t="shared" si="0"/>
        <v>1ACTV</v>
      </c>
      <c r="P11" s="20">
        <f t="shared" si="1"/>
        <v>10000</v>
      </c>
      <c r="Q11" s="20">
        <f t="shared" si="2"/>
        <v>11000</v>
      </c>
      <c r="R11" s="20">
        <f t="shared" si="3"/>
        <v>11100</v>
      </c>
      <c r="S11" s="20">
        <f t="shared" si="4"/>
        <v>11105</v>
      </c>
      <c r="T11" s="20" t="str">
        <f t="shared" si="5"/>
        <v/>
      </c>
      <c r="U11" s="20" t="str">
        <f t="shared" si="6"/>
        <v/>
      </c>
      <c r="V11" s="20" t="str">
        <f t="shared" si="7"/>
        <v/>
      </c>
      <c r="W11" s="20" t="str">
        <f t="shared" si="8"/>
        <v/>
      </c>
      <c r="X11" s="20" t="str">
        <f t="shared" si="9"/>
        <v/>
      </c>
      <c r="Y11" s="25"/>
      <c r="Z11" s="20" t="str">
        <f t="shared" si="10"/>
        <v/>
      </c>
      <c r="AA11" s="20" t="str">
        <f t="shared" si="11"/>
        <v/>
      </c>
      <c r="AB11" s="20" t="str">
        <f t="shared" si="12"/>
        <v/>
      </c>
      <c r="AC11" s="20" t="str">
        <f t="shared" si="13"/>
        <v>INSERT INTO erpdb.temp_import_MYOB_COAStructure (level, COA, COAChild) VALUES (3, '11100', '11105');</v>
      </c>
      <c r="AD11" s="20" t="str">
        <f t="shared" si="14"/>
        <v/>
      </c>
      <c r="AE11" s="20" t="str">
        <f t="shared" si="15"/>
        <v/>
      </c>
      <c r="AF11" s="20" t="str">
        <f t="shared" si="16"/>
        <v/>
      </c>
      <c r="AG11" s="20" t="str">
        <f t="shared" si="17"/>
        <v/>
      </c>
      <c r="AH11" s="20" t="str">
        <f t="shared" si="18"/>
        <v/>
      </c>
      <c r="AJ11" s="29" t="str">
        <f t="shared" si="28"/>
        <v>INSERT INTO erpdb.temp_import_MYOB_COAStructure (level, COA, COAChild) VALUES (3, '11100', '11105');</v>
      </c>
      <c r="AK11" s="27"/>
      <c r="AL11" s="21" t="str">
        <f t="shared" si="19"/>
        <v/>
      </c>
      <c r="AM11" s="21" t="str">
        <f t="shared" si="20"/>
        <v/>
      </c>
      <c r="AN11" s="21" t="str">
        <f t="shared" si="21"/>
        <v/>
      </c>
      <c r="AO11" s="21" t="str">
        <f t="shared" si="22"/>
        <v xml:space="preserve">SELECT * FROM "SchAccounting"."Func_TblTemporary_Import_MYOB_COAStructure_SET"(0000004000000000002, NULL, 0000009000000000002, 3, '11100', '11105'); </v>
      </c>
      <c r="AP11" s="21" t="str">
        <f t="shared" si="23"/>
        <v/>
      </c>
      <c r="AQ11" s="21" t="str">
        <f t="shared" si="24"/>
        <v/>
      </c>
      <c r="AR11" s="21" t="str">
        <f t="shared" si="25"/>
        <v/>
      </c>
      <c r="AS11" s="21" t="str">
        <f t="shared" si="26"/>
        <v/>
      </c>
      <c r="AT11" s="21" t="str">
        <f t="shared" si="27"/>
        <v/>
      </c>
      <c r="AV11" s="29" t="str">
        <f t="shared" si="29"/>
        <v xml:space="preserve">SELECT * FROM "SchAccounting"."Func_TblTemporary_Import_MYOB_COAStructure_SET"(0000004000000000002, NULL, 0000009000000000002, 3, '11100', '11105'); </v>
      </c>
    </row>
    <row r="12" spans="2:49" x14ac:dyDescent="0.2">
      <c r="F12" s="20">
        <v>11106</v>
      </c>
      <c r="M12" s="20" t="s">
        <v>7</v>
      </c>
      <c r="O12" s="20" t="str">
        <f t="shared" si="0"/>
        <v>1ACTV</v>
      </c>
      <c r="P12" s="20">
        <f t="shared" si="1"/>
        <v>10000</v>
      </c>
      <c r="Q12" s="20">
        <f t="shared" si="2"/>
        <v>11000</v>
      </c>
      <c r="R12" s="20">
        <f t="shared" si="3"/>
        <v>11100</v>
      </c>
      <c r="S12" s="20">
        <f t="shared" si="4"/>
        <v>11106</v>
      </c>
      <c r="T12" s="20" t="str">
        <f t="shared" si="5"/>
        <v/>
      </c>
      <c r="U12" s="20" t="str">
        <f t="shared" si="6"/>
        <v/>
      </c>
      <c r="V12" s="20" t="str">
        <f t="shared" si="7"/>
        <v/>
      </c>
      <c r="W12" s="20" t="str">
        <f t="shared" si="8"/>
        <v/>
      </c>
      <c r="X12" s="20" t="str">
        <f t="shared" si="9"/>
        <v/>
      </c>
      <c r="Y12" s="25"/>
      <c r="Z12" s="20" t="str">
        <f t="shared" si="10"/>
        <v/>
      </c>
      <c r="AA12" s="20" t="str">
        <f t="shared" si="11"/>
        <v/>
      </c>
      <c r="AB12" s="20" t="str">
        <f t="shared" si="12"/>
        <v/>
      </c>
      <c r="AC12" s="20" t="str">
        <f t="shared" si="13"/>
        <v>INSERT INTO erpdb.temp_import_MYOB_COAStructure (level, COA, COAChild) VALUES (3, '11100', '11106');</v>
      </c>
      <c r="AD12" s="20" t="str">
        <f t="shared" si="14"/>
        <v/>
      </c>
      <c r="AE12" s="20" t="str">
        <f t="shared" si="15"/>
        <v/>
      </c>
      <c r="AF12" s="20" t="str">
        <f t="shared" si="16"/>
        <v/>
      </c>
      <c r="AG12" s="20" t="str">
        <f t="shared" si="17"/>
        <v/>
      </c>
      <c r="AH12" s="20" t="str">
        <f t="shared" si="18"/>
        <v/>
      </c>
      <c r="AJ12" s="29" t="str">
        <f t="shared" si="28"/>
        <v>INSERT INTO erpdb.temp_import_MYOB_COAStructure (level, COA, COAChild) VALUES (3, '11100', '11106');</v>
      </c>
      <c r="AK12" s="27"/>
      <c r="AL12" s="21" t="str">
        <f t="shared" si="19"/>
        <v/>
      </c>
      <c r="AM12" s="21" t="str">
        <f t="shared" si="20"/>
        <v/>
      </c>
      <c r="AN12" s="21" t="str">
        <f t="shared" si="21"/>
        <v/>
      </c>
      <c r="AO12" s="21" t="str">
        <f t="shared" si="22"/>
        <v xml:space="preserve">SELECT * FROM "SchAccounting"."Func_TblTemporary_Import_MYOB_COAStructure_SET"(0000004000000000002, NULL, 0000009000000000002, 3, '11100', '11106'); </v>
      </c>
      <c r="AP12" s="21" t="str">
        <f t="shared" si="23"/>
        <v/>
      </c>
      <c r="AQ12" s="21" t="str">
        <f t="shared" si="24"/>
        <v/>
      </c>
      <c r="AR12" s="21" t="str">
        <f t="shared" si="25"/>
        <v/>
      </c>
      <c r="AS12" s="21" t="str">
        <f t="shared" si="26"/>
        <v/>
      </c>
      <c r="AT12" s="21" t="str">
        <f t="shared" si="27"/>
        <v/>
      </c>
      <c r="AV12" s="29" t="str">
        <f t="shared" si="29"/>
        <v xml:space="preserve">SELECT * FROM "SchAccounting"."Func_TblTemporary_Import_MYOB_COAStructure_SET"(0000004000000000002, NULL, 0000009000000000002, 3, '11100', '11106'); </v>
      </c>
    </row>
    <row r="13" spans="2:49" x14ac:dyDescent="0.2">
      <c r="F13" s="20">
        <v>11107</v>
      </c>
      <c r="M13" s="20" t="s">
        <v>8</v>
      </c>
      <c r="O13" s="20" t="str">
        <f t="shared" si="0"/>
        <v>1ACTV</v>
      </c>
      <c r="P13" s="20">
        <f t="shared" si="1"/>
        <v>10000</v>
      </c>
      <c r="Q13" s="20">
        <f t="shared" si="2"/>
        <v>11000</v>
      </c>
      <c r="R13" s="20">
        <f t="shared" si="3"/>
        <v>11100</v>
      </c>
      <c r="S13" s="20">
        <f t="shared" si="4"/>
        <v>11107</v>
      </c>
      <c r="T13" s="20" t="str">
        <f t="shared" si="5"/>
        <v/>
      </c>
      <c r="U13" s="20" t="str">
        <f t="shared" si="6"/>
        <v/>
      </c>
      <c r="V13" s="20" t="str">
        <f t="shared" si="7"/>
        <v/>
      </c>
      <c r="W13" s="20" t="str">
        <f t="shared" si="8"/>
        <v/>
      </c>
      <c r="X13" s="20" t="str">
        <f t="shared" si="9"/>
        <v/>
      </c>
      <c r="Y13" s="25"/>
      <c r="Z13" s="20" t="str">
        <f t="shared" si="10"/>
        <v/>
      </c>
      <c r="AA13" s="20" t="str">
        <f t="shared" si="11"/>
        <v/>
      </c>
      <c r="AB13" s="20" t="str">
        <f t="shared" si="12"/>
        <v/>
      </c>
      <c r="AC13" s="20" t="str">
        <f t="shared" si="13"/>
        <v>INSERT INTO erpdb.temp_import_MYOB_COAStructure (level, COA, COAChild) VALUES (3, '11100', '11107');</v>
      </c>
      <c r="AD13" s="20" t="str">
        <f t="shared" si="14"/>
        <v/>
      </c>
      <c r="AE13" s="20" t="str">
        <f t="shared" si="15"/>
        <v/>
      </c>
      <c r="AF13" s="20" t="str">
        <f t="shared" si="16"/>
        <v/>
      </c>
      <c r="AG13" s="20" t="str">
        <f t="shared" si="17"/>
        <v/>
      </c>
      <c r="AH13" s="20" t="str">
        <f t="shared" si="18"/>
        <v/>
      </c>
      <c r="AJ13" s="29" t="str">
        <f t="shared" si="28"/>
        <v>INSERT INTO erpdb.temp_import_MYOB_COAStructure (level, COA, COAChild) VALUES (3, '11100', '11107');</v>
      </c>
      <c r="AK13" s="27"/>
      <c r="AL13" s="21" t="str">
        <f t="shared" si="19"/>
        <v/>
      </c>
      <c r="AM13" s="21" t="str">
        <f t="shared" si="20"/>
        <v/>
      </c>
      <c r="AN13" s="21" t="str">
        <f t="shared" si="21"/>
        <v/>
      </c>
      <c r="AO13" s="21" t="str">
        <f t="shared" si="22"/>
        <v xml:space="preserve">SELECT * FROM "SchAccounting"."Func_TblTemporary_Import_MYOB_COAStructure_SET"(0000004000000000002, NULL, 0000009000000000002, 3, '11100', '11107'); </v>
      </c>
      <c r="AP13" s="21" t="str">
        <f t="shared" si="23"/>
        <v/>
      </c>
      <c r="AQ13" s="21" t="str">
        <f t="shared" si="24"/>
        <v/>
      </c>
      <c r="AR13" s="21" t="str">
        <f t="shared" si="25"/>
        <v/>
      </c>
      <c r="AS13" s="21" t="str">
        <f t="shared" si="26"/>
        <v/>
      </c>
      <c r="AT13" s="21" t="str">
        <f t="shared" si="27"/>
        <v/>
      </c>
      <c r="AV13" s="29" t="str">
        <f t="shared" si="29"/>
        <v xml:space="preserve">SELECT * FROM "SchAccounting"."Func_TblTemporary_Import_MYOB_COAStructure_SET"(0000004000000000002, NULL, 0000009000000000002, 3, '11100', '11107'); </v>
      </c>
    </row>
    <row r="14" spans="2:49" x14ac:dyDescent="0.2">
      <c r="F14" s="20">
        <v>11108</v>
      </c>
      <c r="M14" s="20" t="s">
        <v>9</v>
      </c>
      <c r="O14" s="20" t="str">
        <f t="shared" si="0"/>
        <v>1ACTV</v>
      </c>
      <c r="P14" s="20">
        <f t="shared" si="1"/>
        <v>10000</v>
      </c>
      <c r="Q14" s="20">
        <f t="shared" si="2"/>
        <v>11000</v>
      </c>
      <c r="R14" s="20">
        <f t="shared" si="3"/>
        <v>11100</v>
      </c>
      <c r="S14" s="20">
        <f t="shared" si="4"/>
        <v>11108</v>
      </c>
      <c r="T14" s="20" t="str">
        <f t="shared" si="5"/>
        <v/>
      </c>
      <c r="U14" s="20" t="str">
        <f t="shared" si="6"/>
        <v/>
      </c>
      <c r="V14" s="20" t="str">
        <f t="shared" si="7"/>
        <v/>
      </c>
      <c r="W14" s="20" t="str">
        <f t="shared" si="8"/>
        <v/>
      </c>
      <c r="X14" s="20" t="str">
        <f t="shared" si="9"/>
        <v/>
      </c>
      <c r="Y14" s="25"/>
      <c r="Z14" s="20" t="str">
        <f t="shared" si="10"/>
        <v/>
      </c>
      <c r="AA14" s="20" t="str">
        <f t="shared" si="11"/>
        <v/>
      </c>
      <c r="AB14" s="20" t="str">
        <f t="shared" si="12"/>
        <v/>
      </c>
      <c r="AC14" s="20" t="str">
        <f t="shared" si="13"/>
        <v>INSERT INTO erpdb.temp_import_MYOB_COAStructure (level, COA, COAChild) VALUES (3, '11100', '11108');</v>
      </c>
      <c r="AD14" s="20" t="str">
        <f t="shared" si="14"/>
        <v/>
      </c>
      <c r="AE14" s="20" t="str">
        <f t="shared" si="15"/>
        <v/>
      </c>
      <c r="AF14" s="20" t="str">
        <f t="shared" si="16"/>
        <v/>
      </c>
      <c r="AG14" s="20" t="str">
        <f t="shared" si="17"/>
        <v/>
      </c>
      <c r="AH14" s="20" t="str">
        <f t="shared" si="18"/>
        <v/>
      </c>
      <c r="AJ14" s="29" t="str">
        <f t="shared" si="28"/>
        <v>INSERT INTO erpdb.temp_import_MYOB_COAStructure (level, COA, COAChild) VALUES (3, '11100', '11108');</v>
      </c>
      <c r="AK14" s="27"/>
      <c r="AL14" s="21" t="str">
        <f t="shared" si="19"/>
        <v/>
      </c>
      <c r="AM14" s="21" t="str">
        <f t="shared" si="20"/>
        <v/>
      </c>
      <c r="AN14" s="21" t="str">
        <f t="shared" si="21"/>
        <v/>
      </c>
      <c r="AO14" s="21" t="str">
        <f t="shared" si="22"/>
        <v xml:space="preserve">SELECT * FROM "SchAccounting"."Func_TblTemporary_Import_MYOB_COAStructure_SET"(0000004000000000002, NULL, 0000009000000000002, 3, '11100', '11108'); </v>
      </c>
      <c r="AP14" s="21" t="str">
        <f t="shared" si="23"/>
        <v/>
      </c>
      <c r="AQ14" s="21" t="str">
        <f t="shared" si="24"/>
        <v/>
      </c>
      <c r="AR14" s="21" t="str">
        <f t="shared" si="25"/>
        <v/>
      </c>
      <c r="AS14" s="21" t="str">
        <f t="shared" si="26"/>
        <v/>
      </c>
      <c r="AT14" s="21" t="str">
        <f t="shared" si="27"/>
        <v/>
      </c>
      <c r="AV14" s="29" t="str">
        <f t="shared" si="29"/>
        <v xml:space="preserve">SELECT * FROM "SchAccounting"."Func_TblTemporary_Import_MYOB_COAStructure_SET"(0000004000000000002, NULL, 0000009000000000002, 3, '11100', '11108'); </v>
      </c>
    </row>
    <row r="15" spans="2:49" x14ac:dyDescent="0.2">
      <c r="E15" s="20">
        <v>11110</v>
      </c>
      <c r="M15" s="20" t="s">
        <v>10</v>
      </c>
      <c r="O15" s="20" t="str">
        <f t="shared" si="0"/>
        <v>1ACTV</v>
      </c>
      <c r="P15" s="20">
        <f t="shared" si="1"/>
        <v>10000</v>
      </c>
      <c r="Q15" s="20">
        <f t="shared" si="2"/>
        <v>11000</v>
      </c>
      <c r="R15" s="20">
        <f t="shared" si="3"/>
        <v>11110</v>
      </c>
      <c r="S15" s="20">
        <f t="shared" si="4"/>
        <v>11108</v>
      </c>
      <c r="T15" s="20" t="str">
        <f t="shared" si="5"/>
        <v/>
      </c>
      <c r="U15" s="20" t="str">
        <f t="shared" si="6"/>
        <v/>
      </c>
      <c r="V15" s="20" t="str">
        <f t="shared" si="7"/>
        <v/>
      </c>
      <c r="W15" s="20" t="str">
        <f t="shared" si="8"/>
        <v/>
      </c>
      <c r="X15" s="20" t="str">
        <f t="shared" si="9"/>
        <v/>
      </c>
      <c r="Y15" s="25"/>
      <c r="Z15" s="20" t="str">
        <f t="shared" si="10"/>
        <v/>
      </c>
      <c r="AA15" s="20" t="str">
        <f t="shared" si="11"/>
        <v/>
      </c>
      <c r="AB15" s="20" t="str">
        <f t="shared" si="12"/>
        <v>INSERT INTO erpdb.temp_import_MYOB_COAStructure (level, COA, COAChild) VALUES (2, '11000', '11110');</v>
      </c>
      <c r="AC15" s="20" t="str">
        <f t="shared" si="13"/>
        <v/>
      </c>
      <c r="AD15" s="20" t="str">
        <f t="shared" si="14"/>
        <v/>
      </c>
      <c r="AE15" s="20" t="str">
        <f t="shared" si="15"/>
        <v/>
      </c>
      <c r="AF15" s="20" t="str">
        <f t="shared" si="16"/>
        <v/>
      </c>
      <c r="AG15" s="20" t="str">
        <f t="shared" si="17"/>
        <v/>
      </c>
      <c r="AH15" s="20" t="str">
        <f t="shared" si="18"/>
        <v/>
      </c>
      <c r="AJ15" s="29" t="str">
        <f t="shared" si="28"/>
        <v>INSERT INTO erpdb.temp_import_MYOB_COAStructure (level, COA, COAChild) VALUES (2, '11000', '11110');</v>
      </c>
      <c r="AK15" s="27"/>
      <c r="AL15" s="21" t="str">
        <f t="shared" si="19"/>
        <v/>
      </c>
      <c r="AM15" s="21" t="str">
        <f t="shared" si="20"/>
        <v/>
      </c>
      <c r="AN15" s="21" t="str">
        <f t="shared" si="21"/>
        <v xml:space="preserve">SELECT * FROM "SchAccounting"."Func_TblTemporary_Import_MYOB_COAStructure_SET"(0000004000000000002, NULL, 0000009000000000002, 2, '11000', '11110'); </v>
      </c>
      <c r="AO15" s="21" t="str">
        <f t="shared" si="22"/>
        <v/>
      </c>
      <c r="AP15" s="21" t="str">
        <f t="shared" si="23"/>
        <v/>
      </c>
      <c r="AQ15" s="21" t="str">
        <f t="shared" si="24"/>
        <v/>
      </c>
      <c r="AR15" s="21" t="str">
        <f t="shared" si="25"/>
        <v/>
      </c>
      <c r="AS15" s="21" t="str">
        <f t="shared" si="26"/>
        <v/>
      </c>
      <c r="AT15" s="21" t="str">
        <f t="shared" si="27"/>
        <v/>
      </c>
      <c r="AV15" s="29" t="str">
        <f t="shared" si="29"/>
        <v xml:space="preserve">SELECT * FROM "SchAccounting"."Func_TblTemporary_Import_MYOB_COAStructure_SET"(0000004000000000002, NULL, 0000009000000000002, 2, '11000', '11110'); </v>
      </c>
    </row>
    <row r="16" spans="2:49" x14ac:dyDescent="0.2">
      <c r="F16" s="20">
        <v>11111</v>
      </c>
      <c r="M16" s="20" t="s">
        <v>10</v>
      </c>
      <c r="O16" s="20" t="str">
        <f t="shared" si="0"/>
        <v>1ACTV</v>
      </c>
      <c r="P16" s="20">
        <f t="shared" si="1"/>
        <v>10000</v>
      </c>
      <c r="Q16" s="20">
        <f t="shared" si="2"/>
        <v>11000</v>
      </c>
      <c r="R16" s="20">
        <f t="shared" si="3"/>
        <v>11110</v>
      </c>
      <c r="S16" s="20">
        <f t="shared" si="4"/>
        <v>11111</v>
      </c>
      <c r="T16" s="20" t="str">
        <f t="shared" si="5"/>
        <v/>
      </c>
      <c r="U16" s="20" t="str">
        <f t="shared" si="6"/>
        <v/>
      </c>
      <c r="V16" s="20" t="str">
        <f t="shared" si="7"/>
        <v/>
      </c>
      <c r="W16" s="20" t="str">
        <f t="shared" si="8"/>
        <v/>
      </c>
      <c r="X16" s="20" t="str">
        <f t="shared" si="9"/>
        <v/>
      </c>
      <c r="Y16" s="25"/>
      <c r="Z16" s="20" t="str">
        <f t="shared" si="10"/>
        <v/>
      </c>
      <c r="AA16" s="20" t="str">
        <f t="shared" si="11"/>
        <v/>
      </c>
      <c r="AB16" s="20" t="str">
        <f t="shared" si="12"/>
        <v/>
      </c>
      <c r="AC16" s="20" t="str">
        <f t="shared" si="13"/>
        <v>INSERT INTO erpdb.temp_import_MYOB_COAStructure (level, COA, COAChild) VALUES (3, '11110', '11111');</v>
      </c>
      <c r="AD16" s="20" t="str">
        <f t="shared" si="14"/>
        <v/>
      </c>
      <c r="AE16" s="20" t="str">
        <f t="shared" si="15"/>
        <v/>
      </c>
      <c r="AF16" s="20" t="str">
        <f t="shared" si="16"/>
        <v/>
      </c>
      <c r="AG16" s="20" t="str">
        <f t="shared" si="17"/>
        <v/>
      </c>
      <c r="AH16" s="20" t="str">
        <f t="shared" si="18"/>
        <v/>
      </c>
      <c r="AJ16" s="29" t="str">
        <f t="shared" si="28"/>
        <v>INSERT INTO erpdb.temp_import_MYOB_COAStructure (level, COA, COAChild) VALUES (3, '11110', '11111');</v>
      </c>
      <c r="AK16" s="27"/>
      <c r="AL16" s="21" t="str">
        <f t="shared" si="19"/>
        <v/>
      </c>
      <c r="AM16" s="21" t="str">
        <f t="shared" si="20"/>
        <v/>
      </c>
      <c r="AN16" s="21" t="str">
        <f t="shared" si="21"/>
        <v/>
      </c>
      <c r="AO16" s="21" t="str">
        <f t="shared" si="22"/>
        <v xml:space="preserve">SELECT * FROM "SchAccounting"."Func_TblTemporary_Import_MYOB_COAStructure_SET"(0000004000000000002, NULL, 0000009000000000002, 3, '11110', '11111'); </v>
      </c>
      <c r="AP16" s="21" t="str">
        <f t="shared" si="23"/>
        <v/>
      </c>
      <c r="AQ16" s="21" t="str">
        <f t="shared" si="24"/>
        <v/>
      </c>
      <c r="AR16" s="21" t="str">
        <f t="shared" si="25"/>
        <v/>
      </c>
      <c r="AS16" s="21" t="str">
        <f t="shared" si="26"/>
        <v/>
      </c>
      <c r="AT16" s="21" t="str">
        <f t="shared" si="27"/>
        <v/>
      </c>
      <c r="AV16" s="29" t="str">
        <f t="shared" si="29"/>
        <v xml:space="preserve">SELECT * FROM "SchAccounting"."Func_TblTemporary_Import_MYOB_COAStructure_SET"(0000004000000000002, NULL, 0000009000000000002, 3, '11110', '11111'); </v>
      </c>
    </row>
    <row r="17" spans="5:48" x14ac:dyDescent="0.2">
      <c r="F17" s="20">
        <v>11112</v>
      </c>
      <c r="M17" s="20" t="s">
        <v>11</v>
      </c>
      <c r="O17" s="20" t="str">
        <f t="shared" si="0"/>
        <v>1ACTV</v>
      </c>
      <c r="P17" s="20">
        <f t="shared" si="1"/>
        <v>10000</v>
      </c>
      <c r="Q17" s="20">
        <f t="shared" si="2"/>
        <v>11000</v>
      </c>
      <c r="R17" s="20">
        <f t="shared" si="3"/>
        <v>11110</v>
      </c>
      <c r="S17" s="20">
        <f t="shared" si="4"/>
        <v>11112</v>
      </c>
      <c r="T17" s="20" t="str">
        <f t="shared" si="5"/>
        <v/>
      </c>
      <c r="U17" s="20" t="str">
        <f t="shared" si="6"/>
        <v/>
      </c>
      <c r="V17" s="20" t="str">
        <f t="shared" si="7"/>
        <v/>
      </c>
      <c r="W17" s="20" t="str">
        <f t="shared" si="8"/>
        <v/>
      </c>
      <c r="X17" s="20" t="str">
        <f t="shared" si="9"/>
        <v/>
      </c>
      <c r="Y17" s="25"/>
      <c r="Z17" s="20" t="str">
        <f t="shared" si="10"/>
        <v/>
      </c>
      <c r="AA17" s="20" t="str">
        <f t="shared" si="11"/>
        <v/>
      </c>
      <c r="AB17" s="20" t="str">
        <f t="shared" si="12"/>
        <v/>
      </c>
      <c r="AC17" s="20" t="str">
        <f t="shared" si="13"/>
        <v>INSERT INTO erpdb.temp_import_MYOB_COAStructure (level, COA, COAChild) VALUES (3, '11110', '11112');</v>
      </c>
      <c r="AD17" s="20" t="str">
        <f t="shared" si="14"/>
        <v/>
      </c>
      <c r="AE17" s="20" t="str">
        <f t="shared" si="15"/>
        <v/>
      </c>
      <c r="AF17" s="20" t="str">
        <f t="shared" si="16"/>
        <v/>
      </c>
      <c r="AG17" s="20" t="str">
        <f t="shared" si="17"/>
        <v/>
      </c>
      <c r="AH17" s="20" t="str">
        <f t="shared" si="18"/>
        <v/>
      </c>
      <c r="AJ17" s="29" t="str">
        <f t="shared" si="28"/>
        <v>INSERT INTO erpdb.temp_import_MYOB_COAStructure (level, COA, COAChild) VALUES (3, '11110', '11112');</v>
      </c>
      <c r="AK17" s="27"/>
      <c r="AL17" s="21" t="str">
        <f t="shared" si="19"/>
        <v/>
      </c>
      <c r="AM17" s="21" t="str">
        <f t="shared" si="20"/>
        <v/>
      </c>
      <c r="AN17" s="21" t="str">
        <f t="shared" si="21"/>
        <v/>
      </c>
      <c r="AO17" s="21" t="str">
        <f t="shared" si="22"/>
        <v xml:space="preserve">SELECT * FROM "SchAccounting"."Func_TblTemporary_Import_MYOB_COAStructure_SET"(0000004000000000002, NULL, 0000009000000000002, 3, '11110', '11112'); </v>
      </c>
      <c r="AP17" s="21" t="str">
        <f t="shared" si="23"/>
        <v/>
      </c>
      <c r="AQ17" s="21" t="str">
        <f t="shared" si="24"/>
        <v/>
      </c>
      <c r="AR17" s="21" t="str">
        <f t="shared" si="25"/>
        <v/>
      </c>
      <c r="AS17" s="21" t="str">
        <f t="shared" si="26"/>
        <v/>
      </c>
      <c r="AT17" s="21" t="str">
        <f t="shared" si="27"/>
        <v/>
      </c>
      <c r="AV17" s="29" t="str">
        <f t="shared" si="29"/>
        <v xml:space="preserve">SELECT * FROM "SchAccounting"."Func_TblTemporary_Import_MYOB_COAStructure_SET"(0000004000000000002, NULL, 0000009000000000002, 3, '11110', '11112'); </v>
      </c>
    </row>
    <row r="18" spans="5:48" x14ac:dyDescent="0.2">
      <c r="E18" s="20">
        <v>11120</v>
      </c>
      <c r="M18" s="20" t="s">
        <v>12</v>
      </c>
      <c r="O18" s="20" t="str">
        <f t="shared" si="0"/>
        <v>1ACTV</v>
      </c>
      <c r="P18" s="20">
        <f t="shared" si="1"/>
        <v>10000</v>
      </c>
      <c r="Q18" s="20">
        <f t="shared" si="2"/>
        <v>11000</v>
      </c>
      <c r="R18" s="20">
        <f t="shared" si="3"/>
        <v>11120</v>
      </c>
      <c r="S18" s="20">
        <f t="shared" si="4"/>
        <v>11112</v>
      </c>
      <c r="T18" s="20" t="str">
        <f t="shared" si="5"/>
        <v/>
      </c>
      <c r="U18" s="20" t="str">
        <f t="shared" si="6"/>
        <v/>
      </c>
      <c r="V18" s="20" t="str">
        <f t="shared" si="7"/>
        <v/>
      </c>
      <c r="W18" s="20" t="str">
        <f t="shared" si="8"/>
        <v/>
      </c>
      <c r="X18" s="20" t="str">
        <f t="shared" si="9"/>
        <v/>
      </c>
      <c r="Y18" s="25"/>
      <c r="Z18" s="20" t="str">
        <f t="shared" si="10"/>
        <v/>
      </c>
      <c r="AA18" s="20" t="str">
        <f t="shared" si="11"/>
        <v/>
      </c>
      <c r="AB18" s="20" t="str">
        <f t="shared" si="12"/>
        <v>INSERT INTO erpdb.temp_import_MYOB_COAStructure (level, COA, COAChild) VALUES (2, '11000', '11120');</v>
      </c>
      <c r="AC18" s="20" t="str">
        <f t="shared" si="13"/>
        <v/>
      </c>
      <c r="AD18" s="20" t="str">
        <f t="shared" si="14"/>
        <v/>
      </c>
      <c r="AE18" s="20" t="str">
        <f t="shared" si="15"/>
        <v/>
      </c>
      <c r="AF18" s="20" t="str">
        <f t="shared" si="16"/>
        <v/>
      </c>
      <c r="AG18" s="20" t="str">
        <f t="shared" si="17"/>
        <v/>
      </c>
      <c r="AH18" s="20" t="str">
        <f t="shared" si="18"/>
        <v/>
      </c>
      <c r="AJ18" s="29" t="str">
        <f t="shared" si="28"/>
        <v>INSERT INTO erpdb.temp_import_MYOB_COAStructure (level, COA, COAChild) VALUES (2, '11000', '11120');</v>
      </c>
      <c r="AK18" s="27"/>
      <c r="AL18" s="21" t="str">
        <f t="shared" si="19"/>
        <v/>
      </c>
      <c r="AM18" s="21" t="str">
        <f t="shared" si="20"/>
        <v/>
      </c>
      <c r="AN18" s="21" t="str">
        <f t="shared" si="21"/>
        <v xml:space="preserve">SELECT * FROM "SchAccounting"."Func_TblTemporary_Import_MYOB_COAStructure_SET"(0000004000000000002, NULL, 0000009000000000002, 2, '11000', '11120'); </v>
      </c>
      <c r="AO18" s="21" t="str">
        <f t="shared" si="22"/>
        <v/>
      </c>
      <c r="AP18" s="21" t="str">
        <f t="shared" si="23"/>
        <v/>
      </c>
      <c r="AQ18" s="21" t="str">
        <f t="shared" si="24"/>
        <v/>
      </c>
      <c r="AR18" s="21" t="str">
        <f t="shared" si="25"/>
        <v/>
      </c>
      <c r="AS18" s="21" t="str">
        <f t="shared" si="26"/>
        <v/>
      </c>
      <c r="AT18" s="21" t="str">
        <f t="shared" si="27"/>
        <v/>
      </c>
      <c r="AV18" s="29" t="str">
        <f t="shared" si="29"/>
        <v xml:space="preserve">SELECT * FROM "SchAccounting"."Func_TblTemporary_Import_MYOB_COAStructure_SET"(0000004000000000002, NULL, 0000009000000000002, 2, '11000', '11120'); </v>
      </c>
    </row>
    <row r="19" spans="5:48" x14ac:dyDescent="0.2">
      <c r="F19" s="20">
        <v>11121</v>
      </c>
      <c r="M19" s="20" t="s">
        <v>12</v>
      </c>
      <c r="O19" s="20" t="str">
        <f t="shared" si="0"/>
        <v>1ACTV</v>
      </c>
      <c r="P19" s="20">
        <f t="shared" si="1"/>
        <v>10000</v>
      </c>
      <c r="Q19" s="20">
        <f t="shared" si="2"/>
        <v>11000</v>
      </c>
      <c r="R19" s="20">
        <f t="shared" si="3"/>
        <v>11120</v>
      </c>
      <c r="S19" s="20">
        <f t="shared" si="4"/>
        <v>11121</v>
      </c>
      <c r="T19" s="20" t="str">
        <f t="shared" si="5"/>
        <v/>
      </c>
      <c r="U19" s="20" t="str">
        <f t="shared" si="6"/>
        <v/>
      </c>
      <c r="V19" s="20" t="str">
        <f t="shared" si="7"/>
        <v/>
      </c>
      <c r="W19" s="20" t="str">
        <f t="shared" si="8"/>
        <v/>
      </c>
      <c r="X19" s="20" t="str">
        <f t="shared" si="9"/>
        <v/>
      </c>
      <c r="Y19" s="25"/>
      <c r="Z19" s="20" t="str">
        <f t="shared" si="10"/>
        <v/>
      </c>
      <c r="AA19" s="20" t="str">
        <f t="shared" si="11"/>
        <v/>
      </c>
      <c r="AB19" s="20" t="str">
        <f t="shared" si="12"/>
        <v/>
      </c>
      <c r="AC19" s="20" t="str">
        <f t="shared" si="13"/>
        <v>INSERT INTO erpdb.temp_import_MYOB_COAStructure (level, COA, COAChild) VALUES (3, '11120', '11121');</v>
      </c>
      <c r="AD19" s="20" t="str">
        <f t="shared" si="14"/>
        <v/>
      </c>
      <c r="AE19" s="20" t="str">
        <f t="shared" si="15"/>
        <v/>
      </c>
      <c r="AF19" s="20" t="str">
        <f t="shared" si="16"/>
        <v/>
      </c>
      <c r="AG19" s="20" t="str">
        <f t="shared" si="17"/>
        <v/>
      </c>
      <c r="AH19" s="20" t="str">
        <f t="shared" si="18"/>
        <v/>
      </c>
      <c r="AJ19" s="29" t="str">
        <f t="shared" si="28"/>
        <v>INSERT INTO erpdb.temp_import_MYOB_COAStructure (level, COA, COAChild) VALUES (3, '11120', '11121');</v>
      </c>
      <c r="AK19" s="27"/>
      <c r="AL19" s="21" t="str">
        <f t="shared" si="19"/>
        <v/>
      </c>
      <c r="AM19" s="21" t="str">
        <f t="shared" si="20"/>
        <v/>
      </c>
      <c r="AN19" s="21" t="str">
        <f t="shared" si="21"/>
        <v/>
      </c>
      <c r="AO19" s="21" t="str">
        <f t="shared" si="22"/>
        <v xml:space="preserve">SELECT * FROM "SchAccounting"."Func_TblTemporary_Import_MYOB_COAStructure_SET"(0000004000000000002, NULL, 0000009000000000002, 3, '11120', '11121'); </v>
      </c>
      <c r="AP19" s="21" t="str">
        <f t="shared" si="23"/>
        <v/>
      </c>
      <c r="AQ19" s="21" t="str">
        <f t="shared" si="24"/>
        <v/>
      </c>
      <c r="AR19" s="21" t="str">
        <f t="shared" si="25"/>
        <v/>
      </c>
      <c r="AS19" s="21" t="str">
        <f t="shared" si="26"/>
        <v/>
      </c>
      <c r="AT19" s="21" t="str">
        <f t="shared" si="27"/>
        <v/>
      </c>
      <c r="AV19" s="29" t="str">
        <f t="shared" si="29"/>
        <v xml:space="preserve">SELECT * FROM "SchAccounting"."Func_TblTemporary_Import_MYOB_COAStructure_SET"(0000004000000000002, NULL, 0000009000000000002, 3, '11120', '11121'); </v>
      </c>
    </row>
    <row r="20" spans="5:48" x14ac:dyDescent="0.2">
      <c r="F20" s="20">
        <v>11122</v>
      </c>
      <c r="M20" s="20" t="s">
        <v>13</v>
      </c>
      <c r="O20" s="20" t="str">
        <f t="shared" si="0"/>
        <v>1ACTV</v>
      </c>
      <c r="P20" s="20">
        <f t="shared" si="1"/>
        <v>10000</v>
      </c>
      <c r="Q20" s="20">
        <f t="shared" si="2"/>
        <v>11000</v>
      </c>
      <c r="R20" s="20">
        <f t="shared" si="3"/>
        <v>11120</v>
      </c>
      <c r="S20" s="20">
        <f t="shared" si="4"/>
        <v>11122</v>
      </c>
      <c r="T20" s="20" t="str">
        <f t="shared" si="5"/>
        <v/>
      </c>
      <c r="U20" s="20" t="str">
        <f t="shared" si="6"/>
        <v/>
      </c>
      <c r="V20" s="20" t="str">
        <f t="shared" si="7"/>
        <v/>
      </c>
      <c r="W20" s="20" t="str">
        <f t="shared" si="8"/>
        <v/>
      </c>
      <c r="X20" s="20" t="str">
        <f t="shared" si="9"/>
        <v/>
      </c>
      <c r="Y20" s="25"/>
      <c r="Z20" s="20" t="str">
        <f t="shared" si="10"/>
        <v/>
      </c>
      <c r="AA20" s="20" t="str">
        <f t="shared" si="11"/>
        <v/>
      </c>
      <c r="AB20" s="20" t="str">
        <f t="shared" si="12"/>
        <v/>
      </c>
      <c r="AC20" s="20" t="str">
        <f t="shared" si="13"/>
        <v>INSERT INTO erpdb.temp_import_MYOB_COAStructure (level, COA, COAChild) VALUES (3, '11120', '11122');</v>
      </c>
      <c r="AD20" s="20" t="str">
        <f t="shared" si="14"/>
        <v/>
      </c>
      <c r="AE20" s="20" t="str">
        <f t="shared" si="15"/>
        <v/>
      </c>
      <c r="AF20" s="20" t="str">
        <f t="shared" si="16"/>
        <v/>
      </c>
      <c r="AG20" s="20" t="str">
        <f t="shared" si="17"/>
        <v/>
      </c>
      <c r="AH20" s="20" t="str">
        <f t="shared" si="18"/>
        <v/>
      </c>
      <c r="AJ20" s="29" t="str">
        <f t="shared" si="28"/>
        <v>INSERT INTO erpdb.temp_import_MYOB_COAStructure (level, COA, COAChild) VALUES (3, '11120', '11122');</v>
      </c>
      <c r="AK20" s="27"/>
      <c r="AL20" s="21" t="str">
        <f t="shared" si="19"/>
        <v/>
      </c>
      <c r="AM20" s="21" t="str">
        <f t="shared" si="20"/>
        <v/>
      </c>
      <c r="AN20" s="21" t="str">
        <f t="shared" si="21"/>
        <v/>
      </c>
      <c r="AO20" s="21" t="str">
        <f t="shared" si="22"/>
        <v xml:space="preserve">SELECT * FROM "SchAccounting"."Func_TblTemporary_Import_MYOB_COAStructure_SET"(0000004000000000002, NULL, 0000009000000000002, 3, '11120', '11122'); </v>
      </c>
      <c r="AP20" s="21" t="str">
        <f t="shared" si="23"/>
        <v/>
      </c>
      <c r="AQ20" s="21" t="str">
        <f t="shared" si="24"/>
        <v/>
      </c>
      <c r="AR20" s="21" t="str">
        <f t="shared" si="25"/>
        <v/>
      </c>
      <c r="AS20" s="21" t="str">
        <f t="shared" si="26"/>
        <v/>
      </c>
      <c r="AT20" s="21" t="str">
        <f t="shared" si="27"/>
        <v/>
      </c>
      <c r="AV20" s="29" t="str">
        <f t="shared" si="29"/>
        <v xml:space="preserve">SELECT * FROM "SchAccounting"."Func_TblTemporary_Import_MYOB_COAStructure_SET"(0000004000000000002, NULL, 0000009000000000002, 3, '11120', '11122'); </v>
      </c>
    </row>
    <row r="21" spans="5:48" x14ac:dyDescent="0.2">
      <c r="E21" s="20">
        <v>11125</v>
      </c>
      <c r="M21" s="20" t="s">
        <v>14</v>
      </c>
      <c r="O21" s="20" t="str">
        <f t="shared" si="0"/>
        <v>1ACTV</v>
      </c>
      <c r="P21" s="20">
        <f t="shared" si="1"/>
        <v>10000</v>
      </c>
      <c r="Q21" s="20">
        <f t="shared" si="2"/>
        <v>11000</v>
      </c>
      <c r="R21" s="20">
        <f t="shared" si="3"/>
        <v>11125</v>
      </c>
      <c r="S21" s="20">
        <f t="shared" si="4"/>
        <v>11122</v>
      </c>
      <c r="T21" s="20" t="str">
        <f t="shared" si="5"/>
        <v/>
      </c>
      <c r="U21" s="20" t="str">
        <f t="shared" si="6"/>
        <v/>
      </c>
      <c r="V21" s="20" t="str">
        <f t="shared" si="7"/>
        <v/>
      </c>
      <c r="W21" s="20" t="str">
        <f t="shared" si="8"/>
        <v/>
      </c>
      <c r="X21" s="20" t="str">
        <f t="shared" si="9"/>
        <v/>
      </c>
      <c r="Y21" s="25"/>
      <c r="Z21" s="20" t="str">
        <f t="shared" si="10"/>
        <v/>
      </c>
      <c r="AA21" s="20" t="str">
        <f t="shared" si="11"/>
        <v/>
      </c>
      <c r="AB21" s="20" t="str">
        <f t="shared" si="12"/>
        <v>INSERT INTO erpdb.temp_import_MYOB_COAStructure (level, COA, COAChild) VALUES (2, '11000', '11125');</v>
      </c>
      <c r="AC21" s="20" t="str">
        <f t="shared" si="13"/>
        <v/>
      </c>
      <c r="AD21" s="20" t="str">
        <f t="shared" si="14"/>
        <v/>
      </c>
      <c r="AE21" s="20" t="str">
        <f t="shared" si="15"/>
        <v/>
      </c>
      <c r="AF21" s="20" t="str">
        <f t="shared" si="16"/>
        <v/>
      </c>
      <c r="AG21" s="20" t="str">
        <f t="shared" si="17"/>
        <v/>
      </c>
      <c r="AH21" s="20" t="str">
        <f t="shared" si="18"/>
        <v/>
      </c>
      <c r="AJ21" s="29" t="str">
        <f t="shared" si="28"/>
        <v>INSERT INTO erpdb.temp_import_MYOB_COAStructure (level, COA, COAChild) VALUES (2, '11000', '11125');</v>
      </c>
      <c r="AK21" s="27"/>
      <c r="AL21" s="21" t="str">
        <f t="shared" si="19"/>
        <v/>
      </c>
      <c r="AM21" s="21" t="str">
        <f t="shared" si="20"/>
        <v/>
      </c>
      <c r="AN21" s="21" t="str">
        <f t="shared" si="21"/>
        <v xml:space="preserve">SELECT * FROM "SchAccounting"."Func_TblTemporary_Import_MYOB_COAStructure_SET"(0000004000000000002, NULL, 0000009000000000002, 2, '11000', '11125'); </v>
      </c>
      <c r="AO21" s="21" t="str">
        <f t="shared" si="22"/>
        <v/>
      </c>
      <c r="AP21" s="21" t="str">
        <f t="shared" si="23"/>
        <v/>
      </c>
      <c r="AQ21" s="21" t="str">
        <f t="shared" si="24"/>
        <v/>
      </c>
      <c r="AR21" s="21" t="str">
        <f t="shared" si="25"/>
        <v/>
      </c>
      <c r="AS21" s="21" t="str">
        <f t="shared" si="26"/>
        <v/>
      </c>
      <c r="AT21" s="21" t="str">
        <f t="shared" si="27"/>
        <v/>
      </c>
      <c r="AV21" s="29" t="str">
        <f t="shared" si="29"/>
        <v xml:space="preserve">SELECT * FROM "SchAccounting"."Func_TblTemporary_Import_MYOB_COAStructure_SET"(0000004000000000002, NULL, 0000009000000000002, 2, '11000', '11125'); </v>
      </c>
    </row>
    <row r="22" spans="5:48" x14ac:dyDescent="0.2">
      <c r="E22" s="20">
        <v>11126</v>
      </c>
      <c r="M22" s="20" t="s">
        <v>15</v>
      </c>
      <c r="O22" s="20" t="str">
        <f t="shared" si="0"/>
        <v>1ACTV</v>
      </c>
      <c r="P22" s="20">
        <f t="shared" si="1"/>
        <v>10000</v>
      </c>
      <c r="Q22" s="20">
        <f t="shared" si="2"/>
        <v>11000</v>
      </c>
      <c r="R22" s="20">
        <f t="shared" si="3"/>
        <v>11126</v>
      </c>
      <c r="S22" s="20">
        <f t="shared" si="4"/>
        <v>11122</v>
      </c>
      <c r="T22" s="20" t="str">
        <f t="shared" si="5"/>
        <v/>
      </c>
      <c r="U22" s="20" t="str">
        <f t="shared" si="6"/>
        <v/>
      </c>
      <c r="V22" s="20" t="str">
        <f t="shared" si="7"/>
        <v/>
      </c>
      <c r="W22" s="20" t="str">
        <f t="shared" si="8"/>
        <v/>
      </c>
      <c r="X22" s="20" t="str">
        <f t="shared" si="9"/>
        <v/>
      </c>
      <c r="Y22" s="25"/>
      <c r="Z22" s="20" t="str">
        <f t="shared" si="10"/>
        <v/>
      </c>
      <c r="AA22" s="20" t="str">
        <f t="shared" si="11"/>
        <v/>
      </c>
      <c r="AB22" s="20" t="str">
        <f t="shared" si="12"/>
        <v>INSERT INTO erpdb.temp_import_MYOB_COAStructure (level, COA, COAChild) VALUES (2, '11000', '11126');</v>
      </c>
      <c r="AC22" s="20" t="str">
        <f t="shared" si="13"/>
        <v/>
      </c>
      <c r="AD22" s="20" t="str">
        <f t="shared" si="14"/>
        <v/>
      </c>
      <c r="AE22" s="20" t="str">
        <f t="shared" si="15"/>
        <v/>
      </c>
      <c r="AF22" s="20" t="str">
        <f t="shared" si="16"/>
        <v/>
      </c>
      <c r="AG22" s="20" t="str">
        <f t="shared" si="17"/>
        <v/>
      </c>
      <c r="AH22" s="20" t="str">
        <f t="shared" si="18"/>
        <v/>
      </c>
      <c r="AJ22" s="29" t="str">
        <f t="shared" si="28"/>
        <v>INSERT INTO erpdb.temp_import_MYOB_COAStructure (level, COA, COAChild) VALUES (2, '11000', '11126');</v>
      </c>
      <c r="AK22" s="27"/>
      <c r="AL22" s="21" t="str">
        <f t="shared" si="19"/>
        <v/>
      </c>
      <c r="AM22" s="21" t="str">
        <f t="shared" si="20"/>
        <v/>
      </c>
      <c r="AN22" s="21" t="str">
        <f t="shared" si="21"/>
        <v xml:space="preserve">SELECT * FROM "SchAccounting"."Func_TblTemporary_Import_MYOB_COAStructure_SET"(0000004000000000002, NULL, 0000009000000000002, 2, '11000', '11126'); </v>
      </c>
      <c r="AO22" s="21" t="str">
        <f t="shared" si="22"/>
        <v/>
      </c>
      <c r="AP22" s="21" t="str">
        <f t="shared" si="23"/>
        <v/>
      </c>
      <c r="AQ22" s="21" t="str">
        <f t="shared" si="24"/>
        <v/>
      </c>
      <c r="AR22" s="21" t="str">
        <f t="shared" si="25"/>
        <v/>
      </c>
      <c r="AS22" s="21" t="str">
        <f t="shared" si="26"/>
        <v/>
      </c>
      <c r="AT22" s="21" t="str">
        <f t="shared" si="27"/>
        <v/>
      </c>
      <c r="AV22" s="29" t="str">
        <f t="shared" si="29"/>
        <v xml:space="preserve">SELECT * FROM "SchAccounting"."Func_TblTemporary_Import_MYOB_COAStructure_SET"(0000004000000000002, NULL, 0000009000000000002, 2, '11000', '11126'); </v>
      </c>
    </row>
    <row r="23" spans="5:48" x14ac:dyDescent="0.2">
      <c r="E23" s="20">
        <v>11200</v>
      </c>
      <c r="M23" s="20" t="s">
        <v>16</v>
      </c>
      <c r="O23" s="20" t="str">
        <f t="shared" si="0"/>
        <v>1ACTV</v>
      </c>
      <c r="P23" s="20">
        <f t="shared" si="1"/>
        <v>10000</v>
      </c>
      <c r="Q23" s="20">
        <f t="shared" si="2"/>
        <v>11000</v>
      </c>
      <c r="R23" s="20">
        <f t="shared" si="3"/>
        <v>11200</v>
      </c>
      <c r="S23" s="20">
        <f t="shared" si="4"/>
        <v>11122</v>
      </c>
      <c r="T23" s="20" t="str">
        <f t="shared" si="5"/>
        <v/>
      </c>
      <c r="U23" s="20" t="str">
        <f t="shared" si="6"/>
        <v/>
      </c>
      <c r="V23" s="20" t="str">
        <f t="shared" si="7"/>
        <v/>
      </c>
      <c r="W23" s="20" t="str">
        <f t="shared" si="8"/>
        <v/>
      </c>
      <c r="X23" s="20" t="str">
        <f t="shared" si="9"/>
        <v/>
      </c>
      <c r="Y23" s="25"/>
      <c r="Z23" s="20" t="str">
        <f t="shared" si="10"/>
        <v/>
      </c>
      <c r="AA23" s="20" t="str">
        <f t="shared" si="11"/>
        <v/>
      </c>
      <c r="AB23" s="20" t="str">
        <f t="shared" si="12"/>
        <v>INSERT INTO erpdb.temp_import_MYOB_COAStructure (level, COA, COAChild) VALUES (2, '11000', '11200');</v>
      </c>
      <c r="AC23" s="20" t="str">
        <f t="shared" si="13"/>
        <v/>
      </c>
      <c r="AD23" s="20" t="str">
        <f t="shared" si="14"/>
        <v/>
      </c>
      <c r="AE23" s="20" t="str">
        <f t="shared" si="15"/>
        <v/>
      </c>
      <c r="AF23" s="20" t="str">
        <f t="shared" si="16"/>
        <v/>
      </c>
      <c r="AG23" s="20" t="str">
        <f t="shared" si="17"/>
        <v/>
      </c>
      <c r="AH23" s="20" t="str">
        <f t="shared" si="18"/>
        <v/>
      </c>
      <c r="AJ23" s="29" t="str">
        <f t="shared" si="28"/>
        <v>INSERT INTO erpdb.temp_import_MYOB_COAStructure (level, COA, COAChild) VALUES (2, '11000', '11200');</v>
      </c>
      <c r="AK23" s="27"/>
      <c r="AL23" s="21" t="str">
        <f t="shared" si="19"/>
        <v/>
      </c>
      <c r="AM23" s="21" t="str">
        <f t="shared" si="20"/>
        <v/>
      </c>
      <c r="AN23" s="21" t="str">
        <f t="shared" si="21"/>
        <v xml:space="preserve">SELECT * FROM "SchAccounting"."Func_TblTemporary_Import_MYOB_COAStructure_SET"(0000004000000000002, NULL, 0000009000000000002, 2, '11000', '11200'); </v>
      </c>
      <c r="AO23" s="21" t="str">
        <f t="shared" si="22"/>
        <v/>
      </c>
      <c r="AP23" s="21" t="str">
        <f t="shared" si="23"/>
        <v/>
      </c>
      <c r="AQ23" s="21" t="str">
        <f t="shared" si="24"/>
        <v/>
      </c>
      <c r="AR23" s="21" t="str">
        <f t="shared" si="25"/>
        <v/>
      </c>
      <c r="AS23" s="21" t="str">
        <f t="shared" si="26"/>
        <v/>
      </c>
      <c r="AT23" s="21" t="str">
        <f t="shared" si="27"/>
        <v/>
      </c>
      <c r="AV23" s="29" t="str">
        <f t="shared" si="29"/>
        <v xml:space="preserve">SELECT * FROM "SchAccounting"."Func_TblTemporary_Import_MYOB_COAStructure_SET"(0000004000000000002, NULL, 0000009000000000002, 2, '11000', '11200'); </v>
      </c>
    </row>
    <row r="24" spans="5:48" x14ac:dyDescent="0.2">
      <c r="E24" s="20">
        <v>11201</v>
      </c>
      <c r="M24" s="20" t="s">
        <v>17</v>
      </c>
      <c r="O24" s="20" t="str">
        <f t="shared" si="0"/>
        <v>1ACTV</v>
      </c>
      <c r="P24" s="20">
        <f t="shared" si="1"/>
        <v>10000</v>
      </c>
      <c r="Q24" s="20">
        <f t="shared" si="2"/>
        <v>11000</v>
      </c>
      <c r="R24" s="20">
        <f t="shared" si="3"/>
        <v>11201</v>
      </c>
      <c r="S24" s="20">
        <f t="shared" si="4"/>
        <v>11122</v>
      </c>
      <c r="T24" s="20" t="str">
        <f t="shared" si="5"/>
        <v/>
      </c>
      <c r="U24" s="20" t="str">
        <f t="shared" si="6"/>
        <v/>
      </c>
      <c r="V24" s="20" t="str">
        <f t="shared" si="7"/>
        <v/>
      </c>
      <c r="W24" s="20" t="str">
        <f t="shared" si="8"/>
        <v/>
      </c>
      <c r="X24" s="20" t="str">
        <f t="shared" si="9"/>
        <v/>
      </c>
      <c r="Y24" s="25"/>
      <c r="Z24" s="20" t="str">
        <f t="shared" si="10"/>
        <v/>
      </c>
      <c r="AA24" s="20" t="str">
        <f t="shared" si="11"/>
        <v/>
      </c>
      <c r="AB24" s="20" t="str">
        <f t="shared" si="12"/>
        <v>INSERT INTO erpdb.temp_import_MYOB_COAStructure (level, COA, COAChild) VALUES (2, '11000', '11201');</v>
      </c>
      <c r="AC24" s="20" t="str">
        <f t="shared" si="13"/>
        <v/>
      </c>
      <c r="AD24" s="20" t="str">
        <f t="shared" si="14"/>
        <v/>
      </c>
      <c r="AE24" s="20" t="str">
        <f t="shared" si="15"/>
        <v/>
      </c>
      <c r="AF24" s="20" t="str">
        <f t="shared" si="16"/>
        <v/>
      </c>
      <c r="AG24" s="20" t="str">
        <f t="shared" si="17"/>
        <v/>
      </c>
      <c r="AH24" s="20" t="str">
        <f t="shared" si="18"/>
        <v/>
      </c>
      <c r="AJ24" s="29" t="str">
        <f t="shared" si="28"/>
        <v>INSERT INTO erpdb.temp_import_MYOB_COAStructure (level, COA, COAChild) VALUES (2, '11000', '11201');</v>
      </c>
      <c r="AK24" s="27"/>
      <c r="AL24" s="21" t="str">
        <f t="shared" si="19"/>
        <v/>
      </c>
      <c r="AM24" s="21" t="str">
        <f t="shared" si="20"/>
        <v/>
      </c>
      <c r="AN24" s="21" t="str">
        <f t="shared" si="21"/>
        <v xml:space="preserve">SELECT * FROM "SchAccounting"."Func_TblTemporary_Import_MYOB_COAStructure_SET"(0000004000000000002, NULL, 0000009000000000002, 2, '11000', '11201'); </v>
      </c>
      <c r="AO24" s="21" t="str">
        <f t="shared" si="22"/>
        <v/>
      </c>
      <c r="AP24" s="21" t="str">
        <f t="shared" si="23"/>
        <v/>
      </c>
      <c r="AQ24" s="21" t="str">
        <f t="shared" si="24"/>
        <v/>
      </c>
      <c r="AR24" s="21" t="str">
        <f t="shared" si="25"/>
        <v/>
      </c>
      <c r="AS24" s="21" t="str">
        <f t="shared" si="26"/>
        <v/>
      </c>
      <c r="AT24" s="21" t="str">
        <f t="shared" si="27"/>
        <v/>
      </c>
      <c r="AV24" s="29" t="str">
        <f t="shared" si="29"/>
        <v xml:space="preserve">SELECT * FROM "SchAccounting"."Func_TblTemporary_Import_MYOB_COAStructure_SET"(0000004000000000002, NULL, 0000009000000000002, 2, '11000', '11201'); </v>
      </c>
    </row>
    <row r="25" spans="5:48" x14ac:dyDescent="0.2">
      <c r="E25" s="20">
        <v>11203</v>
      </c>
      <c r="M25" s="20" t="s">
        <v>18</v>
      </c>
      <c r="O25" s="20" t="str">
        <f t="shared" si="0"/>
        <v>1ACTV</v>
      </c>
      <c r="P25" s="20">
        <f t="shared" si="1"/>
        <v>10000</v>
      </c>
      <c r="Q25" s="20">
        <f t="shared" si="2"/>
        <v>11000</v>
      </c>
      <c r="R25" s="20">
        <f t="shared" si="3"/>
        <v>11203</v>
      </c>
      <c r="S25" s="20">
        <f t="shared" si="4"/>
        <v>11122</v>
      </c>
      <c r="T25" s="20" t="str">
        <f t="shared" si="5"/>
        <v/>
      </c>
      <c r="U25" s="20" t="str">
        <f t="shared" si="6"/>
        <v/>
      </c>
      <c r="V25" s="20" t="str">
        <f t="shared" si="7"/>
        <v/>
      </c>
      <c r="W25" s="20" t="str">
        <f t="shared" si="8"/>
        <v/>
      </c>
      <c r="X25" s="20" t="str">
        <f t="shared" si="9"/>
        <v/>
      </c>
      <c r="Y25" s="25"/>
      <c r="Z25" s="20" t="str">
        <f t="shared" si="10"/>
        <v/>
      </c>
      <c r="AA25" s="20" t="str">
        <f t="shared" si="11"/>
        <v/>
      </c>
      <c r="AB25" s="20" t="str">
        <f t="shared" si="12"/>
        <v>INSERT INTO erpdb.temp_import_MYOB_COAStructure (level, COA, COAChild) VALUES (2, '11000', '11203');</v>
      </c>
      <c r="AC25" s="20" t="str">
        <f t="shared" si="13"/>
        <v/>
      </c>
      <c r="AD25" s="20" t="str">
        <f t="shared" si="14"/>
        <v/>
      </c>
      <c r="AE25" s="20" t="str">
        <f t="shared" si="15"/>
        <v/>
      </c>
      <c r="AF25" s="20" t="str">
        <f t="shared" si="16"/>
        <v/>
      </c>
      <c r="AG25" s="20" t="str">
        <f t="shared" si="17"/>
        <v/>
      </c>
      <c r="AH25" s="20" t="str">
        <f t="shared" si="18"/>
        <v/>
      </c>
      <c r="AJ25" s="29" t="str">
        <f t="shared" si="28"/>
        <v>INSERT INTO erpdb.temp_import_MYOB_COAStructure (level, COA, COAChild) VALUES (2, '11000', '11203');</v>
      </c>
      <c r="AK25" s="27"/>
      <c r="AL25" s="21" t="str">
        <f t="shared" si="19"/>
        <v/>
      </c>
      <c r="AM25" s="21" t="str">
        <f t="shared" si="20"/>
        <v/>
      </c>
      <c r="AN25" s="21" t="str">
        <f t="shared" si="21"/>
        <v xml:space="preserve">SELECT * FROM "SchAccounting"."Func_TblTemporary_Import_MYOB_COAStructure_SET"(0000004000000000002, NULL, 0000009000000000002, 2, '11000', '11203'); </v>
      </c>
      <c r="AO25" s="21" t="str">
        <f t="shared" si="22"/>
        <v/>
      </c>
      <c r="AP25" s="21" t="str">
        <f t="shared" si="23"/>
        <v/>
      </c>
      <c r="AQ25" s="21" t="str">
        <f t="shared" si="24"/>
        <v/>
      </c>
      <c r="AR25" s="21" t="str">
        <f t="shared" si="25"/>
        <v/>
      </c>
      <c r="AS25" s="21" t="str">
        <f t="shared" si="26"/>
        <v/>
      </c>
      <c r="AT25" s="21" t="str">
        <f t="shared" si="27"/>
        <v/>
      </c>
      <c r="AV25" s="29" t="str">
        <f t="shared" si="29"/>
        <v xml:space="preserve">SELECT * FROM "SchAccounting"."Func_TblTemporary_Import_MYOB_COAStructure_SET"(0000004000000000002, NULL, 0000009000000000002, 2, '11000', '11203'); </v>
      </c>
    </row>
    <row r="26" spans="5:48" x14ac:dyDescent="0.2">
      <c r="E26" s="20">
        <v>11220</v>
      </c>
      <c r="M26" s="20" t="s">
        <v>19</v>
      </c>
      <c r="O26" s="20" t="str">
        <f t="shared" si="0"/>
        <v>1ACTV</v>
      </c>
      <c r="P26" s="20">
        <f t="shared" si="1"/>
        <v>10000</v>
      </c>
      <c r="Q26" s="20">
        <f t="shared" si="2"/>
        <v>11000</v>
      </c>
      <c r="R26" s="20">
        <f t="shared" si="3"/>
        <v>11220</v>
      </c>
      <c r="S26" s="20">
        <f t="shared" si="4"/>
        <v>11122</v>
      </c>
      <c r="T26" s="20" t="str">
        <f t="shared" si="5"/>
        <v/>
      </c>
      <c r="U26" s="20" t="str">
        <f t="shared" si="6"/>
        <v/>
      </c>
      <c r="V26" s="20" t="str">
        <f t="shared" si="7"/>
        <v/>
      </c>
      <c r="W26" s="20" t="str">
        <f t="shared" si="8"/>
        <v/>
      </c>
      <c r="X26" s="20" t="str">
        <f t="shared" si="9"/>
        <v/>
      </c>
      <c r="Y26" s="25"/>
      <c r="Z26" s="20" t="str">
        <f t="shared" si="10"/>
        <v/>
      </c>
      <c r="AA26" s="20" t="str">
        <f t="shared" si="11"/>
        <v/>
      </c>
      <c r="AB26" s="20" t="str">
        <f t="shared" si="12"/>
        <v>INSERT INTO erpdb.temp_import_MYOB_COAStructure (level, COA, COAChild) VALUES (2, '11000', '11220');</v>
      </c>
      <c r="AC26" s="20" t="str">
        <f t="shared" si="13"/>
        <v/>
      </c>
      <c r="AD26" s="20" t="str">
        <f t="shared" si="14"/>
        <v/>
      </c>
      <c r="AE26" s="20" t="str">
        <f t="shared" si="15"/>
        <v/>
      </c>
      <c r="AF26" s="20" t="str">
        <f t="shared" si="16"/>
        <v/>
      </c>
      <c r="AG26" s="20" t="str">
        <f t="shared" si="17"/>
        <v/>
      </c>
      <c r="AH26" s="20" t="str">
        <f t="shared" si="18"/>
        <v/>
      </c>
      <c r="AJ26" s="29" t="str">
        <f t="shared" si="28"/>
        <v>INSERT INTO erpdb.temp_import_MYOB_COAStructure (level, COA, COAChild) VALUES (2, '11000', '11220');</v>
      </c>
      <c r="AK26" s="27"/>
      <c r="AL26" s="21" t="str">
        <f t="shared" si="19"/>
        <v/>
      </c>
      <c r="AM26" s="21" t="str">
        <f t="shared" si="20"/>
        <v/>
      </c>
      <c r="AN26" s="21" t="str">
        <f t="shared" si="21"/>
        <v xml:space="preserve">SELECT * FROM "SchAccounting"."Func_TblTemporary_Import_MYOB_COAStructure_SET"(0000004000000000002, NULL, 0000009000000000002, 2, '11000', '11220'); </v>
      </c>
      <c r="AO26" s="21" t="str">
        <f t="shared" si="22"/>
        <v/>
      </c>
      <c r="AP26" s="21" t="str">
        <f t="shared" si="23"/>
        <v/>
      </c>
      <c r="AQ26" s="21" t="str">
        <f t="shared" si="24"/>
        <v/>
      </c>
      <c r="AR26" s="21" t="str">
        <f t="shared" si="25"/>
        <v/>
      </c>
      <c r="AS26" s="21" t="str">
        <f t="shared" si="26"/>
        <v/>
      </c>
      <c r="AT26" s="21" t="str">
        <f t="shared" si="27"/>
        <v/>
      </c>
      <c r="AV26" s="29" t="str">
        <f t="shared" si="29"/>
        <v xml:space="preserve">SELECT * FROM "SchAccounting"."Func_TblTemporary_Import_MYOB_COAStructure_SET"(0000004000000000002, NULL, 0000009000000000002, 2, '11000', '11220'); </v>
      </c>
    </row>
    <row r="27" spans="5:48" x14ac:dyDescent="0.2">
      <c r="E27" s="20">
        <v>11300</v>
      </c>
      <c r="M27" s="20" t="s">
        <v>20</v>
      </c>
      <c r="O27" s="20" t="str">
        <f t="shared" si="0"/>
        <v>1ACTV</v>
      </c>
      <c r="P27" s="20">
        <f t="shared" si="1"/>
        <v>10000</v>
      </c>
      <c r="Q27" s="20">
        <f t="shared" si="2"/>
        <v>11000</v>
      </c>
      <c r="R27" s="20">
        <f t="shared" si="3"/>
        <v>11300</v>
      </c>
      <c r="S27" s="20">
        <f t="shared" si="4"/>
        <v>11122</v>
      </c>
      <c r="T27" s="20" t="str">
        <f t="shared" si="5"/>
        <v/>
      </c>
      <c r="U27" s="20" t="str">
        <f t="shared" si="6"/>
        <v/>
      </c>
      <c r="V27" s="20" t="str">
        <f t="shared" si="7"/>
        <v/>
      </c>
      <c r="W27" s="20" t="str">
        <f t="shared" si="8"/>
        <v/>
      </c>
      <c r="X27" s="20" t="str">
        <f t="shared" si="9"/>
        <v/>
      </c>
      <c r="Y27" s="25"/>
      <c r="Z27" s="20" t="str">
        <f t="shared" si="10"/>
        <v/>
      </c>
      <c r="AA27" s="20" t="str">
        <f t="shared" si="11"/>
        <v/>
      </c>
      <c r="AB27" s="20" t="str">
        <f t="shared" si="12"/>
        <v>INSERT INTO erpdb.temp_import_MYOB_COAStructure (level, COA, COAChild) VALUES (2, '11000', '11300');</v>
      </c>
      <c r="AC27" s="20" t="str">
        <f t="shared" si="13"/>
        <v/>
      </c>
      <c r="AD27" s="20" t="str">
        <f t="shared" si="14"/>
        <v/>
      </c>
      <c r="AE27" s="20" t="str">
        <f t="shared" si="15"/>
        <v/>
      </c>
      <c r="AF27" s="20" t="str">
        <f t="shared" si="16"/>
        <v/>
      </c>
      <c r="AG27" s="20" t="str">
        <f t="shared" si="17"/>
        <v/>
      </c>
      <c r="AH27" s="20" t="str">
        <f t="shared" si="18"/>
        <v/>
      </c>
      <c r="AJ27" s="29" t="str">
        <f t="shared" si="28"/>
        <v>INSERT INTO erpdb.temp_import_MYOB_COAStructure (level, COA, COAChild) VALUES (2, '11000', '11300');</v>
      </c>
      <c r="AK27" s="27"/>
      <c r="AL27" s="21" t="str">
        <f t="shared" si="19"/>
        <v/>
      </c>
      <c r="AM27" s="21" t="str">
        <f t="shared" si="20"/>
        <v/>
      </c>
      <c r="AN27" s="21" t="str">
        <f t="shared" si="21"/>
        <v xml:space="preserve">SELECT * FROM "SchAccounting"."Func_TblTemporary_Import_MYOB_COAStructure_SET"(0000004000000000002, NULL, 0000009000000000002, 2, '11000', '11300'); </v>
      </c>
      <c r="AO27" s="21" t="str">
        <f t="shared" si="22"/>
        <v/>
      </c>
      <c r="AP27" s="21" t="str">
        <f t="shared" si="23"/>
        <v/>
      </c>
      <c r="AQ27" s="21" t="str">
        <f t="shared" si="24"/>
        <v/>
      </c>
      <c r="AR27" s="21" t="str">
        <f t="shared" si="25"/>
        <v/>
      </c>
      <c r="AS27" s="21" t="str">
        <f t="shared" si="26"/>
        <v/>
      </c>
      <c r="AT27" s="21" t="str">
        <f t="shared" si="27"/>
        <v/>
      </c>
      <c r="AV27" s="29" t="str">
        <f t="shared" si="29"/>
        <v xml:space="preserve">SELECT * FROM "SchAccounting"."Func_TblTemporary_Import_MYOB_COAStructure_SET"(0000004000000000002, NULL, 0000009000000000002, 2, '11000', '11300'); </v>
      </c>
    </row>
    <row r="28" spans="5:48" x14ac:dyDescent="0.2">
      <c r="E28" s="20">
        <v>11400</v>
      </c>
      <c r="M28" s="20" t="s">
        <v>21</v>
      </c>
      <c r="O28" s="20" t="str">
        <f t="shared" si="0"/>
        <v>1ACTV</v>
      </c>
      <c r="P28" s="20">
        <f t="shared" si="1"/>
        <v>10000</v>
      </c>
      <c r="Q28" s="20">
        <f t="shared" si="2"/>
        <v>11000</v>
      </c>
      <c r="R28" s="20">
        <f t="shared" si="3"/>
        <v>11400</v>
      </c>
      <c r="S28" s="20">
        <f t="shared" si="4"/>
        <v>11122</v>
      </c>
      <c r="T28" s="20" t="str">
        <f t="shared" si="5"/>
        <v/>
      </c>
      <c r="U28" s="20" t="str">
        <f t="shared" si="6"/>
        <v/>
      </c>
      <c r="V28" s="20" t="str">
        <f t="shared" si="7"/>
        <v/>
      </c>
      <c r="W28" s="20" t="str">
        <f t="shared" si="8"/>
        <v/>
      </c>
      <c r="X28" s="20" t="str">
        <f t="shared" si="9"/>
        <v/>
      </c>
      <c r="Y28" s="25"/>
      <c r="Z28" s="20" t="str">
        <f t="shared" si="10"/>
        <v/>
      </c>
      <c r="AA28" s="20" t="str">
        <f t="shared" si="11"/>
        <v/>
      </c>
      <c r="AB28" s="20" t="str">
        <f t="shared" si="12"/>
        <v>INSERT INTO erpdb.temp_import_MYOB_COAStructure (level, COA, COAChild) VALUES (2, '11000', '11400');</v>
      </c>
      <c r="AC28" s="20" t="str">
        <f t="shared" si="13"/>
        <v/>
      </c>
      <c r="AD28" s="20" t="str">
        <f t="shared" si="14"/>
        <v/>
      </c>
      <c r="AE28" s="20" t="str">
        <f t="shared" si="15"/>
        <v/>
      </c>
      <c r="AF28" s="20" t="str">
        <f t="shared" si="16"/>
        <v/>
      </c>
      <c r="AG28" s="20" t="str">
        <f t="shared" si="17"/>
        <v/>
      </c>
      <c r="AH28" s="20" t="str">
        <f t="shared" si="18"/>
        <v/>
      </c>
      <c r="AJ28" s="29" t="str">
        <f t="shared" si="28"/>
        <v>INSERT INTO erpdb.temp_import_MYOB_COAStructure (level, COA, COAChild) VALUES (2, '11000', '11400');</v>
      </c>
      <c r="AK28" s="27"/>
      <c r="AL28" s="21" t="str">
        <f t="shared" si="19"/>
        <v/>
      </c>
      <c r="AM28" s="21" t="str">
        <f t="shared" si="20"/>
        <v/>
      </c>
      <c r="AN28" s="21" t="str">
        <f t="shared" si="21"/>
        <v xml:space="preserve">SELECT * FROM "SchAccounting"."Func_TblTemporary_Import_MYOB_COAStructure_SET"(0000004000000000002, NULL, 0000009000000000002, 2, '11000', '11400'); </v>
      </c>
      <c r="AO28" s="21" t="str">
        <f t="shared" si="22"/>
        <v/>
      </c>
      <c r="AP28" s="21" t="str">
        <f t="shared" si="23"/>
        <v/>
      </c>
      <c r="AQ28" s="21" t="str">
        <f t="shared" si="24"/>
        <v/>
      </c>
      <c r="AR28" s="21" t="str">
        <f t="shared" si="25"/>
        <v/>
      </c>
      <c r="AS28" s="21" t="str">
        <f t="shared" si="26"/>
        <v/>
      </c>
      <c r="AT28" s="21" t="str">
        <f t="shared" si="27"/>
        <v/>
      </c>
      <c r="AV28" s="29" t="str">
        <f t="shared" si="29"/>
        <v xml:space="preserve">SELECT * FROM "SchAccounting"."Func_TblTemporary_Import_MYOB_COAStructure_SET"(0000004000000000002, NULL, 0000009000000000002, 2, '11000', '11400'); </v>
      </c>
    </row>
    <row r="29" spans="5:48" x14ac:dyDescent="0.2">
      <c r="E29" s="20">
        <v>11500</v>
      </c>
      <c r="M29" s="20" t="s">
        <v>22</v>
      </c>
      <c r="O29" s="20" t="str">
        <f t="shared" si="0"/>
        <v>1ACTV</v>
      </c>
      <c r="P29" s="20">
        <f t="shared" si="1"/>
        <v>10000</v>
      </c>
      <c r="Q29" s="20">
        <f t="shared" si="2"/>
        <v>11000</v>
      </c>
      <c r="R29" s="20">
        <f t="shared" si="3"/>
        <v>11500</v>
      </c>
      <c r="S29" s="20">
        <f t="shared" si="4"/>
        <v>11122</v>
      </c>
      <c r="T29" s="20" t="str">
        <f t="shared" si="5"/>
        <v/>
      </c>
      <c r="U29" s="20" t="str">
        <f t="shared" si="6"/>
        <v/>
      </c>
      <c r="V29" s="20" t="str">
        <f t="shared" si="7"/>
        <v/>
      </c>
      <c r="W29" s="20" t="str">
        <f t="shared" si="8"/>
        <v/>
      </c>
      <c r="X29" s="20" t="str">
        <f t="shared" si="9"/>
        <v/>
      </c>
      <c r="Y29" s="25"/>
      <c r="Z29" s="20" t="str">
        <f t="shared" si="10"/>
        <v/>
      </c>
      <c r="AA29" s="20" t="str">
        <f t="shared" si="11"/>
        <v/>
      </c>
      <c r="AB29" s="20" t="str">
        <f t="shared" si="12"/>
        <v>INSERT INTO erpdb.temp_import_MYOB_COAStructure (level, COA, COAChild) VALUES (2, '11000', '11500');</v>
      </c>
      <c r="AC29" s="20" t="str">
        <f t="shared" si="13"/>
        <v/>
      </c>
      <c r="AD29" s="20" t="str">
        <f t="shared" si="14"/>
        <v/>
      </c>
      <c r="AE29" s="20" t="str">
        <f t="shared" si="15"/>
        <v/>
      </c>
      <c r="AF29" s="20" t="str">
        <f t="shared" si="16"/>
        <v/>
      </c>
      <c r="AG29" s="20" t="str">
        <f t="shared" si="17"/>
        <v/>
      </c>
      <c r="AH29" s="20" t="str">
        <f t="shared" si="18"/>
        <v/>
      </c>
      <c r="AJ29" s="29" t="str">
        <f t="shared" si="28"/>
        <v>INSERT INTO erpdb.temp_import_MYOB_COAStructure (level, COA, COAChild) VALUES (2, '11000', '11500');</v>
      </c>
      <c r="AK29" s="27"/>
      <c r="AL29" s="21" t="str">
        <f t="shared" si="19"/>
        <v/>
      </c>
      <c r="AM29" s="21" t="str">
        <f t="shared" si="20"/>
        <v/>
      </c>
      <c r="AN29" s="21" t="str">
        <f t="shared" si="21"/>
        <v xml:space="preserve">SELECT * FROM "SchAccounting"."Func_TblTemporary_Import_MYOB_COAStructure_SET"(0000004000000000002, NULL, 0000009000000000002, 2, '11000', '11500'); </v>
      </c>
      <c r="AO29" s="21" t="str">
        <f t="shared" si="22"/>
        <v/>
      </c>
      <c r="AP29" s="21" t="str">
        <f t="shared" si="23"/>
        <v/>
      </c>
      <c r="AQ29" s="21" t="str">
        <f t="shared" si="24"/>
        <v/>
      </c>
      <c r="AR29" s="21" t="str">
        <f t="shared" si="25"/>
        <v/>
      </c>
      <c r="AS29" s="21" t="str">
        <f t="shared" si="26"/>
        <v/>
      </c>
      <c r="AT29" s="21" t="str">
        <f t="shared" si="27"/>
        <v/>
      </c>
      <c r="AV29" s="29" t="str">
        <f t="shared" si="29"/>
        <v xml:space="preserve">SELECT * FROM "SchAccounting"."Func_TblTemporary_Import_MYOB_COAStructure_SET"(0000004000000000002, NULL, 0000009000000000002, 2, '11000', '11500'); </v>
      </c>
    </row>
    <row r="30" spans="5:48" x14ac:dyDescent="0.2">
      <c r="E30" s="20">
        <v>11600</v>
      </c>
      <c r="M30" s="20" t="s">
        <v>23</v>
      </c>
      <c r="O30" s="20" t="str">
        <f t="shared" si="0"/>
        <v>1ACTV</v>
      </c>
      <c r="P30" s="20">
        <f t="shared" si="1"/>
        <v>10000</v>
      </c>
      <c r="Q30" s="20">
        <f t="shared" si="2"/>
        <v>11000</v>
      </c>
      <c r="R30" s="20">
        <f t="shared" si="3"/>
        <v>11600</v>
      </c>
      <c r="S30" s="20">
        <f t="shared" si="4"/>
        <v>11122</v>
      </c>
      <c r="T30" s="20" t="str">
        <f t="shared" si="5"/>
        <v/>
      </c>
      <c r="U30" s="20" t="str">
        <f t="shared" si="6"/>
        <v/>
      </c>
      <c r="V30" s="20" t="str">
        <f t="shared" si="7"/>
        <v/>
      </c>
      <c r="W30" s="20" t="str">
        <f t="shared" si="8"/>
        <v/>
      </c>
      <c r="X30" s="20" t="str">
        <f t="shared" si="9"/>
        <v/>
      </c>
      <c r="Y30" s="25"/>
      <c r="Z30" s="20" t="str">
        <f t="shared" si="10"/>
        <v/>
      </c>
      <c r="AA30" s="20" t="str">
        <f t="shared" si="11"/>
        <v/>
      </c>
      <c r="AB30" s="20" t="str">
        <f t="shared" si="12"/>
        <v>INSERT INTO erpdb.temp_import_MYOB_COAStructure (level, COA, COAChild) VALUES (2, '11000', '11600');</v>
      </c>
      <c r="AC30" s="20" t="str">
        <f t="shared" si="13"/>
        <v/>
      </c>
      <c r="AD30" s="20" t="str">
        <f t="shared" si="14"/>
        <v/>
      </c>
      <c r="AE30" s="20" t="str">
        <f t="shared" si="15"/>
        <v/>
      </c>
      <c r="AF30" s="20" t="str">
        <f t="shared" si="16"/>
        <v/>
      </c>
      <c r="AG30" s="20" t="str">
        <f t="shared" si="17"/>
        <v/>
      </c>
      <c r="AH30" s="20" t="str">
        <f t="shared" si="18"/>
        <v/>
      </c>
      <c r="AJ30" s="29" t="str">
        <f t="shared" si="28"/>
        <v>INSERT INTO erpdb.temp_import_MYOB_COAStructure (level, COA, COAChild) VALUES (2, '11000', '11600');</v>
      </c>
      <c r="AK30" s="27"/>
      <c r="AL30" s="21" t="str">
        <f t="shared" si="19"/>
        <v/>
      </c>
      <c r="AM30" s="21" t="str">
        <f t="shared" si="20"/>
        <v/>
      </c>
      <c r="AN30" s="21" t="str">
        <f t="shared" si="21"/>
        <v xml:space="preserve">SELECT * FROM "SchAccounting"."Func_TblTemporary_Import_MYOB_COAStructure_SET"(0000004000000000002, NULL, 0000009000000000002, 2, '11000', '11600'); </v>
      </c>
      <c r="AO30" s="21" t="str">
        <f t="shared" si="22"/>
        <v/>
      </c>
      <c r="AP30" s="21" t="str">
        <f t="shared" si="23"/>
        <v/>
      </c>
      <c r="AQ30" s="21" t="str">
        <f t="shared" si="24"/>
        <v/>
      </c>
      <c r="AR30" s="21" t="str">
        <f t="shared" si="25"/>
        <v/>
      </c>
      <c r="AS30" s="21" t="str">
        <f t="shared" si="26"/>
        <v/>
      </c>
      <c r="AT30" s="21" t="str">
        <f t="shared" si="27"/>
        <v/>
      </c>
      <c r="AV30" s="29" t="str">
        <f t="shared" si="29"/>
        <v xml:space="preserve">SELECT * FROM "SchAccounting"."Func_TblTemporary_Import_MYOB_COAStructure_SET"(0000004000000000002, NULL, 0000009000000000002, 2, '11000', '11600'); </v>
      </c>
    </row>
    <row r="31" spans="5:48" x14ac:dyDescent="0.2">
      <c r="F31" s="20">
        <v>11601</v>
      </c>
      <c r="M31" s="20" t="s">
        <v>23</v>
      </c>
      <c r="O31" s="20" t="str">
        <f t="shared" si="0"/>
        <v>1ACTV</v>
      </c>
      <c r="P31" s="20">
        <f t="shared" si="1"/>
        <v>10000</v>
      </c>
      <c r="Q31" s="20">
        <f t="shared" si="2"/>
        <v>11000</v>
      </c>
      <c r="R31" s="20">
        <f t="shared" si="3"/>
        <v>11600</v>
      </c>
      <c r="S31" s="20">
        <f t="shared" si="4"/>
        <v>11601</v>
      </c>
      <c r="T31" s="20" t="str">
        <f t="shared" si="5"/>
        <v/>
      </c>
      <c r="U31" s="20" t="str">
        <f t="shared" si="6"/>
        <v/>
      </c>
      <c r="V31" s="20" t="str">
        <f t="shared" si="7"/>
        <v/>
      </c>
      <c r="W31" s="20" t="str">
        <f t="shared" si="8"/>
        <v/>
      </c>
      <c r="X31" s="20" t="str">
        <f t="shared" si="9"/>
        <v/>
      </c>
      <c r="Y31" s="25"/>
      <c r="Z31" s="20" t="str">
        <f t="shared" si="10"/>
        <v/>
      </c>
      <c r="AA31" s="20" t="str">
        <f t="shared" si="11"/>
        <v/>
      </c>
      <c r="AB31" s="20" t="str">
        <f t="shared" si="12"/>
        <v/>
      </c>
      <c r="AC31" s="20" t="str">
        <f t="shared" si="13"/>
        <v>INSERT INTO erpdb.temp_import_MYOB_COAStructure (level, COA, COAChild) VALUES (3, '11600', '11601');</v>
      </c>
      <c r="AD31" s="20" t="str">
        <f t="shared" si="14"/>
        <v/>
      </c>
      <c r="AE31" s="20" t="str">
        <f t="shared" si="15"/>
        <v/>
      </c>
      <c r="AF31" s="20" t="str">
        <f t="shared" si="16"/>
        <v/>
      </c>
      <c r="AG31" s="20" t="str">
        <f t="shared" si="17"/>
        <v/>
      </c>
      <c r="AH31" s="20" t="str">
        <f t="shared" si="18"/>
        <v/>
      </c>
      <c r="AJ31" s="29" t="str">
        <f t="shared" si="28"/>
        <v>INSERT INTO erpdb.temp_import_MYOB_COAStructure (level, COA, COAChild) VALUES (3, '11600', '11601');</v>
      </c>
      <c r="AK31" s="27"/>
      <c r="AL31" s="21" t="str">
        <f t="shared" si="19"/>
        <v/>
      </c>
      <c r="AM31" s="21" t="str">
        <f t="shared" si="20"/>
        <v/>
      </c>
      <c r="AN31" s="21" t="str">
        <f t="shared" si="21"/>
        <v/>
      </c>
      <c r="AO31" s="21" t="str">
        <f t="shared" si="22"/>
        <v xml:space="preserve">SELECT * FROM "SchAccounting"."Func_TblTemporary_Import_MYOB_COAStructure_SET"(0000004000000000002, NULL, 0000009000000000002, 3, '11600', '11601'); </v>
      </c>
      <c r="AP31" s="21" t="str">
        <f t="shared" si="23"/>
        <v/>
      </c>
      <c r="AQ31" s="21" t="str">
        <f t="shared" si="24"/>
        <v/>
      </c>
      <c r="AR31" s="21" t="str">
        <f t="shared" si="25"/>
        <v/>
      </c>
      <c r="AS31" s="21" t="str">
        <f t="shared" si="26"/>
        <v/>
      </c>
      <c r="AT31" s="21" t="str">
        <f t="shared" si="27"/>
        <v/>
      </c>
      <c r="AV31" s="29" t="str">
        <f t="shared" si="29"/>
        <v xml:space="preserve">SELECT * FROM "SchAccounting"."Func_TblTemporary_Import_MYOB_COAStructure_SET"(0000004000000000002, NULL, 0000009000000000002, 3, '11600', '11601'); </v>
      </c>
    </row>
    <row r="32" spans="5:48" x14ac:dyDescent="0.2">
      <c r="F32" s="20">
        <v>11602</v>
      </c>
      <c r="M32" s="20" t="s">
        <v>24</v>
      </c>
      <c r="O32" s="20" t="str">
        <f t="shared" si="0"/>
        <v>1ACTV</v>
      </c>
      <c r="P32" s="20">
        <f t="shared" si="1"/>
        <v>10000</v>
      </c>
      <c r="Q32" s="20">
        <f t="shared" si="2"/>
        <v>11000</v>
      </c>
      <c r="R32" s="20">
        <f t="shared" si="3"/>
        <v>11600</v>
      </c>
      <c r="S32" s="20">
        <f t="shared" si="4"/>
        <v>11602</v>
      </c>
      <c r="T32" s="20" t="str">
        <f t="shared" si="5"/>
        <v/>
      </c>
      <c r="U32" s="20" t="str">
        <f t="shared" si="6"/>
        <v/>
      </c>
      <c r="V32" s="20" t="str">
        <f t="shared" si="7"/>
        <v/>
      </c>
      <c r="W32" s="20" t="str">
        <f t="shared" si="8"/>
        <v/>
      </c>
      <c r="X32" s="20" t="str">
        <f t="shared" si="9"/>
        <v/>
      </c>
      <c r="Y32" s="25"/>
      <c r="Z32" s="20" t="str">
        <f t="shared" si="10"/>
        <v/>
      </c>
      <c r="AA32" s="20" t="str">
        <f t="shared" si="11"/>
        <v/>
      </c>
      <c r="AB32" s="20" t="str">
        <f t="shared" si="12"/>
        <v/>
      </c>
      <c r="AC32" s="20" t="str">
        <f t="shared" si="13"/>
        <v>INSERT INTO erpdb.temp_import_MYOB_COAStructure (level, COA, COAChild) VALUES (3, '11600', '11602');</v>
      </c>
      <c r="AD32" s="20" t="str">
        <f t="shared" si="14"/>
        <v/>
      </c>
      <c r="AE32" s="20" t="str">
        <f t="shared" si="15"/>
        <v/>
      </c>
      <c r="AF32" s="20" t="str">
        <f t="shared" si="16"/>
        <v/>
      </c>
      <c r="AG32" s="20" t="str">
        <f t="shared" si="17"/>
        <v/>
      </c>
      <c r="AH32" s="20" t="str">
        <f t="shared" si="18"/>
        <v/>
      </c>
      <c r="AJ32" s="29" t="str">
        <f t="shared" si="28"/>
        <v>INSERT INTO erpdb.temp_import_MYOB_COAStructure (level, COA, COAChild) VALUES (3, '11600', '11602');</v>
      </c>
      <c r="AK32" s="27"/>
      <c r="AL32" s="21" t="str">
        <f t="shared" si="19"/>
        <v/>
      </c>
      <c r="AM32" s="21" t="str">
        <f t="shared" si="20"/>
        <v/>
      </c>
      <c r="AN32" s="21" t="str">
        <f t="shared" si="21"/>
        <v/>
      </c>
      <c r="AO32" s="21" t="str">
        <f t="shared" si="22"/>
        <v xml:space="preserve">SELECT * FROM "SchAccounting"."Func_TblTemporary_Import_MYOB_COAStructure_SET"(0000004000000000002, NULL, 0000009000000000002, 3, '11600', '11602'); </v>
      </c>
      <c r="AP32" s="21" t="str">
        <f t="shared" si="23"/>
        <v/>
      </c>
      <c r="AQ32" s="21" t="str">
        <f t="shared" si="24"/>
        <v/>
      </c>
      <c r="AR32" s="21" t="str">
        <f t="shared" si="25"/>
        <v/>
      </c>
      <c r="AS32" s="21" t="str">
        <f t="shared" si="26"/>
        <v/>
      </c>
      <c r="AT32" s="21" t="str">
        <f t="shared" si="27"/>
        <v/>
      </c>
      <c r="AV32" s="29" t="str">
        <f t="shared" si="29"/>
        <v xml:space="preserve">SELECT * FROM "SchAccounting"."Func_TblTemporary_Import_MYOB_COAStructure_SET"(0000004000000000002, NULL, 0000009000000000002, 3, '11600', '11602'); </v>
      </c>
    </row>
    <row r="33" spans="5:48" x14ac:dyDescent="0.2">
      <c r="E33" s="20">
        <v>11700</v>
      </c>
      <c r="M33" s="20" t="s">
        <v>25</v>
      </c>
      <c r="O33" s="20" t="str">
        <f t="shared" si="0"/>
        <v>1ACTV</v>
      </c>
      <c r="P33" s="20">
        <f t="shared" si="1"/>
        <v>10000</v>
      </c>
      <c r="Q33" s="20">
        <f t="shared" si="2"/>
        <v>11000</v>
      </c>
      <c r="R33" s="20">
        <f t="shared" si="3"/>
        <v>11700</v>
      </c>
      <c r="S33" s="20">
        <f t="shared" si="4"/>
        <v>11602</v>
      </c>
      <c r="T33" s="20" t="str">
        <f t="shared" si="5"/>
        <v/>
      </c>
      <c r="U33" s="20" t="str">
        <f t="shared" si="6"/>
        <v/>
      </c>
      <c r="V33" s="20" t="str">
        <f t="shared" si="7"/>
        <v/>
      </c>
      <c r="W33" s="20" t="str">
        <f t="shared" si="8"/>
        <v/>
      </c>
      <c r="X33" s="20" t="str">
        <f t="shared" si="9"/>
        <v/>
      </c>
      <c r="Y33" s="25"/>
      <c r="Z33" s="20" t="str">
        <f t="shared" si="10"/>
        <v/>
      </c>
      <c r="AA33" s="20" t="str">
        <f t="shared" si="11"/>
        <v/>
      </c>
      <c r="AB33" s="20" t="str">
        <f t="shared" si="12"/>
        <v>INSERT INTO erpdb.temp_import_MYOB_COAStructure (level, COA, COAChild) VALUES (2, '11000', '11700');</v>
      </c>
      <c r="AC33" s="20" t="str">
        <f t="shared" si="13"/>
        <v/>
      </c>
      <c r="AD33" s="20" t="str">
        <f t="shared" si="14"/>
        <v/>
      </c>
      <c r="AE33" s="20" t="str">
        <f t="shared" si="15"/>
        <v/>
      </c>
      <c r="AF33" s="20" t="str">
        <f t="shared" si="16"/>
        <v/>
      </c>
      <c r="AG33" s="20" t="str">
        <f t="shared" si="17"/>
        <v/>
      </c>
      <c r="AH33" s="20" t="str">
        <f t="shared" si="18"/>
        <v/>
      </c>
      <c r="AJ33" s="29" t="str">
        <f t="shared" si="28"/>
        <v>INSERT INTO erpdb.temp_import_MYOB_COAStructure (level, COA, COAChild) VALUES (2, '11000', '11700');</v>
      </c>
      <c r="AK33" s="27"/>
      <c r="AL33" s="21" t="str">
        <f t="shared" si="19"/>
        <v/>
      </c>
      <c r="AM33" s="21" t="str">
        <f t="shared" si="20"/>
        <v/>
      </c>
      <c r="AN33" s="21" t="str">
        <f t="shared" si="21"/>
        <v xml:space="preserve">SELECT * FROM "SchAccounting"."Func_TblTemporary_Import_MYOB_COAStructure_SET"(0000004000000000002, NULL, 0000009000000000002, 2, '11000', '11700'); </v>
      </c>
      <c r="AO33" s="21" t="str">
        <f t="shared" si="22"/>
        <v/>
      </c>
      <c r="AP33" s="21" t="str">
        <f t="shared" si="23"/>
        <v/>
      </c>
      <c r="AQ33" s="21" t="str">
        <f t="shared" si="24"/>
        <v/>
      </c>
      <c r="AR33" s="21" t="str">
        <f t="shared" si="25"/>
        <v/>
      </c>
      <c r="AS33" s="21" t="str">
        <f t="shared" si="26"/>
        <v/>
      </c>
      <c r="AT33" s="21" t="str">
        <f t="shared" si="27"/>
        <v/>
      </c>
      <c r="AV33" s="29" t="str">
        <f t="shared" si="29"/>
        <v xml:space="preserve">SELECT * FROM "SchAccounting"."Func_TblTemporary_Import_MYOB_COAStructure_SET"(0000004000000000002, NULL, 0000009000000000002, 2, '11000', '11700'); </v>
      </c>
    </row>
    <row r="34" spans="5:48" x14ac:dyDescent="0.2">
      <c r="F34" s="20">
        <v>11701</v>
      </c>
      <c r="M34" s="20" t="s">
        <v>25</v>
      </c>
      <c r="O34" s="20" t="str">
        <f t="shared" si="0"/>
        <v>1ACTV</v>
      </c>
      <c r="P34" s="20">
        <f t="shared" si="1"/>
        <v>10000</v>
      </c>
      <c r="Q34" s="20">
        <f t="shared" si="2"/>
        <v>11000</v>
      </c>
      <c r="R34" s="20">
        <f t="shared" si="3"/>
        <v>11700</v>
      </c>
      <c r="S34" s="20">
        <f t="shared" si="4"/>
        <v>11701</v>
      </c>
      <c r="T34" s="20" t="str">
        <f t="shared" si="5"/>
        <v/>
      </c>
      <c r="U34" s="20" t="str">
        <f t="shared" si="6"/>
        <v/>
      </c>
      <c r="V34" s="20" t="str">
        <f t="shared" si="7"/>
        <v/>
      </c>
      <c r="W34" s="20" t="str">
        <f t="shared" si="8"/>
        <v/>
      </c>
      <c r="X34" s="20" t="str">
        <f t="shared" si="9"/>
        <v/>
      </c>
      <c r="Y34" s="25"/>
      <c r="Z34" s="20" t="str">
        <f t="shared" si="10"/>
        <v/>
      </c>
      <c r="AA34" s="20" t="str">
        <f t="shared" si="11"/>
        <v/>
      </c>
      <c r="AB34" s="20" t="str">
        <f t="shared" si="12"/>
        <v/>
      </c>
      <c r="AC34" s="20" t="str">
        <f t="shared" si="13"/>
        <v>INSERT INTO erpdb.temp_import_MYOB_COAStructure (level, COA, COAChild) VALUES (3, '11700', '11701');</v>
      </c>
      <c r="AD34" s="20" t="str">
        <f t="shared" si="14"/>
        <v/>
      </c>
      <c r="AE34" s="20" t="str">
        <f t="shared" si="15"/>
        <v/>
      </c>
      <c r="AF34" s="20" t="str">
        <f t="shared" si="16"/>
        <v/>
      </c>
      <c r="AG34" s="20" t="str">
        <f t="shared" si="17"/>
        <v/>
      </c>
      <c r="AH34" s="20" t="str">
        <f t="shared" si="18"/>
        <v/>
      </c>
      <c r="AJ34" s="29" t="str">
        <f t="shared" si="28"/>
        <v>INSERT INTO erpdb.temp_import_MYOB_COAStructure (level, COA, COAChild) VALUES (3, '11700', '11701');</v>
      </c>
      <c r="AK34" s="27"/>
      <c r="AL34" s="21" t="str">
        <f t="shared" si="19"/>
        <v/>
      </c>
      <c r="AM34" s="21" t="str">
        <f t="shared" si="20"/>
        <v/>
      </c>
      <c r="AN34" s="21" t="str">
        <f t="shared" si="21"/>
        <v/>
      </c>
      <c r="AO34" s="21" t="str">
        <f t="shared" si="22"/>
        <v xml:space="preserve">SELECT * FROM "SchAccounting"."Func_TblTemporary_Import_MYOB_COAStructure_SET"(0000004000000000002, NULL, 0000009000000000002, 3, '11700', '11701'); </v>
      </c>
      <c r="AP34" s="21" t="str">
        <f t="shared" si="23"/>
        <v/>
      </c>
      <c r="AQ34" s="21" t="str">
        <f t="shared" si="24"/>
        <v/>
      </c>
      <c r="AR34" s="21" t="str">
        <f t="shared" si="25"/>
        <v/>
      </c>
      <c r="AS34" s="21" t="str">
        <f t="shared" si="26"/>
        <v/>
      </c>
      <c r="AT34" s="21" t="str">
        <f t="shared" si="27"/>
        <v/>
      </c>
      <c r="AV34" s="29" t="str">
        <f t="shared" si="29"/>
        <v xml:space="preserve">SELECT * FROM "SchAccounting"."Func_TblTemporary_Import_MYOB_COAStructure_SET"(0000004000000000002, NULL, 0000009000000000002, 3, '11700', '11701'); </v>
      </c>
    </row>
    <row r="35" spans="5:48" x14ac:dyDescent="0.2">
      <c r="F35" s="20">
        <v>11702</v>
      </c>
      <c r="M35" s="20" t="s">
        <v>26</v>
      </c>
      <c r="O35" s="20" t="str">
        <f t="shared" si="0"/>
        <v>1ACTV</v>
      </c>
      <c r="P35" s="20">
        <f t="shared" si="1"/>
        <v>10000</v>
      </c>
      <c r="Q35" s="20">
        <f t="shared" si="2"/>
        <v>11000</v>
      </c>
      <c r="R35" s="20">
        <f t="shared" si="3"/>
        <v>11700</v>
      </c>
      <c r="S35" s="20">
        <f t="shared" si="4"/>
        <v>11702</v>
      </c>
      <c r="T35" s="20" t="str">
        <f t="shared" si="5"/>
        <v/>
      </c>
      <c r="U35" s="20" t="str">
        <f t="shared" si="6"/>
        <v/>
      </c>
      <c r="V35" s="20" t="str">
        <f t="shared" si="7"/>
        <v/>
      </c>
      <c r="W35" s="20" t="str">
        <f t="shared" si="8"/>
        <v/>
      </c>
      <c r="X35" s="20" t="str">
        <f t="shared" si="9"/>
        <v/>
      </c>
      <c r="Y35" s="25"/>
      <c r="Z35" s="20" t="str">
        <f t="shared" si="10"/>
        <v/>
      </c>
      <c r="AA35" s="20" t="str">
        <f t="shared" si="11"/>
        <v/>
      </c>
      <c r="AB35" s="20" t="str">
        <f t="shared" si="12"/>
        <v/>
      </c>
      <c r="AC35" s="20" t="str">
        <f t="shared" si="13"/>
        <v>INSERT INTO erpdb.temp_import_MYOB_COAStructure (level, COA, COAChild) VALUES (3, '11700', '11702');</v>
      </c>
      <c r="AD35" s="20" t="str">
        <f t="shared" si="14"/>
        <v/>
      </c>
      <c r="AE35" s="20" t="str">
        <f t="shared" si="15"/>
        <v/>
      </c>
      <c r="AF35" s="20" t="str">
        <f t="shared" si="16"/>
        <v/>
      </c>
      <c r="AG35" s="20" t="str">
        <f t="shared" si="17"/>
        <v/>
      </c>
      <c r="AH35" s="20" t="str">
        <f t="shared" si="18"/>
        <v/>
      </c>
      <c r="AJ35" s="29" t="str">
        <f t="shared" si="28"/>
        <v>INSERT INTO erpdb.temp_import_MYOB_COAStructure (level, COA, COAChild) VALUES (3, '11700', '11702');</v>
      </c>
      <c r="AK35" s="27"/>
      <c r="AL35" s="21" t="str">
        <f t="shared" si="19"/>
        <v/>
      </c>
      <c r="AM35" s="21" t="str">
        <f t="shared" si="20"/>
        <v/>
      </c>
      <c r="AN35" s="21" t="str">
        <f t="shared" si="21"/>
        <v/>
      </c>
      <c r="AO35" s="21" t="str">
        <f t="shared" si="22"/>
        <v xml:space="preserve">SELECT * FROM "SchAccounting"."Func_TblTemporary_Import_MYOB_COAStructure_SET"(0000004000000000002, NULL, 0000009000000000002, 3, '11700', '11702'); </v>
      </c>
      <c r="AP35" s="21" t="str">
        <f t="shared" si="23"/>
        <v/>
      </c>
      <c r="AQ35" s="21" t="str">
        <f t="shared" si="24"/>
        <v/>
      </c>
      <c r="AR35" s="21" t="str">
        <f t="shared" si="25"/>
        <v/>
      </c>
      <c r="AS35" s="21" t="str">
        <f t="shared" si="26"/>
        <v/>
      </c>
      <c r="AT35" s="21" t="str">
        <f t="shared" si="27"/>
        <v/>
      </c>
      <c r="AV35" s="29" t="str">
        <f t="shared" si="29"/>
        <v xml:space="preserve">SELECT * FROM "SchAccounting"."Func_TblTemporary_Import_MYOB_COAStructure_SET"(0000004000000000002, NULL, 0000009000000000002, 3, '11700', '11702'); </v>
      </c>
    </row>
    <row r="36" spans="5:48" x14ac:dyDescent="0.2">
      <c r="E36" s="20">
        <v>11800</v>
      </c>
      <c r="M36" s="20" t="s">
        <v>27</v>
      </c>
      <c r="O36" s="20" t="str">
        <f t="shared" si="0"/>
        <v>1ACTV</v>
      </c>
      <c r="P36" s="20">
        <f t="shared" si="1"/>
        <v>10000</v>
      </c>
      <c r="Q36" s="20">
        <f t="shared" si="2"/>
        <v>11000</v>
      </c>
      <c r="R36" s="20">
        <f t="shared" si="3"/>
        <v>11800</v>
      </c>
      <c r="S36" s="20">
        <f t="shared" si="4"/>
        <v>11702</v>
      </c>
      <c r="T36" s="20" t="str">
        <f t="shared" si="5"/>
        <v/>
      </c>
      <c r="U36" s="20" t="str">
        <f t="shared" si="6"/>
        <v/>
      </c>
      <c r="V36" s="20" t="str">
        <f t="shared" si="7"/>
        <v/>
      </c>
      <c r="W36" s="20" t="str">
        <f t="shared" si="8"/>
        <v/>
      </c>
      <c r="X36" s="20" t="str">
        <f t="shared" si="9"/>
        <v/>
      </c>
      <c r="Y36" s="25"/>
      <c r="Z36" s="20" t="str">
        <f t="shared" si="10"/>
        <v/>
      </c>
      <c r="AA36" s="20" t="str">
        <f t="shared" si="11"/>
        <v/>
      </c>
      <c r="AB36" s="20" t="str">
        <f t="shared" si="12"/>
        <v>INSERT INTO erpdb.temp_import_MYOB_COAStructure (level, COA, COAChild) VALUES (2, '11000', '11800');</v>
      </c>
      <c r="AC36" s="20" t="str">
        <f t="shared" si="13"/>
        <v/>
      </c>
      <c r="AD36" s="20" t="str">
        <f t="shared" si="14"/>
        <v/>
      </c>
      <c r="AE36" s="20" t="str">
        <f t="shared" si="15"/>
        <v/>
      </c>
      <c r="AF36" s="20" t="str">
        <f t="shared" si="16"/>
        <v/>
      </c>
      <c r="AG36" s="20" t="str">
        <f t="shared" si="17"/>
        <v/>
      </c>
      <c r="AH36" s="20" t="str">
        <f t="shared" si="18"/>
        <v/>
      </c>
      <c r="AJ36" s="29" t="str">
        <f t="shared" si="28"/>
        <v>INSERT INTO erpdb.temp_import_MYOB_COAStructure (level, COA, COAChild) VALUES (2, '11000', '11800');</v>
      </c>
      <c r="AK36" s="27"/>
      <c r="AL36" s="21" t="str">
        <f t="shared" si="19"/>
        <v/>
      </c>
      <c r="AM36" s="21" t="str">
        <f t="shared" si="20"/>
        <v/>
      </c>
      <c r="AN36" s="21" t="str">
        <f t="shared" si="21"/>
        <v xml:space="preserve">SELECT * FROM "SchAccounting"."Func_TblTemporary_Import_MYOB_COAStructure_SET"(0000004000000000002, NULL, 0000009000000000002, 2, '11000', '11800'); </v>
      </c>
      <c r="AO36" s="21" t="str">
        <f t="shared" si="22"/>
        <v/>
      </c>
      <c r="AP36" s="21" t="str">
        <f t="shared" si="23"/>
        <v/>
      </c>
      <c r="AQ36" s="21" t="str">
        <f t="shared" si="24"/>
        <v/>
      </c>
      <c r="AR36" s="21" t="str">
        <f t="shared" si="25"/>
        <v/>
      </c>
      <c r="AS36" s="21" t="str">
        <f t="shared" si="26"/>
        <v/>
      </c>
      <c r="AT36" s="21" t="str">
        <f t="shared" si="27"/>
        <v/>
      </c>
      <c r="AV36" s="29" t="str">
        <f t="shared" si="29"/>
        <v xml:space="preserve">SELECT * FROM "SchAccounting"."Func_TblTemporary_Import_MYOB_COAStructure_SET"(0000004000000000002, NULL, 0000009000000000002, 2, '11000', '11800'); </v>
      </c>
    </row>
    <row r="37" spans="5:48" x14ac:dyDescent="0.2">
      <c r="F37" s="20">
        <v>11801</v>
      </c>
      <c r="M37" s="20" t="s">
        <v>27</v>
      </c>
      <c r="O37" s="20" t="str">
        <f t="shared" si="0"/>
        <v>1ACTV</v>
      </c>
      <c r="P37" s="20">
        <f t="shared" si="1"/>
        <v>10000</v>
      </c>
      <c r="Q37" s="20">
        <f t="shared" si="2"/>
        <v>11000</v>
      </c>
      <c r="R37" s="20">
        <f t="shared" si="3"/>
        <v>11800</v>
      </c>
      <c r="S37" s="20">
        <f t="shared" si="4"/>
        <v>11801</v>
      </c>
      <c r="T37" s="20" t="str">
        <f t="shared" si="5"/>
        <v/>
      </c>
      <c r="U37" s="20" t="str">
        <f t="shared" si="6"/>
        <v/>
      </c>
      <c r="V37" s="20" t="str">
        <f t="shared" si="7"/>
        <v/>
      </c>
      <c r="W37" s="20" t="str">
        <f t="shared" si="8"/>
        <v/>
      </c>
      <c r="X37" s="20" t="str">
        <f t="shared" si="9"/>
        <v/>
      </c>
      <c r="Y37" s="25"/>
      <c r="Z37" s="20" t="str">
        <f t="shared" si="10"/>
        <v/>
      </c>
      <c r="AA37" s="20" t="str">
        <f t="shared" si="11"/>
        <v/>
      </c>
      <c r="AB37" s="20" t="str">
        <f t="shared" si="12"/>
        <v/>
      </c>
      <c r="AC37" s="20" t="str">
        <f t="shared" si="13"/>
        <v>INSERT INTO erpdb.temp_import_MYOB_COAStructure (level, COA, COAChild) VALUES (3, '11800', '11801');</v>
      </c>
      <c r="AD37" s="20" t="str">
        <f t="shared" si="14"/>
        <v/>
      </c>
      <c r="AE37" s="20" t="str">
        <f t="shared" si="15"/>
        <v/>
      </c>
      <c r="AF37" s="20" t="str">
        <f t="shared" si="16"/>
        <v/>
      </c>
      <c r="AG37" s="20" t="str">
        <f t="shared" si="17"/>
        <v/>
      </c>
      <c r="AH37" s="20" t="str">
        <f t="shared" si="18"/>
        <v/>
      </c>
      <c r="AJ37" s="29" t="str">
        <f t="shared" si="28"/>
        <v>INSERT INTO erpdb.temp_import_MYOB_COAStructure (level, COA, COAChild) VALUES (3, '11800', '11801');</v>
      </c>
      <c r="AK37" s="27"/>
      <c r="AL37" s="21" t="str">
        <f t="shared" si="19"/>
        <v/>
      </c>
      <c r="AM37" s="21" t="str">
        <f t="shared" si="20"/>
        <v/>
      </c>
      <c r="AN37" s="21" t="str">
        <f t="shared" si="21"/>
        <v/>
      </c>
      <c r="AO37" s="21" t="str">
        <f t="shared" si="22"/>
        <v xml:space="preserve">SELECT * FROM "SchAccounting"."Func_TblTemporary_Import_MYOB_COAStructure_SET"(0000004000000000002, NULL, 0000009000000000002, 3, '11800', '11801'); </v>
      </c>
      <c r="AP37" s="21" t="str">
        <f t="shared" si="23"/>
        <v/>
      </c>
      <c r="AQ37" s="21" t="str">
        <f t="shared" si="24"/>
        <v/>
      </c>
      <c r="AR37" s="21" t="str">
        <f t="shared" si="25"/>
        <v/>
      </c>
      <c r="AS37" s="21" t="str">
        <f t="shared" si="26"/>
        <v/>
      </c>
      <c r="AT37" s="21" t="str">
        <f t="shared" si="27"/>
        <v/>
      </c>
      <c r="AV37" s="29" t="str">
        <f t="shared" si="29"/>
        <v xml:space="preserve">SELECT * FROM "SchAccounting"."Func_TblTemporary_Import_MYOB_COAStructure_SET"(0000004000000000002, NULL, 0000009000000000002, 3, '11800', '11801'); </v>
      </c>
    </row>
    <row r="38" spans="5:48" x14ac:dyDescent="0.2">
      <c r="F38" s="20">
        <v>11802</v>
      </c>
      <c r="M38" s="20" t="s">
        <v>28</v>
      </c>
      <c r="O38" s="20" t="str">
        <f t="shared" si="0"/>
        <v>1ACTV</v>
      </c>
      <c r="P38" s="20">
        <f t="shared" si="1"/>
        <v>10000</v>
      </c>
      <c r="Q38" s="20">
        <f t="shared" si="2"/>
        <v>11000</v>
      </c>
      <c r="R38" s="20">
        <f t="shared" si="3"/>
        <v>11800</v>
      </c>
      <c r="S38" s="20">
        <f t="shared" si="4"/>
        <v>11802</v>
      </c>
      <c r="T38" s="20" t="str">
        <f t="shared" si="5"/>
        <v/>
      </c>
      <c r="U38" s="20" t="str">
        <f t="shared" si="6"/>
        <v/>
      </c>
      <c r="V38" s="20" t="str">
        <f t="shared" si="7"/>
        <v/>
      </c>
      <c r="W38" s="20" t="str">
        <f t="shared" si="8"/>
        <v/>
      </c>
      <c r="X38" s="20" t="str">
        <f t="shared" si="9"/>
        <v/>
      </c>
      <c r="Y38" s="25"/>
      <c r="Z38" s="20" t="str">
        <f t="shared" si="10"/>
        <v/>
      </c>
      <c r="AA38" s="20" t="str">
        <f t="shared" si="11"/>
        <v/>
      </c>
      <c r="AB38" s="20" t="str">
        <f t="shared" si="12"/>
        <v/>
      </c>
      <c r="AC38" s="20" t="str">
        <f t="shared" si="13"/>
        <v>INSERT INTO erpdb.temp_import_MYOB_COAStructure (level, COA, COAChild) VALUES (3, '11800', '11802');</v>
      </c>
      <c r="AD38" s="20" t="str">
        <f t="shared" si="14"/>
        <v/>
      </c>
      <c r="AE38" s="20" t="str">
        <f t="shared" si="15"/>
        <v/>
      </c>
      <c r="AF38" s="20" t="str">
        <f t="shared" si="16"/>
        <v/>
      </c>
      <c r="AG38" s="20" t="str">
        <f t="shared" si="17"/>
        <v/>
      </c>
      <c r="AH38" s="20" t="str">
        <f t="shared" si="18"/>
        <v/>
      </c>
      <c r="AJ38" s="29" t="str">
        <f t="shared" si="28"/>
        <v>INSERT INTO erpdb.temp_import_MYOB_COAStructure (level, COA, COAChild) VALUES (3, '11800', '11802');</v>
      </c>
      <c r="AK38" s="27"/>
      <c r="AL38" s="21" t="str">
        <f t="shared" si="19"/>
        <v/>
      </c>
      <c r="AM38" s="21" t="str">
        <f t="shared" si="20"/>
        <v/>
      </c>
      <c r="AN38" s="21" t="str">
        <f t="shared" si="21"/>
        <v/>
      </c>
      <c r="AO38" s="21" t="str">
        <f t="shared" si="22"/>
        <v xml:space="preserve">SELECT * FROM "SchAccounting"."Func_TblTemporary_Import_MYOB_COAStructure_SET"(0000004000000000002, NULL, 0000009000000000002, 3, '11800', '11802'); </v>
      </c>
      <c r="AP38" s="21" t="str">
        <f t="shared" si="23"/>
        <v/>
      </c>
      <c r="AQ38" s="21" t="str">
        <f t="shared" si="24"/>
        <v/>
      </c>
      <c r="AR38" s="21" t="str">
        <f t="shared" si="25"/>
        <v/>
      </c>
      <c r="AS38" s="21" t="str">
        <f t="shared" si="26"/>
        <v/>
      </c>
      <c r="AT38" s="21" t="str">
        <f t="shared" si="27"/>
        <v/>
      </c>
      <c r="AV38" s="29" t="str">
        <f t="shared" si="29"/>
        <v xml:space="preserve">SELECT * FROM "SchAccounting"."Func_TblTemporary_Import_MYOB_COAStructure_SET"(0000004000000000002, NULL, 0000009000000000002, 3, '11800', '11802'); </v>
      </c>
    </row>
    <row r="39" spans="5:48" x14ac:dyDescent="0.2">
      <c r="E39" s="20">
        <v>11810</v>
      </c>
      <c r="M39" s="20" t="s">
        <v>29</v>
      </c>
      <c r="O39" s="20" t="str">
        <f t="shared" si="0"/>
        <v>1ACTV</v>
      </c>
      <c r="P39" s="20">
        <f t="shared" si="1"/>
        <v>10000</v>
      </c>
      <c r="Q39" s="20">
        <f t="shared" si="2"/>
        <v>11000</v>
      </c>
      <c r="R39" s="20">
        <f t="shared" si="3"/>
        <v>11810</v>
      </c>
      <c r="S39" s="20">
        <f t="shared" si="4"/>
        <v>11802</v>
      </c>
      <c r="T39" s="20" t="str">
        <f t="shared" si="5"/>
        <v/>
      </c>
      <c r="U39" s="20" t="str">
        <f t="shared" si="6"/>
        <v/>
      </c>
      <c r="V39" s="20" t="str">
        <f t="shared" si="7"/>
        <v/>
      </c>
      <c r="W39" s="20" t="str">
        <f t="shared" si="8"/>
        <v/>
      </c>
      <c r="X39" s="20" t="str">
        <f t="shared" si="9"/>
        <v/>
      </c>
      <c r="Y39" s="25"/>
      <c r="Z39" s="20" t="str">
        <f t="shared" si="10"/>
        <v/>
      </c>
      <c r="AA39" s="20" t="str">
        <f t="shared" si="11"/>
        <v/>
      </c>
      <c r="AB39" s="20" t="str">
        <f t="shared" si="12"/>
        <v>INSERT INTO erpdb.temp_import_MYOB_COAStructure (level, COA, COAChild) VALUES (2, '11000', '11810');</v>
      </c>
      <c r="AC39" s="20" t="str">
        <f t="shared" si="13"/>
        <v/>
      </c>
      <c r="AD39" s="20" t="str">
        <f t="shared" si="14"/>
        <v/>
      </c>
      <c r="AE39" s="20" t="str">
        <f t="shared" si="15"/>
        <v/>
      </c>
      <c r="AF39" s="20" t="str">
        <f t="shared" si="16"/>
        <v/>
      </c>
      <c r="AG39" s="20" t="str">
        <f t="shared" si="17"/>
        <v/>
      </c>
      <c r="AH39" s="20" t="str">
        <f t="shared" si="18"/>
        <v/>
      </c>
      <c r="AJ39" s="29" t="str">
        <f t="shared" si="28"/>
        <v>INSERT INTO erpdb.temp_import_MYOB_COAStructure (level, COA, COAChild) VALUES (2, '11000', '11810');</v>
      </c>
      <c r="AK39" s="27"/>
      <c r="AL39" s="21" t="str">
        <f t="shared" si="19"/>
        <v/>
      </c>
      <c r="AM39" s="21" t="str">
        <f t="shared" si="20"/>
        <v/>
      </c>
      <c r="AN39" s="21" t="str">
        <f t="shared" si="21"/>
        <v xml:space="preserve">SELECT * FROM "SchAccounting"."Func_TblTemporary_Import_MYOB_COAStructure_SET"(0000004000000000002, NULL, 0000009000000000002, 2, '11000', '11810'); </v>
      </c>
      <c r="AO39" s="21" t="str">
        <f t="shared" si="22"/>
        <v/>
      </c>
      <c r="AP39" s="21" t="str">
        <f t="shared" si="23"/>
        <v/>
      </c>
      <c r="AQ39" s="21" t="str">
        <f t="shared" si="24"/>
        <v/>
      </c>
      <c r="AR39" s="21" t="str">
        <f t="shared" si="25"/>
        <v/>
      </c>
      <c r="AS39" s="21" t="str">
        <f t="shared" si="26"/>
        <v/>
      </c>
      <c r="AT39" s="21" t="str">
        <f t="shared" si="27"/>
        <v/>
      </c>
      <c r="AV39" s="29" t="str">
        <f t="shared" si="29"/>
        <v xml:space="preserve">SELECT * FROM "SchAccounting"."Func_TblTemporary_Import_MYOB_COAStructure_SET"(0000004000000000002, NULL, 0000009000000000002, 2, '11000', '11810'); </v>
      </c>
    </row>
    <row r="40" spans="5:48" x14ac:dyDescent="0.2">
      <c r="F40" s="20">
        <v>11811</v>
      </c>
      <c r="M40" s="20" t="s">
        <v>29</v>
      </c>
      <c r="O40" s="20" t="str">
        <f t="shared" si="0"/>
        <v>1ACTV</v>
      </c>
      <c r="P40" s="20">
        <f t="shared" si="1"/>
        <v>10000</v>
      </c>
      <c r="Q40" s="20">
        <f t="shared" si="2"/>
        <v>11000</v>
      </c>
      <c r="R40" s="20">
        <f t="shared" si="3"/>
        <v>11810</v>
      </c>
      <c r="S40" s="20">
        <f t="shared" si="4"/>
        <v>11811</v>
      </c>
      <c r="T40" s="20" t="str">
        <f t="shared" si="5"/>
        <v/>
      </c>
      <c r="U40" s="20" t="str">
        <f t="shared" si="6"/>
        <v/>
      </c>
      <c r="V40" s="20" t="str">
        <f t="shared" si="7"/>
        <v/>
      </c>
      <c r="W40" s="20" t="str">
        <f t="shared" si="8"/>
        <v/>
      </c>
      <c r="X40" s="20" t="str">
        <f t="shared" si="9"/>
        <v/>
      </c>
      <c r="Y40" s="25"/>
      <c r="Z40" s="20" t="str">
        <f t="shared" si="10"/>
        <v/>
      </c>
      <c r="AA40" s="20" t="str">
        <f t="shared" si="11"/>
        <v/>
      </c>
      <c r="AB40" s="20" t="str">
        <f t="shared" si="12"/>
        <v/>
      </c>
      <c r="AC40" s="20" t="str">
        <f t="shared" si="13"/>
        <v>INSERT INTO erpdb.temp_import_MYOB_COAStructure (level, COA, COAChild) VALUES (3, '11810', '11811');</v>
      </c>
      <c r="AD40" s="20" t="str">
        <f t="shared" si="14"/>
        <v/>
      </c>
      <c r="AE40" s="20" t="str">
        <f t="shared" si="15"/>
        <v/>
      </c>
      <c r="AF40" s="20" t="str">
        <f t="shared" si="16"/>
        <v/>
      </c>
      <c r="AG40" s="20" t="str">
        <f t="shared" si="17"/>
        <v/>
      </c>
      <c r="AH40" s="20" t="str">
        <f t="shared" si="18"/>
        <v/>
      </c>
      <c r="AJ40" s="29" t="str">
        <f t="shared" si="28"/>
        <v>INSERT INTO erpdb.temp_import_MYOB_COAStructure (level, COA, COAChild) VALUES (3, '11810', '11811');</v>
      </c>
      <c r="AK40" s="27"/>
      <c r="AL40" s="21" t="str">
        <f t="shared" si="19"/>
        <v/>
      </c>
      <c r="AM40" s="21" t="str">
        <f t="shared" si="20"/>
        <v/>
      </c>
      <c r="AN40" s="21" t="str">
        <f t="shared" si="21"/>
        <v/>
      </c>
      <c r="AO40" s="21" t="str">
        <f t="shared" si="22"/>
        <v xml:space="preserve">SELECT * FROM "SchAccounting"."Func_TblTemporary_Import_MYOB_COAStructure_SET"(0000004000000000002, NULL, 0000009000000000002, 3, '11810', '11811'); </v>
      </c>
      <c r="AP40" s="21" t="str">
        <f t="shared" si="23"/>
        <v/>
      </c>
      <c r="AQ40" s="21" t="str">
        <f t="shared" si="24"/>
        <v/>
      </c>
      <c r="AR40" s="21" t="str">
        <f t="shared" si="25"/>
        <v/>
      </c>
      <c r="AS40" s="21" t="str">
        <f t="shared" si="26"/>
        <v/>
      </c>
      <c r="AT40" s="21" t="str">
        <f t="shared" si="27"/>
        <v/>
      </c>
      <c r="AV40" s="29" t="str">
        <f t="shared" si="29"/>
        <v xml:space="preserve">SELECT * FROM "SchAccounting"."Func_TblTemporary_Import_MYOB_COAStructure_SET"(0000004000000000002, NULL, 0000009000000000002, 3, '11810', '11811'); </v>
      </c>
    </row>
    <row r="41" spans="5:48" x14ac:dyDescent="0.2">
      <c r="F41" s="20">
        <v>11812</v>
      </c>
      <c r="M41" s="20" t="s">
        <v>30</v>
      </c>
      <c r="O41" s="20" t="str">
        <f t="shared" si="0"/>
        <v>1ACTV</v>
      </c>
      <c r="P41" s="20">
        <f t="shared" si="1"/>
        <v>10000</v>
      </c>
      <c r="Q41" s="20">
        <f t="shared" si="2"/>
        <v>11000</v>
      </c>
      <c r="R41" s="20">
        <f t="shared" si="3"/>
        <v>11810</v>
      </c>
      <c r="S41" s="20">
        <f t="shared" si="4"/>
        <v>11812</v>
      </c>
      <c r="T41" s="20" t="str">
        <f t="shared" si="5"/>
        <v/>
      </c>
      <c r="U41" s="20" t="str">
        <f t="shared" si="6"/>
        <v/>
      </c>
      <c r="V41" s="20" t="str">
        <f t="shared" si="7"/>
        <v/>
      </c>
      <c r="W41" s="20" t="str">
        <f t="shared" si="8"/>
        <v/>
      </c>
      <c r="X41" s="20" t="str">
        <f t="shared" si="9"/>
        <v/>
      </c>
      <c r="Y41" s="25"/>
      <c r="Z41" s="20" t="str">
        <f t="shared" si="10"/>
        <v/>
      </c>
      <c r="AA41" s="20" t="str">
        <f t="shared" si="11"/>
        <v/>
      </c>
      <c r="AB41" s="20" t="str">
        <f t="shared" si="12"/>
        <v/>
      </c>
      <c r="AC41" s="20" t="str">
        <f t="shared" si="13"/>
        <v>INSERT INTO erpdb.temp_import_MYOB_COAStructure (level, COA, COAChild) VALUES (3, '11810', '11812');</v>
      </c>
      <c r="AD41" s="20" t="str">
        <f t="shared" si="14"/>
        <v/>
      </c>
      <c r="AE41" s="20" t="str">
        <f t="shared" si="15"/>
        <v/>
      </c>
      <c r="AF41" s="20" t="str">
        <f t="shared" si="16"/>
        <v/>
      </c>
      <c r="AG41" s="20" t="str">
        <f t="shared" si="17"/>
        <v/>
      </c>
      <c r="AH41" s="20" t="str">
        <f t="shared" si="18"/>
        <v/>
      </c>
      <c r="AJ41" s="29" t="str">
        <f t="shared" si="28"/>
        <v>INSERT INTO erpdb.temp_import_MYOB_COAStructure (level, COA, COAChild) VALUES (3, '11810', '11812');</v>
      </c>
      <c r="AK41" s="27"/>
      <c r="AL41" s="21" t="str">
        <f t="shared" si="19"/>
        <v/>
      </c>
      <c r="AM41" s="21" t="str">
        <f t="shared" si="20"/>
        <v/>
      </c>
      <c r="AN41" s="21" t="str">
        <f t="shared" si="21"/>
        <v/>
      </c>
      <c r="AO41" s="21" t="str">
        <f t="shared" si="22"/>
        <v xml:space="preserve">SELECT * FROM "SchAccounting"."Func_TblTemporary_Import_MYOB_COAStructure_SET"(0000004000000000002, NULL, 0000009000000000002, 3, '11810', '11812'); </v>
      </c>
      <c r="AP41" s="21" t="str">
        <f t="shared" si="23"/>
        <v/>
      </c>
      <c r="AQ41" s="21" t="str">
        <f t="shared" si="24"/>
        <v/>
      </c>
      <c r="AR41" s="21" t="str">
        <f t="shared" si="25"/>
        <v/>
      </c>
      <c r="AS41" s="21" t="str">
        <f t="shared" si="26"/>
        <v/>
      </c>
      <c r="AT41" s="21" t="str">
        <f t="shared" si="27"/>
        <v/>
      </c>
      <c r="AV41" s="29" t="str">
        <f t="shared" si="29"/>
        <v xml:space="preserve">SELECT * FROM "SchAccounting"."Func_TblTemporary_Import_MYOB_COAStructure_SET"(0000004000000000002, NULL, 0000009000000000002, 3, '11810', '11812'); </v>
      </c>
    </row>
    <row r="42" spans="5:48" x14ac:dyDescent="0.2">
      <c r="E42" s="20">
        <v>11820</v>
      </c>
      <c r="M42" s="20" t="s">
        <v>31</v>
      </c>
      <c r="O42" s="20" t="str">
        <f t="shared" si="0"/>
        <v>1ACTV</v>
      </c>
      <c r="P42" s="20">
        <f t="shared" si="1"/>
        <v>10000</v>
      </c>
      <c r="Q42" s="20">
        <f t="shared" si="2"/>
        <v>11000</v>
      </c>
      <c r="R42" s="20">
        <f t="shared" si="3"/>
        <v>11820</v>
      </c>
      <c r="S42" s="20">
        <f t="shared" si="4"/>
        <v>11812</v>
      </c>
      <c r="T42" s="20" t="str">
        <f t="shared" si="5"/>
        <v/>
      </c>
      <c r="U42" s="20" t="str">
        <f t="shared" si="6"/>
        <v/>
      </c>
      <c r="V42" s="20" t="str">
        <f t="shared" si="7"/>
        <v/>
      </c>
      <c r="W42" s="20" t="str">
        <f t="shared" si="8"/>
        <v/>
      </c>
      <c r="X42" s="20" t="str">
        <f t="shared" si="9"/>
        <v/>
      </c>
      <c r="Y42" s="25"/>
      <c r="Z42" s="20" t="str">
        <f t="shared" si="10"/>
        <v/>
      </c>
      <c r="AA42" s="20" t="str">
        <f t="shared" si="11"/>
        <v/>
      </c>
      <c r="AB42" s="20" t="str">
        <f t="shared" si="12"/>
        <v>INSERT INTO erpdb.temp_import_MYOB_COAStructure (level, COA, COAChild) VALUES (2, '11000', '11820');</v>
      </c>
      <c r="AC42" s="20" t="str">
        <f t="shared" si="13"/>
        <v/>
      </c>
      <c r="AD42" s="20" t="str">
        <f t="shared" si="14"/>
        <v/>
      </c>
      <c r="AE42" s="20" t="str">
        <f t="shared" si="15"/>
        <v/>
      </c>
      <c r="AF42" s="20" t="str">
        <f t="shared" si="16"/>
        <v/>
      </c>
      <c r="AG42" s="20" t="str">
        <f t="shared" si="17"/>
        <v/>
      </c>
      <c r="AH42" s="20" t="str">
        <f t="shared" si="18"/>
        <v/>
      </c>
      <c r="AJ42" s="29" t="str">
        <f t="shared" si="28"/>
        <v>INSERT INTO erpdb.temp_import_MYOB_COAStructure (level, COA, COAChild) VALUES (2, '11000', '11820');</v>
      </c>
      <c r="AK42" s="27"/>
      <c r="AL42" s="21" t="str">
        <f t="shared" si="19"/>
        <v/>
      </c>
      <c r="AM42" s="21" t="str">
        <f t="shared" si="20"/>
        <v/>
      </c>
      <c r="AN42" s="21" t="str">
        <f t="shared" si="21"/>
        <v xml:space="preserve">SELECT * FROM "SchAccounting"."Func_TblTemporary_Import_MYOB_COAStructure_SET"(0000004000000000002, NULL, 0000009000000000002, 2, '11000', '11820'); </v>
      </c>
      <c r="AO42" s="21" t="str">
        <f t="shared" si="22"/>
        <v/>
      </c>
      <c r="AP42" s="21" t="str">
        <f t="shared" si="23"/>
        <v/>
      </c>
      <c r="AQ42" s="21" t="str">
        <f t="shared" si="24"/>
        <v/>
      </c>
      <c r="AR42" s="21" t="str">
        <f t="shared" si="25"/>
        <v/>
      </c>
      <c r="AS42" s="21" t="str">
        <f t="shared" si="26"/>
        <v/>
      </c>
      <c r="AT42" s="21" t="str">
        <f t="shared" si="27"/>
        <v/>
      </c>
      <c r="AV42" s="29" t="str">
        <f t="shared" si="29"/>
        <v xml:space="preserve">SELECT * FROM "SchAccounting"."Func_TblTemporary_Import_MYOB_COAStructure_SET"(0000004000000000002, NULL, 0000009000000000002, 2, '11000', '11820'); </v>
      </c>
    </row>
    <row r="43" spans="5:48" x14ac:dyDescent="0.2">
      <c r="E43" s="20">
        <v>11830</v>
      </c>
      <c r="M43" s="20" t="s">
        <v>32</v>
      </c>
      <c r="O43" s="20" t="str">
        <f t="shared" si="0"/>
        <v>1ACTV</v>
      </c>
      <c r="P43" s="20">
        <f t="shared" si="1"/>
        <v>10000</v>
      </c>
      <c r="Q43" s="20">
        <f t="shared" si="2"/>
        <v>11000</v>
      </c>
      <c r="R43" s="20">
        <f t="shared" si="3"/>
        <v>11830</v>
      </c>
      <c r="S43" s="20">
        <f t="shared" si="4"/>
        <v>11812</v>
      </c>
      <c r="T43" s="20" t="str">
        <f t="shared" si="5"/>
        <v/>
      </c>
      <c r="U43" s="20" t="str">
        <f t="shared" si="6"/>
        <v/>
      </c>
      <c r="V43" s="20" t="str">
        <f t="shared" si="7"/>
        <v/>
      </c>
      <c r="W43" s="20" t="str">
        <f t="shared" si="8"/>
        <v/>
      </c>
      <c r="X43" s="20" t="str">
        <f t="shared" si="9"/>
        <v/>
      </c>
      <c r="Y43" s="25"/>
      <c r="Z43" s="20" t="str">
        <f t="shared" si="10"/>
        <v/>
      </c>
      <c r="AA43" s="20" t="str">
        <f t="shared" si="11"/>
        <v/>
      </c>
      <c r="AB43" s="20" t="str">
        <f t="shared" si="12"/>
        <v>INSERT INTO erpdb.temp_import_MYOB_COAStructure (level, COA, COAChild) VALUES (2, '11000', '11830');</v>
      </c>
      <c r="AC43" s="20" t="str">
        <f t="shared" si="13"/>
        <v/>
      </c>
      <c r="AD43" s="20" t="str">
        <f t="shared" si="14"/>
        <v/>
      </c>
      <c r="AE43" s="20" t="str">
        <f t="shared" si="15"/>
        <v/>
      </c>
      <c r="AF43" s="20" t="str">
        <f t="shared" si="16"/>
        <v/>
      </c>
      <c r="AG43" s="20" t="str">
        <f t="shared" si="17"/>
        <v/>
      </c>
      <c r="AH43" s="20" t="str">
        <f t="shared" si="18"/>
        <v/>
      </c>
      <c r="AJ43" s="29" t="str">
        <f t="shared" si="28"/>
        <v>INSERT INTO erpdb.temp_import_MYOB_COAStructure (level, COA, COAChild) VALUES (2, '11000', '11830');</v>
      </c>
      <c r="AK43" s="27"/>
      <c r="AL43" s="21" t="str">
        <f t="shared" si="19"/>
        <v/>
      </c>
      <c r="AM43" s="21" t="str">
        <f t="shared" si="20"/>
        <v/>
      </c>
      <c r="AN43" s="21" t="str">
        <f t="shared" si="21"/>
        <v xml:space="preserve">SELECT * FROM "SchAccounting"."Func_TblTemporary_Import_MYOB_COAStructure_SET"(0000004000000000002, NULL, 0000009000000000002, 2, '11000', '11830'); </v>
      </c>
      <c r="AO43" s="21" t="str">
        <f t="shared" si="22"/>
        <v/>
      </c>
      <c r="AP43" s="21" t="str">
        <f t="shared" si="23"/>
        <v/>
      </c>
      <c r="AQ43" s="21" t="str">
        <f t="shared" si="24"/>
        <v/>
      </c>
      <c r="AR43" s="21" t="str">
        <f t="shared" si="25"/>
        <v/>
      </c>
      <c r="AS43" s="21" t="str">
        <f t="shared" si="26"/>
        <v/>
      </c>
      <c r="AT43" s="21" t="str">
        <f t="shared" si="27"/>
        <v/>
      </c>
      <c r="AV43" s="29" t="str">
        <f t="shared" si="29"/>
        <v xml:space="preserve">SELECT * FROM "SchAccounting"."Func_TblTemporary_Import_MYOB_COAStructure_SET"(0000004000000000002, NULL, 0000009000000000002, 2, '11000', '11830'); </v>
      </c>
    </row>
    <row r="44" spans="5:48" x14ac:dyDescent="0.2">
      <c r="E44" s="20">
        <v>11840</v>
      </c>
      <c r="M44" s="20" t="s">
        <v>33</v>
      </c>
      <c r="O44" s="20" t="str">
        <f t="shared" si="0"/>
        <v>1ACTV</v>
      </c>
      <c r="P44" s="20">
        <f t="shared" si="1"/>
        <v>10000</v>
      </c>
      <c r="Q44" s="20">
        <f t="shared" si="2"/>
        <v>11000</v>
      </c>
      <c r="R44" s="20">
        <f t="shared" si="3"/>
        <v>11840</v>
      </c>
      <c r="S44" s="20">
        <f t="shared" si="4"/>
        <v>11812</v>
      </c>
      <c r="T44" s="20" t="str">
        <f t="shared" si="5"/>
        <v/>
      </c>
      <c r="U44" s="20" t="str">
        <f t="shared" si="6"/>
        <v/>
      </c>
      <c r="V44" s="20" t="str">
        <f t="shared" si="7"/>
        <v/>
      </c>
      <c r="W44" s="20" t="str">
        <f t="shared" si="8"/>
        <v/>
      </c>
      <c r="X44" s="20" t="str">
        <f t="shared" si="9"/>
        <v/>
      </c>
      <c r="Y44" s="25"/>
      <c r="Z44" s="20" t="str">
        <f t="shared" si="10"/>
        <v/>
      </c>
      <c r="AA44" s="20" t="str">
        <f t="shared" si="11"/>
        <v/>
      </c>
      <c r="AB44" s="20" t="str">
        <f t="shared" si="12"/>
        <v>INSERT INTO erpdb.temp_import_MYOB_COAStructure (level, COA, COAChild) VALUES (2, '11000', '11840');</v>
      </c>
      <c r="AC44" s="20" t="str">
        <f t="shared" si="13"/>
        <v/>
      </c>
      <c r="AD44" s="20" t="str">
        <f t="shared" si="14"/>
        <v/>
      </c>
      <c r="AE44" s="20" t="str">
        <f t="shared" si="15"/>
        <v/>
      </c>
      <c r="AF44" s="20" t="str">
        <f t="shared" si="16"/>
        <v/>
      </c>
      <c r="AG44" s="20" t="str">
        <f t="shared" si="17"/>
        <v/>
      </c>
      <c r="AH44" s="20" t="str">
        <f t="shared" si="18"/>
        <v/>
      </c>
      <c r="AJ44" s="29" t="str">
        <f t="shared" si="28"/>
        <v>INSERT INTO erpdb.temp_import_MYOB_COAStructure (level, COA, COAChild) VALUES (2, '11000', '11840');</v>
      </c>
      <c r="AK44" s="27"/>
      <c r="AL44" s="21" t="str">
        <f t="shared" si="19"/>
        <v/>
      </c>
      <c r="AM44" s="21" t="str">
        <f t="shared" si="20"/>
        <v/>
      </c>
      <c r="AN44" s="21" t="str">
        <f t="shared" si="21"/>
        <v xml:space="preserve">SELECT * FROM "SchAccounting"."Func_TblTemporary_Import_MYOB_COAStructure_SET"(0000004000000000002, NULL, 0000009000000000002, 2, '11000', '11840'); </v>
      </c>
      <c r="AO44" s="21" t="str">
        <f t="shared" si="22"/>
        <v/>
      </c>
      <c r="AP44" s="21" t="str">
        <f t="shared" si="23"/>
        <v/>
      </c>
      <c r="AQ44" s="21" t="str">
        <f t="shared" si="24"/>
        <v/>
      </c>
      <c r="AR44" s="21" t="str">
        <f t="shared" si="25"/>
        <v/>
      </c>
      <c r="AS44" s="21" t="str">
        <f t="shared" si="26"/>
        <v/>
      </c>
      <c r="AT44" s="21" t="str">
        <f t="shared" si="27"/>
        <v/>
      </c>
      <c r="AV44" s="29" t="str">
        <f t="shared" si="29"/>
        <v xml:space="preserve">SELECT * FROM "SchAccounting"."Func_TblTemporary_Import_MYOB_COAStructure_SET"(0000004000000000002, NULL, 0000009000000000002, 2, '11000', '11840'); </v>
      </c>
    </row>
    <row r="45" spans="5:48" x14ac:dyDescent="0.2">
      <c r="E45" s="20">
        <v>11850</v>
      </c>
      <c r="M45" s="20" t="s">
        <v>34</v>
      </c>
      <c r="O45" s="20" t="str">
        <f t="shared" si="0"/>
        <v>1ACTV</v>
      </c>
      <c r="P45" s="20">
        <f t="shared" si="1"/>
        <v>10000</v>
      </c>
      <c r="Q45" s="20">
        <f t="shared" si="2"/>
        <v>11000</v>
      </c>
      <c r="R45" s="20">
        <f t="shared" si="3"/>
        <v>11850</v>
      </c>
      <c r="S45" s="20">
        <f t="shared" si="4"/>
        <v>11812</v>
      </c>
      <c r="T45" s="20" t="str">
        <f t="shared" si="5"/>
        <v/>
      </c>
      <c r="U45" s="20" t="str">
        <f t="shared" si="6"/>
        <v/>
      </c>
      <c r="V45" s="20" t="str">
        <f t="shared" si="7"/>
        <v/>
      </c>
      <c r="W45" s="20" t="str">
        <f t="shared" si="8"/>
        <v/>
      </c>
      <c r="X45" s="20" t="str">
        <f t="shared" si="9"/>
        <v/>
      </c>
      <c r="Y45" s="25"/>
      <c r="Z45" s="20" t="str">
        <f t="shared" si="10"/>
        <v/>
      </c>
      <c r="AA45" s="20" t="str">
        <f t="shared" si="11"/>
        <v/>
      </c>
      <c r="AB45" s="20" t="str">
        <f t="shared" si="12"/>
        <v>INSERT INTO erpdb.temp_import_MYOB_COAStructure (level, COA, COAChild) VALUES (2, '11000', '11850');</v>
      </c>
      <c r="AC45" s="20" t="str">
        <f t="shared" si="13"/>
        <v/>
      </c>
      <c r="AD45" s="20" t="str">
        <f t="shared" si="14"/>
        <v/>
      </c>
      <c r="AE45" s="20" t="str">
        <f t="shared" si="15"/>
        <v/>
      </c>
      <c r="AF45" s="20" t="str">
        <f t="shared" si="16"/>
        <v/>
      </c>
      <c r="AG45" s="20" t="str">
        <f t="shared" si="17"/>
        <v/>
      </c>
      <c r="AH45" s="20" t="str">
        <f t="shared" si="18"/>
        <v/>
      </c>
      <c r="AJ45" s="29" t="str">
        <f t="shared" si="28"/>
        <v>INSERT INTO erpdb.temp_import_MYOB_COAStructure (level, COA, COAChild) VALUES (2, '11000', '11850');</v>
      </c>
      <c r="AK45" s="27"/>
      <c r="AL45" s="21" t="str">
        <f t="shared" si="19"/>
        <v/>
      </c>
      <c r="AM45" s="21" t="str">
        <f t="shared" si="20"/>
        <v/>
      </c>
      <c r="AN45" s="21" t="str">
        <f t="shared" si="21"/>
        <v xml:space="preserve">SELECT * FROM "SchAccounting"."Func_TblTemporary_Import_MYOB_COAStructure_SET"(0000004000000000002, NULL, 0000009000000000002, 2, '11000', '11850'); </v>
      </c>
      <c r="AO45" s="21" t="str">
        <f t="shared" si="22"/>
        <v/>
      </c>
      <c r="AP45" s="21" t="str">
        <f t="shared" si="23"/>
        <v/>
      </c>
      <c r="AQ45" s="21" t="str">
        <f t="shared" si="24"/>
        <v/>
      </c>
      <c r="AR45" s="21" t="str">
        <f t="shared" si="25"/>
        <v/>
      </c>
      <c r="AS45" s="21" t="str">
        <f t="shared" si="26"/>
        <v/>
      </c>
      <c r="AT45" s="21" t="str">
        <f t="shared" si="27"/>
        <v/>
      </c>
      <c r="AV45" s="29" t="str">
        <f t="shared" si="29"/>
        <v xml:space="preserve">SELECT * FROM "SchAccounting"."Func_TblTemporary_Import_MYOB_COAStructure_SET"(0000004000000000002, NULL, 0000009000000000002, 2, '11000', '11850'); </v>
      </c>
    </row>
    <row r="46" spans="5:48" x14ac:dyDescent="0.2">
      <c r="E46" s="20">
        <v>11860</v>
      </c>
      <c r="M46" s="20" t="s">
        <v>35</v>
      </c>
      <c r="O46" s="20" t="str">
        <f t="shared" si="0"/>
        <v>1ACTV</v>
      </c>
      <c r="P46" s="20">
        <f t="shared" si="1"/>
        <v>10000</v>
      </c>
      <c r="Q46" s="20">
        <f t="shared" si="2"/>
        <v>11000</v>
      </c>
      <c r="R46" s="20">
        <f t="shared" si="3"/>
        <v>11860</v>
      </c>
      <c r="S46" s="20">
        <f t="shared" si="4"/>
        <v>11812</v>
      </c>
      <c r="T46" s="20" t="str">
        <f t="shared" si="5"/>
        <v/>
      </c>
      <c r="U46" s="20" t="str">
        <f t="shared" si="6"/>
        <v/>
      </c>
      <c r="V46" s="20" t="str">
        <f t="shared" si="7"/>
        <v/>
      </c>
      <c r="W46" s="20" t="str">
        <f t="shared" si="8"/>
        <v/>
      </c>
      <c r="X46" s="20" t="str">
        <f t="shared" si="9"/>
        <v/>
      </c>
      <c r="Y46" s="25"/>
      <c r="Z46" s="20" t="str">
        <f t="shared" si="10"/>
        <v/>
      </c>
      <c r="AA46" s="20" t="str">
        <f t="shared" si="11"/>
        <v/>
      </c>
      <c r="AB46" s="20" t="str">
        <f t="shared" si="12"/>
        <v>INSERT INTO erpdb.temp_import_MYOB_COAStructure (level, COA, COAChild) VALUES (2, '11000', '11860');</v>
      </c>
      <c r="AC46" s="20" t="str">
        <f t="shared" si="13"/>
        <v/>
      </c>
      <c r="AD46" s="20" t="str">
        <f t="shared" si="14"/>
        <v/>
      </c>
      <c r="AE46" s="20" t="str">
        <f t="shared" si="15"/>
        <v/>
      </c>
      <c r="AF46" s="20" t="str">
        <f t="shared" si="16"/>
        <v/>
      </c>
      <c r="AG46" s="20" t="str">
        <f t="shared" si="17"/>
        <v/>
      </c>
      <c r="AH46" s="20" t="str">
        <f t="shared" si="18"/>
        <v/>
      </c>
      <c r="AJ46" s="29" t="str">
        <f t="shared" si="28"/>
        <v>INSERT INTO erpdb.temp_import_MYOB_COAStructure (level, COA, COAChild) VALUES (2, '11000', '11860');</v>
      </c>
      <c r="AK46" s="27"/>
      <c r="AL46" s="21" t="str">
        <f t="shared" si="19"/>
        <v/>
      </c>
      <c r="AM46" s="21" t="str">
        <f t="shared" si="20"/>
        <v/>
      </c>
      <c r="AN46" s="21" t="str">
        <f t="shared" si="21"/>
        <v xml:space="preserve">SELECT * FROM "SchAccounting"."Func_TblTemporary_Import_MYOB_COAStructure_SET"(0000004000000000002, NULL, 0000009000000000002, 2, '11000', '11860'); </v>
      </c>
      <c r="AO46" s="21" t="str">
        <f t="shared" si="22"/>
        <v/>
      </c>
      <c r="AP46" s="21" t="str">
        <f t="shared" si="23"/>
        <v/>
      </c>
      <c r="AQ46" s="21" t="str">
        <f t="shared" si="24"/>
        <v/>
      </c>
      <c r="AR46" s="21" t="str">
        <f t="shared" si="25"/>
        <v/>
      </c>
      <c r="AS46" s="21" t="str">
        <f t="shared" si="26"/>
        <v/>
      </c>
      <c r="AT46" s="21" t="str">
        <f t="shared" si="27"/>
        <v/>
      </c>
      <c r="AV46" s="29" t="str">
        <f t="shared" si="29"/>
        <v xml:space="preserve">SELECT * FROM "SchAccounting"."Func_TblTemporary_Import_MYOB_COAStructure_SET"(0000004000000000002, NULL, 0000009000000000002, 2, '11000', '11860'); </v>
      </c>
    </row>
    <row r="47" spans="5:48" x14ac:dyDescent="0.2">
      <c r="F47" s="20">
        <v>11861</v>
      </c>
      <c r="M47" s="20" t="s">
        <v>35</v>
      </c>
      <c r="O47" s="20" t="str">
        <f t="shared" si="0"/>
        <v>1ACTV</v>
      </c>
      <c r="P47" s="20">
        <f t="shared" si="1"/>
        <v>10000</v>
      </c>
      <c r="Q47" s="20">
        <f t="shared" si="2"/>
        <v>11000</v>
      </c>
      <c r="R47" s="20">
        <f t="shared" si="3"/>
        <v>11860</v>
      </c>
      <c r="S47" s="20">
        <f t="shared" si="4"/>
        <v>11861</v>
      </c>
      <c r="T47" s="20" t="str">
        <f t="shared" si="5"/>
        <v/>
      </c>
      <c r="U47" s="20" t="str">
        <f t="shared" si="6"/>
        <v/>
      </c>
      <c r="V47" s="20" t="str">
        <f t="shared" si="7"/>
        <v/>
      </c>
      <c r="W47" s="20" t="str">
        <f t="shared" si="8"/>
        <v/>
      </c>
      <c r="X47" s="20" t="str">
        <f t="shared" si="9"/>
        <v/>
      </c>
      <c r="Y47" s="25"/>
      <c r="Z47" s="20" t="str">
        <f t="shared" si="10"/>
        <v/>
      </c>
      <c r="AA47" s="20" t="str">
        <f t="shared" si="11"/>
        <v/>
      </c>
      <c r="AB47" s="20" t="str">
        <f t="shared" si="12"/>
        <v/>
      </c>
      <c r="AC47" s="20" t="str">
        <f t="shared" si="13"/>
        <v>INSERT INTO erpdb.temp_import_MYOB_COAStructure (level, COA, COAChild) VALUES (3, '11860', '11861');</v>
      </c>
      <c r="AD47" s="20" t="str">
        <f t="shared" si="14"/>
        <v/>
      </c>
      <c r="AE47" s="20" t="str">
        <f t="shared" si="15"/>
        <v/>
      </c>
      <c r="AF47" s="20" t="str">
        <f t="shared" si="16"/>
        <v/>
      </c>
      <c r="AG47" s="20" t="str">
        <f t="shared" si="17"/>
        <v/>
      </c>
      <c r="AH47" s="20" t="str">
        <f t="shared" si="18"/>
        <v/>
      </c>
      <c r="AJ47" s="29" t="str">
        <f t="shared" si="28"/>
        <v>INSERT INTO erpdb.temp_import_MYOB_COAStructure (level, COA, COAChild) VALUES (3, '11860', '11861');</v>
      </c>
      <c r="AK47" s="27"/>
      <c r="AL47" s="21" t="str">
        <f t="shared" si="19"/>
        <v/>
      </c>
      <c r="AM47" s="21" t="str">
        <f t="shared" si="20"/>
        <v/>
      </c>
      <c r="AN47" s="21" t="str">
        <f t="shared" si="21"/>
        <v/>
      </c>
      <c r="AO47" s="21" t="str">
        <f t="shared" si="22"/>
        <v xml:space="preserve">SELECT * FROM "SchAccounting"."Func_TblTemporary_Import_MYOB_COAStructure_SET"(0000004000000000002, NULL, 0000009000000000002, 3, '11860', '11861'); </v>
      </c>
      <c r="AP47" s="21" t="str">
        <f t="shared" si="23"/>
        <v/>
      </c>
      <c r="AQ47" s="21" t="str">
        <f t="shared" si="24"/>
        <v/>
      </c>
      <c r="AR47" s="21" t="str">
        <f t="shared" si="25"/>
        <v/>
      </c>
      <c r="AS47" s="21" t="str">
        <f t="shared" si="26"/>
        <v/>
      </c>
      <c r="AT47" s="21" t="str">
        <f t="shared" si="27"/>
        <v/>
      </c>
      <c r="AV47" s="29" t="str">
        <f t="shared" si="29"/>
        <v xml:space="preserve">SELECT * FROM "SchAccounting"."Func_TblTemporary_Import_MYOB_COAStructure_SET"(0000004000000000002, NULL, 0000009000000000002, 3, '11860', '11861'); </v>
      </c>
    </row>
    <row r="48" spans="5:48" x14ac:dyDescent="0.2">
      <c r="F48" s="20">
        <v>11862</v>
      </c>
      <c r="M48" s="20" t="s">
        <v>36</v>
      </c>
      <c r="O48" s="20" t="str">
        <f t="shared" si="0"/>
        <v>1ACTV</v>
      </c>
      <c r="P48" s="20">
        <f t="shared" si="1"/>
        <v>10000</v>
      </c>
      <c r="Q48" s="20">
        <f t="shared" si="2"/>
        <v>11000</v>
      </c>
      <c r="R48" s="20">
        <f t="shared" si="3"/>
        <v>11860</v>
      </c>
      <c r="S48" s="20">
        <f t="shared" si="4"/>
        <v>11862</v>
      </c>
      <c r="T48" s="20" t="str">
        <f t="shared" si="5"/>
        <v/>
      </c>
      <c r="U48" s="20" t="str">
        <f t="shared" si="6"/>
        <v/>
      </c>
      <c r="V48" s="20" t="str">
        <f t="shared" si="7"/>
        <v/>
      </c>
      <c r="W48" s="20" t="str">
        <f t="shared" si="8"/>
        <v/>
      </c>
      <c r="X48" s="20" t="str">
        <f t="shared" si="9"/>
        <v/>
      </c>
      <c r="Y48" s="25"/>
      <c r="Z48" s="20" t="str">
        <f t="shared" si="10"/>
        <v/>
      </c>
      <c r="AA48" s="20" t="str">
        <f t="shared" si="11"/>
        <v/>
      </c>
      <c r="AB48" s="20" t="str">
        <f t="shared" si="12"/>
        <v/>
      </c>
      <c r="AC48" s="20" t="str">
        <f t="shared" si="13"/>
        <v>INSERT INTO erpdb.temp_import_MYOB_COAStructure (level, COA, COAChild) VALUES (3, '11860', '11862');</v>
      </c>
      <c r="AD48" s="20" t="str">
        <f t="shared" si="14"/>
        <v/>
      </c>
      <c r="AE48" s="20" t="str">
        <f t="shared" si="15"/>
        <v/>
      </c>
      <c r="AF48" s="20" t="str">
        <f t="shared" si="16"/>
        <v/>
      </c>
      <c r="AG48" s="20" t="str">
        <f t="shared" si="17"/>
        <v/>
      </c>
      <c r="AH48" s="20" t="str">
        <f t="shared" si="18"/>
        <v/>
      </c>
      <c r="AJ48" s="29" t="str">
        <f t="shared" si="28"/>
        <v>INSERT INTO erpdb.temp_import_MYOB_COAStructure (level, COA, COAChild) VALUES (3, '11860', '11862');</v>
      </c>
      <c r="AK48" s="27"/>
      <c r="AL48" s="21" t="str">
        <f t="shared" si="19"/>
        <v/>
      </c>
      <c r="AM48" s="21" t="str">
        <f t="shared" si="20"/>
        <v/>
      </c>
      <c r="AN48" s="21" t="str">
        <f t="shared" si="21"/>
        <v/>
      </c>
      <c r="AO48" s="21" t="str">
        <f t="shared" si="22"/>
        <v xml:space="preserve">SELECT * FROM "SchAccounting"."Func_TblTemporary_Import_MYOB_COAStructure_SET"(0000004000000000002, NULL, 0000009000000000002, 3, '11860', '11862'); </v>
      </c>
      <c r="AP48" s="21" t="str">
        <f t="shared" si="23"/>
        <v/>
      </c>
      <c r="AQ48" s="21" t="str">
        <f t="shared" si="24"/>
        <v/>
      </c>
      <c r="AR48" s="21" t="str">
        <f t="shared" si="25"/>
        <v/>
      </c>
      <c r="AS48" s="21" t="str">
        <f t="shared" si="26"/>
        <v/>
      </c>
      <c r="AT48" s="21" t="str">
        <f t="shared" si="27"/>
        <v/>
      </c>
      <c r="AV48" s="29" t="str">
        <f t="shared" si="29"/>
        <v xml:space="preserve">SELECT * FROM "SchAccounting"."Func_TblTemporary_Import_MYOB_COAStructure_SET"(0000004000000000002, NULL, 0000009000000000002, 3, '11860', '11862'); </v>
      </c>
    </row>
    <row r="49" spans="4:48" x14ac:dyDescent="0.2">
      <c r="E49" s="20">
        <v>11870</v>
      </c>
      <c r="M49" s="20" t="s">
        <v>37</v>
      </c>
      <c r="O49" s="20" t="str">
        <f t="shared" si="0"/>
        <v>1ACTV</v>
      </c>
      <c r="P49" s="20">
        <f t="shared" si="1"/>
        <v>10000</v>
      </c>
      <c r="Q49" s="20">
        <f t="shared" si="2"/>
        <v>11000</v>
      </c>
      <c r="R49" s="20">
        <f t="shared" si="3"/>
        <v>11870</v>
      </c>
      <c r="S49" s="20">
        <f t="shared" si="4"/>
        <v>11862</v>
      </c>
      <c r="T49" s="20" t="str">
        <f t="shared" si="5"/>
        <v/>
      </c>
      <c r="U49" s="20" t="str">
        <f t="shared" si="6"/>
        <v/>
      </c>
      <c r="V49" s="20" t="str">
        <f t="shared" si="7"/>
        <v/>
      </c>
      <c r="W49" s="20" t="str">
        <f t="shared" si="8"/>
        <v/>
      </c>
      <c r="X49" s="20" t="str">
        <f t="shared" si="9"/>
        <v/>
      </c>
      <c r="Y49" s="25"/>
      <c r="Z49" s="20" t="str">
        <f t="shared" ref="Z49:Z55" si="30">IF(EXACT(P49, P48), "", CONCATENATE("INSERT INTO erpdb.temp_import_MYOB_COAStructure (level, COA, COAChild) VALUES (", "0", ", '", O49, "'", ", '", P49, "');"))</f>
        <v/>
      </c>
      <c r="AA49" s="20" t="str">
        <f t="shared" ref="AA49:AA55" si="31">IF(EXACT(Q49, Q48), "", CONCATENATE("INSERT INTO erpdb.temp_import_MYOB_COAStructure (level, COA, COAChild) VALUES (", "1", ", '", P49, "'", ", '", Q49, "');"))</f>
        <v/>
      </c>
      <c r="AB49" s="20" t="str">
        <f t="shared" ref="AB49:AB55" si="32">IF(EXACT(R49, R48), "", CONCATENATE("INSERT INTO erpdb.temp_import_MYOB_COAStructure (level, COA, COAChild) VALUES (", "2", ", '", Q49, "'", ", '", R49, "');"))</f>
        <v>INSERT INTO erpdb.temp_import_MYOB_COAStructure (level, COA, COAChild) VALUES (2, '11000', '11870');</v>
      </c>
      <c r="AC49" s="20" t="str">
        <f t="shared" ref="AC49:AC55" si="33">IF(EXACT(S49, S48), "", CONCATENATE("INSERT INTO erpdb.temp_import_MYOB_COAStructure (level, COA, COAChild) VALUES (", "3", ", '", R49, "'", ", '", S49, "');"))</f>
        <v/>
      </c>
      <c r="AD49" s="20" t="str">
        <f t="shared" ref="AD49:AD55" si="34">IF(EXACT(T49, T48), "", CONCATENATE("INSERT INTO erpdb.temp_import_MYOB_COAStructure (level, COA, COAChild) VALUES (", "4", ", '", S49, "'", ", '", T49, "');"))</f>
        <v/>
      </c>
      <c r="AE49" s="20" t="str">
        <f t="shared" ref="AE49:AE55" si="35">IF(EXACT(U49, U48), "", CONCATENATE("INSERT INTO erpdb.temp_import_MYOB_COAStructure (level, COA, COAChild) VALUES (", "5", ", '", T49, "'", ", '", U49, "');"))</f>
        <v/>
      </c>
      <c r="AF49" s="20" t="str">
        <f t="shared" ref="AF49:AF55" si="36">IF(EXACT(V49, V48), "", CONCATENATE("INSERT INTO erpdb.temp_import_MYOB_COAStructure (level, COA, COAChild) VALUES (", "6", ", '", U49, "'", ", '", V49, "');"))</f>
        <v/>
      </c>
      <c r="AG49" s="20" t="str">
        <f t="shared" ref="AG49:AG55" si="37">IF(EXACT(W49, W48), "", CONCATENATE("INSERT INTO erpdb.temp_import_MYOB_COAStructure (level, COA, COAChild) VALUES (", "7", ", '", V49, "'", ", '", W49, "');"))</f>
        <v/>
      </c>
      <c r="AH49" s="20" t="str">
        <f t="shared" ref="AH49:AH55" si="38">IF(EXACT(X49, X48), "", CONCATENATE("INSERT INTO erpdb.temp_import_MYOB_COAStructure (level, COA, COAChild) VALUES (", "8", ", '", W49, "'", ", '", X49, "');"))</f>
        <v/>
      </c>
      <c r="AJ49" s="29" t="str">
        <f t="shared" si="28"/>
        <v>INSERT INTO erpdb.temp_import_MYOB_COAStructure (level, COA, COAChild) VALUES (2, '11000', '11870');</v>
      </c>
      <c r="AK49" s="27"/>
      <c r="AL49" s="21" t="str">
        <f t="shared" si="19"/>
        <v/>
      </c>
      <c r="AM49" s="21" t="str">
        <f t="shared" si="20"/>
        <v/>
      </c>
      <c r="AN49" s="21" t="str">
        <f t="shared" si="21"/>
        <v xml:space="preserve">SELECT * FROM "SchAccounting"."Func_TblTemporary_Import_MYOB_COAStructure_SET"(0000004000000000002, NULL, 0000009000000000002, 2, '11000', '11870'); </v>
      </c>
      <c r="AO49" s="21" t="str">
        <f t="shared" si="22"/>
        <v/>
      </c>
      <c r="AP49" s="21" t="str">
        <f t="shared" si="23"/>
        <v/>
      </c>
      <c r="AQ49" s="21" t="str">
        <f t="shared" si="24"/>
        <v/>
      </c>
      <c r="AR49" s="21" t="str">
        <f t="shared" si="25"/>
        <v/>
      </c>
      <c r="AS49" s="21" t="str">
        <f t="shared" si="26"/>
        <v/>
      </c>
      <c r="AT49" s="21" t="str">
        <f t="shared" si="27"/>
        <v/>
      </c>
      <c r="AV49" s="29" t="str">
        <f t="shared" si="29"/>
        <v xml:space="preserve">SELECT * FROM "SchAccounting"."Func_TblTemporary_Import_MYOB_COAStructure_SET"(0000004000000000002, NULL, 0000009000000000002, 2, '11000', '11870'); </v>
      </c>
    </row>
    <row r="50" spans="4:48" x14ac:dyDescent="0.2">
      <c r="F50" s="20">
        <v>11871</v>
      </c>
      <c r="M50" s="20" t="s">
        <v>37</v>
      </c>
      <c r="O50" s="20" t="str">
        <f t="shared" si="0"/>
        <v>1ACTV</v>
      </c>
      <c r="P50" s="20">
        <f t="shared" si="1"/>
        <v>10000</v>
      </c>
      <c r="Q50" s="20">
        <f t="shared" si="2"/>
        <v>11000</v>
      </c>
      <c r="R50" s="20">
        <f t="shared" si="3"/>
        <v>11870</v>
      </c>
      <c r="S50" s="20">
        <f t="shared" si="4"/>
        <v>11871</v>
      </c>
      <c r="T50" s="20" t="str">
        <f t="shared" si="5"/>
        <v/>
      </c>
      <c r="U50" s="20" t="str">
        <f t="shared" si="6"/>
        <v/>
      </c>
      <c r="V50" s="20" t="str">
        <f t="shared" si="7"/>
        <v/>
      </c>
      <c r="W50" s="20" t="str">
        <f t="shared" si="8"/>
        <v/>
      </c>
      <c r="X50" s="20" t="str">
        <f t="shared" si="9"/>
        <v/>
      </c>
      <c r="Y50" s="25"/>
      <c r="Z50" s="20" t="str">
        <f t="shared" si="30"/>
        <v/>
      </c>
      <c r="AA50" s="20" t="str">
        <f t="shared" si="31"/>
        <v/>
      </c>
      <c r="AB50" s="20" t="str">
        <f t="shared" si="32"/>
        <v/>
      </c>
      <c r="AC50" s="20" t="str">
        <f t="shared" si="33"/>
        <v>INSERT INTO erpdb.temp_import_MYOB_COAStructure (level, COA, COAChild) VALUES (3, '11870', '11871');</v>
      </c>
      <c r="AD50" s="20" t="str">
        <f t="shared" si="34"/>
        <v/>
      </c>
      <c r="AE50" s="20" t="str">
        <f t="shared" si="35"/>
        <v/>
      </c>
      <c r="AF50" s="20" t="str">
        <f t="shared" si="36"/>
        <v/>
      </c>
      <c r="AG50" s="20" t="str">
        <f t="shared" si="37"/>
        <v/>
      </c>
      <c r="AH50" s="20" t="str">
        <f t="shared" si="38"/>
        <v/>
      </c>
      <c r="AJ50" s="29" t="str">
        <f t="shared" si="28"/>
        <v>INSERT INTO erpdb.temp_import_MYOB_COAStructure (level, COA, COAChild) VALUES (3, '11870', '11871');</v>
      </c>
      <c r="AK50" s="27"/>
      <c r="AL50" s="21" t="str">
        <f t="shared" ref="AL50:AL63" si="39">IF(EXACT(P50, P49), "", CONCATENATE("SELECT * FROM ""SchAccounting"".""Func_TblTemporary_Import_MYOB_COAStructure_SET""(0000004000000000002, NULL, 0000009000000000002, 0, '", O50, "', '", P50, "'); "))</f>
        <v/>
      </c>
      <c r="AM50" s="21" t="str">
        <f t="shared" ref="AM50:AM63" si="40">IF(EXACT(Q50, Q49), "", CONCATENATE("SELECT * FROM ""SchAccounting"".""Func_TblTemporary_Import_MYOB_COAStructure_SET""(0000004000000000002, NULL, 0000009000000000002, 1, '", P50, "', '", Q50, "'); "))</f>
        <v/>
      </c>
      <c r="AN50" s="21" t="str">
        <f t="shared" ref="AN50:AN63" si="41">IF(EXACT(R50, R49), "", CONCATENATE("SELECT * FROM ""SchAccounting"".""Func_TblTemporary_Import_MYOB_COAStructure_SET""(0000004000000000002, NULL, 0000009000000000002, 2, '", Q50, "', '", R50, "'); "))</f>
        <v/>
      </c>
      <c r="AO50" s="21" t="str">
        <f t="shared" ref="AO50:AO63" si="42">IF(EXACT(S50, S49), "", CONCATENATE("SELECT * FROM ""SchAccounting"".""Func_TblTemporary_Import_MYOB_COAStructure_SET""(0000004000000000002, NULL, 0000009000000000002, 3, '", R50, "', '", S50, "'); "))</f>
        <v xml:space="preserve">SELECT * FROM "SchAccounting"."Func_TblTemporary_Import_MYOB_COAStructure_SET"(0000004000000000002, NULL, 0000009000000000002, 3, '11870', '11871'); </v>
      </c>
      <c r="AP50" s="21" t="str">
        <f t="shared" ref="AP50:AP63" si="43">IF(EXACT(T50, T49), "", CONCATENATE("SELECT * FROM ""SchAccounting"".""Func_TblTemporary_Import_MYOB_COAStructure_SET""(0000004000000000002, NULL, 0000009000000000002, 4, '", S50, "', '", T50, "'); "))</f>
        <v/>
      </c>
      <c r="AQ50" s="21" t="str">
        <f t="shared" ref="AQ50:AQ63" si="44">IF(EXACT(U50, U49), "", CONCATENATE("SELECT * FROM ""SchAccounting"".""Func_TblTemporary_Import_MYOB_COAStructure_SET""(0000004000000000002, NULL, 0000009000000000002, 5, '", T50, "', '", U50, "'); "))</f>
        <v/>
      </c>
      <c r="AR50" s="21" t="str">
        <f t="shared" ref="AR50:AR63" si="45">IF(EXACT(V50, V49), "", CONCATENATE("SELECT * FROM ""SchAccounting"".""Func_TblTemporary_Import_MYOB_COAStructure_SET""(0000004000000000002, NULL, 0000009000000000002, 6, '", U50, "', '", V50, "'); "))</f>
        <v/>
      </c>
      <c r="AS50" s="21" t="str">
        <f t="shared" ref="AS50:AS63" si="46">IF(EXACT(W50, W49), "", CONCATENATE("SELECT * FROM ""SchAccounting"".""Func_TblTemporary_Import_MYOB_COAStructure_SET""(0000004000000000002, NULL, 0000009000000000002, 7, '", V50, "', '", W50, "'); "))</f>
        <v/>
      </c>
      <c r="AT50" s="21" t="str">
        <f t="shared" ref="AT50:AT63" si="47">IF(EXACT(X50, X49), "", CONCATENATE("SELECT * FROM ""SchAccounting"".""Func_TblTemporary_Import_MYOB_COAStructure_SET""(0000004000000000002, NULL, 0000009000000000002, 8, '", W50, "', '", X50, "'); "))</f>
        <v/>
      </c>
      <c r="AV50" s="29" t="str">
        <f t="shared" si="29"/>
        <v xml:space="preserve">SELECT * FROM "SchAccounting"."Func_TblTemporary_Import_MYOB_COAStructure_SET"(0000004000000000002, NULL, 0000009000000000002, 3, '11870', '11871'); </v>
      </c>
    </row>
    <row r="51" spans="4:48" x14ac:dyDescent="0.2">
      <c r="F51" s="20">
        <v>11872</v>
      </c>
      <c r="M51" s="20" t="s">
        <v>38</v>
      </c>
      <c r="O51" s="20" t="str">
        <f t="shared" si="0"/>
        <v>1ACTV</v>
      </c>
      <c r="P51" s="20">
        <f t="shared" si="1"/>
        <v>10000</v>
      </c>
      <c r="Q51" s="20">
        <f t="shared" si="2"/>
        <v>11000</v>
      </c>
      <c r="R51" s="20">
        <f t="shared" si="3"/>
        <v>11870</v>
      </c>
      <c r="S51" s="20">
        <f t="shared" si="4"/>
        <v>11872</v>
      </c>
      <c r="T51" s="20" t="str">
        <f t="shared" si="5"/>
        <v/>
      </c>
      <c r="U51" s="20" t="str">
        <f t="shared" si="6"/>
        <v/>
      </c>
      <c r="V51" s="20" t="str">
        <f t="shared" si="7"/>
        <v/>
      </c>
      <c r="W51" s="20" t="str">
        <f t="shared" si="8"/>
        <v/>
      </c>
      <c r="X51" s="20" t="str">
        <f t="shared" si="9"/>
        <v/>
      </c>
      <c r="Y51" s="25"/>
      <c r="Z51" s="20" t="str">
        <f t="shared" si="30"/>
        <v/>
      </c>
      <c r="AA51" s="20" t="str">
        <f t="shared" si="31"/>
        <v/>
      </c>
      <c r="AB51" s="20" t="str">
        <f t="shared" si="32"/>
        <v/>
      </c>
      <c r="AC51" s="20" t="str">
        <f t="shared" si="33"/>
        <v>INSERT INTO erpdb.temp_import_MYOB_COAStructure (level, COA, COAChild) VALUES (3, '11870', '11872');</v>
      </c>
      <c r="AD51" s="20" t="str">
        <f t="shared" si="34"/>
        <v/>
      </c>
      <c r="AE51" s="20" t="str">
        <f t="shared" si="35"/>
        <v/>
      </c>
      <c r="AF51" s="20" t="str">
        <f t="shared" si="36"/>
        <v/>
      </c>
      <c r="AG51" s="20" t="str">
        <f t="shared" si="37"/>
        <v/>
      </c>
      <c r="AH51" s="20" t="str">
        <f t="shared" si="38"/>
        <v/>
      </c>
      <c r="AJ51" s="29" t="str">
        <f t="shared" si="28"/>
        <v>INSERT INTO erpdb.temp_import_MYOB_COAStructure (level, COA, COAChild) VALUES (3, '11870', '11872');</v>
      </c>
      <c r="AK51" s="27"/>
      <c r="AL51" s="21" t="str">
        <f t="shared" si="39"/>
        <v/>
      </c>
      <c r="AM51" s="21" t="str">
        <f t="shared" si="40"/>
        <v/>
      </c>
      <c r="AN51" s="21" t="str">
        <f t="shared" si="41"/>
        <v/>
      </c>
      <c r="AO51" s="21" t="str">
        <f t="shared" si="42"/>
        <v xml:space="preserve">SELECT * FROM "SchAccounting"."Func_TblTemporary_Import_MYOB_COAStructure_SET"(0000004000000000002, NULL, 0000009000000000002, 3, '11870', '11872'); </v>
      </c>
      <c r="AP51" s="21" t="str">
        <f t="shared" si="43"/>
        <v/>
      </c>
      <c r="AQ51" s="21" t="str">
        <f t="shared" si="44"/>
        <v/>
      </c>
      <c r="AR51" s="21" t="str">
        <f t="shared" si="45"/>
        <v/>
      </c>
      <c r="AS51" s="21" t="str">
        <f t="shared" si="46"/>
        <v/>
      </c>
      <c r="AT51" s="21" t="str">
        <f t="shared" si="47"/>
        <v/>
      </c>
      <c r="AV51" s="29" t="str">
        <f t="shared" si="29"/>
        <v xml:space="preserve">SELECT * FROM "SchAccounting"."Func_TblTemporary_Import_MYOB_COAStructure_SET"(0000004000000000002, NULL, 0000009000000000002, 3, '11870', '11872'); </v>
      </c>
    </row>
    <row r="52" spans="4:48" x14ac:dyDescent="0.2">
      <c r="E52" s="20">
        <v>11880</v>
      </c>
      <c r="M52" s="20" t="s">
        <v>39</v>
      </c>
      <c r="O52" s="20" t="str">
        <f t="shared" si="0"/>
        <v>1ACTV</v>
      </c>
      <c r="P52" s="20">
        <f t="shared" si="1"/>
        <v>10000</v>
      </c>
      <c r="Q52" s="20">
        <f t="shared" si="2"/>
        <v>11000</v>
      </c>
      <c r="R52" s="20">
        <f t="shared" si="3"/>
        <v>11880</v>
      </c>
      <c r="S52" s="20">
        <f t="shared" si="4"/>
        <v>11872</v>
      </c>
      <c r="T52" s="20" t="str">
        <f t="shared" si="5"/>
        <v/>
      </c>
      <c r="U52" s="20" t="str">
        <f t="shared" si="6"/>
        <v/>
      </c>
      <c r="V52" s="20" t="str">
        <f t="shared" si="7"/>
        <v/>
      </c>
      <c r="W52" s="20" t="str">
        <f t="shared" si="8"/>
        <v/>
      </c>
      <c r="X52" s="20" t="str">
        <f t="shared" si="9"/>
        <v/>
      </c>
      <c r="Y52" s="25"/>
      <c r="Z52" s="20" t="str">
        <f t="shared" si="30"/>
        <v/>
      </c>
      <c r="AA52" s="20" t="str">
        <f t="shared" si="31"/>
        <v/>
      </c>
      <c r="AB52" s="20" t="str">
        <f t="shared" si="32"/>
        <v>INSERT INTO erpdb.temp_import_MYOB_COAStructure (level, COA, COAChild) VALUES (2, '11000', '11880');</v>
      </c>
      <c r="AC52" s="20" t="str">
        <f t="shared" si="33"/>
        <v/>
      </c>
      <c r="AD52" s="20" t="str">
        <f t="shared" si="34"/>
        <v/>
      </c>
      <c r="AE52" s="20" t="str">
        <f t="shared" si="35"/>
        <v/>
      </c>
      <c r="AF52" s="20" t="str">
        <f t="shared" si="36"/>
        <v/>
      </c>
      <c r="AG52" s="20" t="str">
        <f t="shared" si="37"/>
        <v/>
      </c>
      <c r="AH52" s="20" t="str">
        <f t="shared" si="38"/>
        <v/>
      </c>
      <c r="AJ52" s="29" t="str">
        <f t="shared" si="28"/>
        <v>INSERT INTO erpdb.temp_import_MYOB_COAStructure (level, COA, COAChild) VALUES (2, '11000', '11880');</v>
      </c>
      <c r="AK52" s="27"/>
      <c r="AL52" s="21" t="str">
        <f t="shared" si="39"/>
        <v/>
      </c>
      <c r="AM52" s="21" t="str">
        <f t="shared" si="40"/>
        <v/>
      </c>
      <c r="AN52" s="21" t="str">
        <f t="shared" si="41"/>
        <v xml:space="preserve">SELECT * FROM "SchAccounting"."Func_TblTemporary_Import_MYOB_COAStructure_SET"(0000004000000000002, NULL, 0000009000000000002, 2, '11000', '11880'); </v>
      </c>
      <c r="AO52" s="21" t="str">
        <f t="shared" si="42"/>
        <v/>
      </c>
      <c r="AP52" s="21" t="str">
        <f t="shared" si="43"/>
        <v/>
      </c>
      <c r="AQ52" s="21" t="str">
        <f t="shared" si="44"/>
        <v/>
      </c>
      <c r="AR52" s="21" t="str">
        <f t="shared" si="45"/>
        <v/>
      </c>
      <c r="AS52" s="21" t="str">
        <f t="shared" si="46"/>
        <v/>
      </c>
      <c r="AT52" s="21" t="str">
        <f t="shared" si="47"/>
        <v/>
      </c>
      <c r="AV52" s="29" t="str">
        <f t="shared" si="29"/>
        <v xml:space="preserve">SELECT * FROM "SchAccounting"."Func_TblTemporary_Import_MYOB_COAStructure_SET"(0000004000000000002, NULL, 0000009000000000002, 2, '11000', '11880'); </v>
      </c>
    </row>
    <row r="53" spans="4:48" x14ac:dyDescent="0.2">
      <c r="E53" s="20">
        <v>11890</v>
      </c>
      <c r="M53" s="20" t="s">
        <v>40</v>
      </c>
      <c r="O53" s="20" t="str">
        <f t="shared" si="0"/>
        <v>1ACTV</v>
      </c>
      <c r="P53" s="20">
        <f t="shared" si="1"/>
        <v>10000</v>
      </c>
      <c r="Q53" s="20">
        <f t="shared" si="2"/>
        <v>11000</v>
      </c>
      <c r="R53" s="20">
        <f t="shared" si="3"/>
        <v>11890</v>
      </c>
      <c r="S53" s="20">
        <f t="shared" si="4"/>
        <v>11872</v>
      </c>
      <c r="T53" s="20" t="str">
        <f t="shared" si="5"/>
        <v/>
      </c>
      <c r="U53" s="20" t="str">
        <f t="shared" si="6"/>
        <v/>
      </c>
      <c r="V53" s="20" t="str">
        <f t="shared" si="7"/>
        <v/>
      </c>
      <c r="W53" s="20" t="str">
        <f t="shared" si="8"/>
        <v/>
      </c>
      <c r="X53" s="20" t="str">
        <f t="shared" si="9"/>
        <v/>
      </c>
      <c r="Y53" s="25"/>
      <c r="Z53" s="20" t="str">
        <f t="shared" si="30"/>
        <v/>
      </c>
      <c r="AA53" s="20" t="str">
        <f t="shared" si="31"/>
        <v/>
      </c>
      <c r="AB53" s="20" t="str">
        <f t="shared" si="32"/>
        <v>INSERT INTO erpdb.temp_import_MYOB_COAStructure (level, COA, COAChild) VALUES (2, '11000', '11890');</v>
      </c>
      <c r="AC53" s="20" t="str">
        <f t="shared" si="33"/>
        <v/>
      </c>
      <c r="AD53" s="20" t="str">
        <f t="shared" si="34"/>
        <v/>
      </c>
      <c r="AE53" s="20" t="str">
        <f t="shared" si="35"/>
        <v/>
      </c>
      <c r="AF53" s="20" t="str">
        <f t="shared" si="36"/>
        <v/>
      </c>
      <c r="AG53" s="20" t="str">
        <f t="shared" si="37"/>
        <v/>
      </c>
      <c r="AH53" s="20" t="str">
        <f t="shared" si="38"/>
        <v/>
      </c>
      <c r="AJ53" s="29" t="str">
        <f t="shared" si="28"/>
        <v>INSERT INTO erpdb.temp_import_MYOB_COAStructure (level, COA, COAChild) VALUES (2, '11000', '11890');</v>
      </c>
      <c r="AK53" s="27"/>
      <c r="AL53" s="21" t="str">
        <f t="shared" si="39"/>
        <v/>
      </c>
      <c r="AM53" s="21" t="str">
        <f t="shared" si="40"/>
        <v/>
      </c>
      <c r="AN53" s="21" t="str">
        <f t="shared" si="41"/>
        <v xml:space="preserve">SELECT * FROM "SchAccounting"."Func_TblTemporary_Import_MYOB_COAStructure_SET"(0000004000000000002, NULL, 0000009000000000002, 2, '11000', '11890'); </v>
      </c>
      <c r="AO53" s="21" t="str">
        <f t="shared" si="42"/>
        <v/>
      </c>
      <c r="AP53" s="21" t="str">
        <f t="shared" si="43"/>
        <v/>
      </c>
      <c r="AQ53" s="21" t="str">
        <f t="shared" si="44"/>
        <v/>
      </c>
      <c r="AR53" s="21" t="str">
        <f t="shared" si="45"/>
        <v/>
      </c>
      <c r="AS53" s="21" t="str">
        <f t="shared" si="46"/>
        <v/>
      </c>
      <c r="AT53" s="21" t="str">
        <f t="shared" si="47"/>
        <v/>
      </c>
      <c r="AV53" s="29" t="str">
        <f t="shared" si="29"/>
        <v xml:space="preserve">SELECT * FROM "SchAccounting"."Func_TblTemporary_Import_MYOB_COAStructure_SET"(0000004000000000002, NULL, 0000009000000000002, 2, '11000', '11890'); </v>
      </c>
    </row>
    <row r="54" spans="4:48" x14ac:dyDescent="0.2">
      <c r="E54" s="20">
        <v>11891</v>
      </c>
      <c r="M54" s="20" t="s">
        <v>41</v>
      </c>
      <c r="O54" s="20" t="str">
        <f t="shared" si="0"/>
        <v>1ACTV</v>
      </c>
      <c r="P54" s="20">
        <f t="shared" si="1"/>
        <v>10000</v>
      </c>
      <c r="Q54" s="20">
        <f t="shared" si="2"/>
        <v>11000</v>
      </c>
      <c r="R54" s="20">
        <f t="shared" si="3"/>
        <v>11891</v>
      </c>
      <c r="S54" s="20">
        <f t="shared" si="4"/>
        <v>11872</v>
      </c>
      <c r="T54" s="20" t="str">
        <f t="shared" si="5"/>
        <v/>
      </c>
      <c r="U54" s="20" t="str">
        <f t="shared" si="6"/>
        <v/>
      </c>
      <c r="V54" s="20" t="str">
        <f t="shared" si="7"/>
        <v/>
      </c>
      <c r="W54" s="20" t="str">
        <f t="shared" si="8"/>
        <v/>
      </c>
      <c r="X54" s="20" t="str">
        <f t="shared" si="9"/>
        <v/>
      </c>
      <c r="Y54" s="25"/>
      <c r="Z54" s="20" t="str">
        <f t="shared" si="30"/>
        <v/>
      </c>
      <c r="AA54" s="20" t="str">
        <f t="shared" si="31"/>
        <v/>
      </c>
      <c r="AB54" s="20" t="str">
        <f t="shared" si="32"/>
        <v>INSERT INTO erpdb.temp_import_MYOB_COAStructure (level, COA, COAChild) VALUES (2, '11000', '11891');</v>
      </c>
      <c r="AC54" s="20" t="str">
        <f t="shared" si="33"/>
        <v/>
      </c>
      <c r="AD54" s="20" t="str">
        <f t="shared" si="34"/>
        <v/>
      </c>
      <c r="AE54" s="20" t="str">
        <f t="shared" si="35"/>
        <v/>
      </c>
      <c r="AF54" s="20" t="str">
        <f t="shared" si="36"/>
        <v/>
      </c>
      <c r="AG54" s="20" t="str">
        <f t="shared" si="37"/>
        <v/>
      </c>
      <c r="AH54" s="20" t="str">
        <f t="shared" si="38"/>
        <v/>
      </c>
      <c r="AJ54" s="29" t="str">
        <f t="shared" si="28"/>
        <v>INSERT INTO erpdb.temp_import_MYOB_COAStructure (level, COA, COAChild) VALUES (2, '11000', '11891');</v>
      </c>
      <c r="AK54" s="27"/>
      <c r="AL54" s="21" t="str">
        <f t="shared" si="39"/>
        <v/>
      </c>
      <c r="AM54" s="21" t="str">
        <f t="shared" si="40"/>
        <v/>
      </c>
      <c r="AN54" s="21" t="str">
        <f t="shared" si="41"/>
        <v xml:space="preserve">SELECT * FROM "SchAccounting"."Func_TblTemporary_Import_MYOB_COAStructure_SET"(0000004000000000002, NULL, 0000009000000000002, 2, '11000', '11891'); </v>
      </c>
      <c r="AO54" s="21" t="str">
        <f t="shared" si="42"/>
        <v/>
      </c>
      <c r="AP54" s="21" t="str">
        <f t="shared" si="43"/>
        <v/>
      </c>
      <c r="AQ54" s="21" t="str">
        <f t="shared" si="44"/>
        <v/>
      </c>
      <c r="AR54" s="21" t="str">
        <f t="shared" si="45"/>
        <v/>
      </c>
      <c r="AS54" s="21" t="str">
        <f t="shared" si="46"/>
        <v/>
      </c>
      <c r="AT54" s="21" t="str">
        <f t="shared" si="47"/>
        <v/>
      </c>
      <c r="AV54" s="29" t="str">
        <f t="shared" si="29"/>
        <v xml:space="preserve">SELECT * FROM "SchAccounting"."Func_TblTemporary_Import_MYOB_COAStructure_SET"(0000004000000000002, NULL, 0000009000000000002, 2, '11000', '11891'); </v>
      </c>
    </row>
    <row r="55" spans="4:48" x14ac:dyDescent="0.2">
      <c r="E55" s="20">
        <v>11892</v>
      </c>
      <c r="M55" s="20" t="s">
        <v>42</v>
      </c>
      <c r="O55" s="20" t="str">
        <f t="shared" si="0"/>
        <v>1ACTV</v>
      </c>
      <c r="P55" s="20">
        <f t="shared" si="1"/>
        <v>10000</v>
      </c>
      <c r="Q55" s="20">
        <f t="shared" si="2"/>
        <v>11000</v>
      </c>
      <c r="R55" s="20">
        <f t="shared" si="3"/>
        <v>11892</v>
      </c>
      <c r="S55" s="20">
        <f t="shared" si="4"/>
        <v>11872</v>
      </c>
      <c r="T55" s="20" t="str">
        <f t="shared" si="5"/>
        <v/>
      </c>
      <c r="U55" s="20" t="str">
        <f t="shared" si="6"/>
        <v/>
      </c>
      <c r="V55" s="20" t="str">
        <f t="shared" si="7"/>
        <v/>
      </c>
      <c r="W55" s="20" t="str">
        <f t="shared" si="8"/>
        <v/>
      </c>
      <c r="X55" s="20" t="str">
        <f t="shared" si="9"/>
        <v/>
      </c>
      <c r="Y55" s="25"/>
      <c r="Z55" s="20" t="str">
        <f t="shared" si="30"/>
        <v/>
      </c>
      <c r="AA55" s="20" t="str">
        <f t="shared" si="31"/>
        <v/>
      </c>
      <c r="AB55" s="20" t="str">
        <f t="shared" si="32"/>
        <v>INSERT INTO erpdb.temp_import_MYOB_COAStructure (level, COA, COAChild) VALUES (2, '11000', '11892');</v>
      </c>
      <c r="AC55" s="20" t="str">
        <f t="shared" si="33"/>
        <v/>
      </c>
      <c r="AD55" s="20" t="str">
        <f t="shared" si="34"/>
        <v/>
      </c>
      <c r="AE55" s="20" t="str">
        <f t="shared" si="35"/>
        <v/>
      </c>
      <c r="AF55" s="20" t="str">
        <f t="shared" si="36"/>
        <v/>
      </c>
      <c r="AG55" s="20" t="str">
        <f t="shared" si="37"/>
        <v/>
      </c>
      <c r="AH55" s="20" t="str">
        <f t="shared" si="38"/>
        <v/>
      </c>
      <c r="AJ55" s="29" t="str">
        <f t="shared" si="28"/>
        <v>INSERT INTO erpdb.temp_import_MYOB_COAStructure (level, COA, COAChild) VALUES (2, '11000', '11892');</v>
      </c>
      <c r="AK55" s="27"/>
      <c r="AL55" s="21" t="str">
        <f t="shared" si="39"/>
        <v/>
      </c>
      <c r="AM55" s="21" t="str">
        <f t="shared" si="40"/>
        <v/>
      </c>
      <c r="AN55" s="21" t="str">
        <f t="shared" si="41"/>
        <v xml:space="preserve">SELECT * FROM "SchAccounting"."Func_TblTemporary_Import_MYOB_COAStructure_SET"(0000004000000000002, NULL, 0000009000000000002, 2, '11000', '11892'); </v>
      </c>
      <c r="AO55" s="21" t="str">
        <f t="shared" si="42"/>
        <v/>
      </c>
      <c r="AP55" s="21" t="str">
        <f t="shared" si="43"/>
        <v/>
      </c>
      <c r="AQ55" s="21" t="str">
        <f t="shared" si="44"/>
        <v/>
      </c>
      <c r="AR55" s="21" t="str">
        <f t="shared" si="45"/>
        <v/>
      </c>
      <c r="AS55" s="21" t="str">
        <f t="shared" si="46"/>
        <v/>
      </c>
      <c r="AT55" s="21" t="str">
        <f t="shared" si="47"/>
        <v/>
      </c>
      <c r="AV55" s="29" t="str">
        <f t="shared" si="29"/>
        <v xml:space="preserve">SELECT * FROM "SchAccounting"."Func_TblTemporary_Import_MYOB_COAStructure_SET"(0000004000000000002, NULL, 0000009000000000002, 2, '11000', '11892'); </v>
      </c>
    </row>
    <row r="56" spans="4:48" x14ac:dyDescent="0.2">
      <c r="E56" s="20">
        <v>11893</v>
      </c>
      <c r="M56" s="20" t="s">
        <v>43</v>
      </c>
      <c r="O56" s="20" t="str">
        <f t="shared" si="0"/>
        <v>1ACTV</v>
      </c>
      <c r="P56" s="20">
        <f t="shared" si="1"/>
        <v>10000</v>
      </c>
      <c r="Q56" s="20">
        <f t="shared" si="2"/>
        <v>11000</v>
      </c>
      <c r="R56" s="20">
        <f t="shared" si="3"/>
        <v>11893</v>
      </c>
      <c r="S56" s="20">
        <f t="shared" si="4"/>
        <v>11872</v>
      </c>
      <c r="T56" s="20" t="str">
        <f t="shared" si="5"/>
        <v/>
      </c>
      <c r="U56" s="20" t="str">
        <f t="shared" si="6"/>
        <v/>
      </c>
      <c r="V56" s="20" t="str">
        <f t="shared" si="7"/>
        <v/>
      </c>
      <c r="W56" s="20" t="str">
        <f t="shared" si="8"/>
        <v/>
      </c>
      <c r="X56" s="20" t="str">
        <f t="shared" si="9"/>
        <v/>
      </c>
      <c r="Y56" s="25"/>
      <c r="Z56" s="20" t="str">
        <f t="shared" ref="Z56:Z64" si="48">IF(EXACT(P56, P55), "", CONCATENATE("INSERT INTO erpdb.temp_import_MYOB_COAStructure (level, COA, COAChild) VALUES (", "0", ", '", O56, "'", ", '", P56, "');"))</f>
        <v/>
      </c>
      <c r="AA56" s="20" t="str">
        <f t="shared" ref="AA56:AA64" si="49">IF(EXACT(Q56, Q55), "", CONCATENATE("INSERT INTO erpdb.temp_import_MYOB_COAStructure (level, COA, COAChild) VALUES (", "1", ", '", P56, "'", ", '", Q56, "');"))</f>
        <v/>
      </c>
      <c r="AB56" s="20" t="str">
        <f t="shared" ref="AB56:AB64" si="50">IF(EXACT(R56, R55), "", CONCATENATE("INSERT INTO erpdb.temp_import_MYOB_COAStructure (level, COA, COAChild) VALUES (", "2", ", '", Q56, "'", ", '", R56, "');"))</f>
        <v>INSERT INTO erpdb.temp_import_MYOB_COAStructure (level, COA, COAChild) VALUES (2, '11000', '11893');</v>
      </c>
      <c r="AC56" s="20" t="str">
        <f t="shared" ref="AC56:AC64" si="51">IF(EXACT(S56, S55), "", CONCATENATE("INSERT INTO erpdb.temp_import_MYOB_COAStructure (level, COA, COAChild) VALUES (", "3", ", '", R56, "'", ", '", S56, "');"))</f>
        <v/>
      </c>
      <c r="AD56" s="20" t="str">
        <f t="shared" ref="AD56:AD64" si="52">IF(EXACT(T56, T55), "", CONCATENATE("INSERT INTO erpdb.temp_import_MYOB_COAStructure (level, COA, COAChild) VALUES (", "4", ", '", S56, "'", ", '", T56, "');"))</f>
        <v/>
      </c>
      <c r="AE56" s="20" t="str">
        <f t="shared" ref="AE56:AE64" si="53">IF(EXACT(U56, U55), "", CONCATENATE("INSERT INTO erpdb.temp_import_MYOB_COAStructure (level, COA, COAChild) VALUES (", "5", ", '", T56, "'", ", '", U56, "');"))</f>
        <v/>
      </c>
      <c r="AF56" s="20" t="str">
        <f t="shared" ref="AF56:AF64" si="54">IF(EXACT(V56, V55), "", CONCATENATE("INSERT INTO erpdb.temp_import_MYOB_COAStructure (level, COA, COAChild) VALUES (", "6", ", '", U56, "'", ", '", V56, "');"))</f>
        <v/>
      </c>
      <c r="AG56" s="20" t="str">
        <f t="shared" ref="AG56:AG64" si="55">IF(EXACT(W56, W55), "", CONCATENATE("INSERT INTO erpdb.temp_import_MYOB_COAStructure (level, COA, COAChild) VALUES (", "7", ", '", V56, "'", ", '", W56, "');"))</f>
        <v/>
      </c>
      <c r="AH56" s="20" t="str">
        <f t="shared" ref="AH56:AH64" si="56">IF(EXACT(X56, X55), "", CONCATENATE("INSERT INTO erpdb.temp_import_MYOB_COAStructure (level, COA, COAChild) VALUES (", "8", ", '", W56, "'", ", '", X56, "');"))</f>
        <v/>
      </c>
      <c r="AJ56" s="29" t="str">
        <f t="shared" si="28"/>
        <v>INSERT INTO erpdb.temp_import_MYOB_COAStructure (level, COA, COAChild) VALUES (2, '11000', '11893');</v>
      </c>
      <c r="AK56" s="27"/>
      <c r="AL56" s="21" t="str">
        <f t="shared" si="39"/>
        <v/>
      </c>
      <c r="AM56" s="21" t="str">
        <f t="shared" si="40"/>
        <v/>
      </c>
      <c r="AN56" s="21" t="str">
        <f t="shared" si="41"/>
        <v xml:space="preserve">SELECT * FROM "SchAccounting"."Func_TblTemporary_Import_MYOB_COAStructure_SET"(0000004000000000002, NULL, 0000009000000000002, 2, '11000', '11893'); </v>
      </c>
      <c r="AO56" s="21" t="str">
        <f t="shared" si="42"/>
        <v/>
      </c>
      <c r="AP56" s="21" t="str">
        <f t="shared" si="43"/>
        <v/>
      </c>
      <c r="AQ56" s="21" t="str">
        <f t="shared" si="44"/>
        <v/>
      </c>
      <c r="AR56" s="21" t="str">
        <f t="shared" si="45"/>
        <v/>
      </c>
      <c r="AS56" s="21" t="str">
        <f t="shared" si="46"/>
        <v/>
      </c>
      <c r="AT56" s="21" t="str">
        <f t="shared" si="47"/>
        <v/>
      </c>
      <c r="AV56" s="29" t="str">
        <f t="shared" si="29"/>
        <v xml:space="preserve">SELECT * FROM "SchAccounting"."Func_TblTemporary_Import_MYOB_COAStructure_SET"(0000004000000000002, NULL, 0000009000000000002, 2, '11000', '11893'); </v>
      </c>
    </row>
    <row r="57" spans="4:48" x14ac:dyDescent="0.2">
      <c r="E57" s="20">
        <v>11894</v>
      </c>
      <c r="M57" s="20" t="s">
        <v>44</v>
      </c>
      <c r="O57" s="20" t="str">
        <f t="shared" si="0"/>
        <v>1ACTV</v>
      </c>
      <c r="P57" s="20">
        <f t="shared" si="1"/>
        <v>10000</v>
      </c>
      <c r="Q57" s="20">
        <f t="shared" si="2"/>
        <v>11000</v>
      </c>
      <c r="R57" s="20">
        <f t="shared" si="3"/>
        <v>11894</v>
      </c>
      <c r="S57" s="20">
        <f t="shared" si="4"/>
        <v>11872</v>
      </c>
      <c r="T57" s="20" t="str">
        <f t="shared" si="5"/>
        <v/>
      </c>
      <c r="U57" s="20" t="str">
        <f t="shared" si="6"/>
        <v/>
      </c>
      <c r="V57" s="20" t="str">
        <f t="shared" si="7"/>
        <v/>
      </c>
      <c r="W57" s="20" t="str">
        <f t="shared" si="8"/>
        <v/>
      </c>
      <c r="X57" s="20" t="str">
        <f t="shared" si="9"/>
        <v/>
      </c>
      <c r="Y57" s="25"/>
      <c r="Z57" s="20" t="str">
        <f t="shared" si="48"/>
        <v/>
      </c>
      <c r="AA57" s="20" t="str">
        <f t="shared" si="49"/>
        <v/>
      </c>
      <c r="AB57" s="20" t="str">
        <f t="shared" si="50"/>
        <v>INSERT INTO erpdb.temp_import_MYOB_COAStructure (level, COA, COAChild) VALUES (2, '11000', '11894');</v>
      </c>
      <c r="AC57" s="20" t="str">
        <f t="shared" si="51"/>
        <v/>
      </c>
      <c r="AD57" s="20" t="str">
        <f t="shared" si="52"/>
        <v/>
      </c>
      <c r="AE57" s="20" t="str">
        <f t="shared" si="53"/>
        <v/>
      </c>
      <c r="AF57" s="20" t="str">
        <f t="shared" si="54"/>
        <v/>
      </c>
      <c r="AG57" s="20" t="str">
        <f t="shared" si="55"/>
        <v/>
      </c>
      <c r="AH57" s="20" t="str">
        <f t="shared" si="56"/>
        <v/>
      </c>
      <c r="AJ57" s="29" t="str">
        <f t="shared" si="28"/>
        <v>INSERT INTO erpdb.temp_import_MYOB_COAStructure (level, COA, COAChild) VALUES (2, '11000', '11894');</v>
      </c>
      <c r="AK57" s="27"/>
      <c r="AL57" s="21" t="str">
        <f t="shared" si="39"/>
        <v/>
      </c>
      <c r="AM57" s="21" t="str">
        <f t="shared" si="40"/>
        <v/>
      </c>
      <c r="AN57" s="21" t="str">
        <f t="shared" si="41"/>
        <v xml:space="preserve">SELECT * FROM "SchAccounting"."Func_TblTemporary_Import_MYOB_COAStructure_SET"(0000004000000000002, NULL, 0000009000000000002, 2, '11000', '11894'); </v>
      </c>
      <c r="AO57" s="21" t="str">
        <f t="shared" si="42"/>
        <v/>
      </c>
      <c r="AP57" s="21" t="str">
        <f t="shared" si="43"/>
        <v/>
      </c>
      <c r="AQ57" s="21" t="str">
        <f t="shared" si="44"/>
        <v/>
      </c>
      <c r="AR57" s="21" t="str">
        <f t="shared" si="45"/>
        <v/>
      </c>
      <c r="AS57" s="21" t="str">
        <f t="shared" si="46"/>
        <v/>
      </c>
      <c r="AT57" s="21" t="str">
        <f t="shared" si="47"/>
        <v/>
      </c>
      <c r="AV57" s="29" t="str">
        <f t="shared" si="29"/>
        <v xml:space="preserve">SELECT * FROM "SchAccounting"."Func_TblTemporary_Import_MYOB_COAStructure_SET"(0000004000000000002, NULL, 0000009000000000002, 2, '11000', '11894'); </v>
      </c>
    </row>
    <row r="58" spans="4:48" x14ac:dyDescent="0.2">
      <c r="E58" s="20">
        <v>11895</v>
      </c>
      <c r="M58" s="20" t="s">
        <v>45</v>
      </c>
      <c r="O58" s="20" t="str">
        <f t="shared" si="0"/>
        <v>1ACTV</v>
      </c>
      <c r="P58" s="20">
        <f t="shared" si="1"/>
        <v>10000</v>
      </c>
      <c r="Q58" s="20">
        <f t="shared" si="2"/>
        <v>11000</v>
      </c>
      <c r="R58" s="20">
        <f t="shared" si="3"/>
        <v>11895</v>
      </c>
      <c r="S58" s="20">
        <f t="shared" si="4"/>
        <v>11872</v>
      </c>
      <c r="T58" s="20" t="str">
        <f t="shared" si="5"/>
        <v/>
      </c>
      <c r="U58" s="20" t="str">
        <f t="shared" si="6"/>
        <v/>
      </c>
      <c r="V58" s="20" t="str">
        <f t="shared" si="7"/>
        <v/>
      </c>
      <c r="W58" s="20" t="str">
        <f t="shared" si="8"/>
        <v/>
      </c>
      <c r="X58" s="20" t="str">
        <f t="shared" si="9"/>
        <v/>
      </c>
      <c r="Y58" s="25"/>
      <c r="Z58" s="20" t="str">
        <f t="shared" si="48"/>
        <v/>
      </c>
      <c r="AA58" s="20" t="str">
        <f t="shared" si="49"/>
        <v/>
      </c>
      <c r="AB58" s="20" t="str">
        <f t="shared" si="50"/>
        <v>INSERT INTO erpdb.temp_import_MYOB_COAStructure (level, COA, COAChild) VALUES (2, '11000', '11895');</v>
      </c>
      <c r="AC58" s="20" t="str">
        <f t="shared" si="51"/>
        <v/>
      </c>
      <c r="AD58" s="20" t="str">
        <f t="shared" si="52"/>
        <v/>
      </c>
      <c r="AE58" s="20" t="str">
        <f t="shared" si="53"/>
        <v/>
      </c>
      <c r="AF58" s="20" t="str">
        <f t="shared" si="54"/>
        <v/>
      </c>
      <c r="AG58" s="20" t="str">
        <f t="shared" si="55"/>
        <v/>
      </c>
      <c r="AH58" s="20" t="str">
        <f t="shared" si="56"/>
        <v/>
      </c>
      <c r="AJ58" s="29" t="str">
        <f t="shared" si="28"/>
        <v>INSERT INTO erpdb.temp_import_MYOB_COAStructure (level, COA, COAChild) VALUES (2, '11000', '11895');</v>
      </c>
      <c r="AK58" s="27"/>
      <c r="AL58" s="21" t="str">
        <f t="shared" si="39"/>
        <v/>
      </c>
      <c r="AM58" s="21" t="str">
        <f t="shared" si="40"/>
        <v/>
      </c>
      <c r="AN58" s="21" t="str">
        <f t="shared" si="41"/>
        <v xml:space="preserve">SELECT * FROM "SchAccounting"."Func_TblTemporary_Import_MYOB_COAStructure_SET"(0000004000000000002, NULL, 0000009000000000002, 2, '11000', '11895'); </v>
      </c>
      <c r="AO58" s="21" t="str">
        <f t="shared" si="42"/>
        <v/>
      </c>
      <c r="AP58" s="21" t="str">
        <f t="shared" si="43"/>
        <v/>
      </c>
      <c r="AQ58" s="21" t="str">
        <f t="shared" si="44"/>
        <v/>
      </c>
      <c r="AR58" s="21" t="str">
        <f t="shared" si="45"/>
        <v/>
      </c>
      <c r="AS58" s="21" t="str">
        <f t="shared" si="46"/>
        <v/>
      </c>
      <c r="AT58" s="21" t="str">
        <f t="shared" si="47"/>
        <v/>
      </c>
      <c r="AV58" s="29" t="str">
        <f t="shared" si="29"/>
        <v xml:space="preserve">SELECT * FROM "SchAccounting"."Func_TblTemporary_Import_MYOB_COAStructure_SET"(0000004000000000002, NULL, 0000009000000000002, 2, '11000', '11895'); </v>
      </c>
    </row>
    <row r="59" spans="4:48" x14ac:dyDescent="0.2">
      <c r="E59" s="20">
        <v>11896</v>
      </c>
      <c r="M59" s="20" t="s">
        <v>329</v>
      </c>
      <c r="O59" s="20" t="str">
        <f t="shared" si="0"/>
        <v>1ACTV</v>
      </c>
      <c r="P59" s="20">
        <f t="shared" si="1"/>
        <v>10000</v>
      </c>
      <c r="Q59" s="20">
        <f t="shared" si="2"/>
        <v>11000</v>
      </c>
      <c r="R59" s="20">
        <f t="shared" si="3"/>
        <v>11896</v>
      </c>
      <c r="S59" s="20">
        <f t="shared" si="4"/>
        <v>11872</v>
      </c>
      <c r="T59" s="20" t="str">
        <f t="shared" si="5"/>
        <v/>
      </c>
      <c r="U59" s="20" t="str">
        <f t="shared" si="6"/>
        <v/>
      </c>
      <c r="V59" s="20" t="str">
        <f t="shared" si="7"/>
        <v/>
      </c>
      <c r="W59" s="20" t="str">
        <f t="shared" si="8"/>
        <v/>
      </c>
      <c r="X59" s="20" t="str">
        <f t="shared" si="9"/>
        <v/>
      </c>
      <c r="Y59" s="25"/>
      <c r="Z59" s="20" t="str">
        <f t="shared" si="48"/>
        <v/>
      </c>
      <c r="AA59" s="20" t="str">
        <f t="shared" si="49"/>
        <v/>
      </c>
      <c r="AB59" s="20" t="str">
        <f t="shared" si="50"/>
        <v>INSERT INTO erpdb.temp_import_MYOB_COAStructure (level, COA, COAChild) VALUES (2, '11000', '11896');</v>
      </c>
      <c r="AC59" s="20" t="str">
        <f t="shared" si="51"/>
        <v/>
      </c>
      <c r="AD59" s="20" t="str">
        <f t="shared" si="52"/>
        <v/>
      </c>
      <c r="AE59" s="20" t="str">
        <f t="shared" si="53"/>
        <v/>
      </c>
      <c r="AF59" s="20" t="str">
        <f t="shared" si="54"/>
        <v/>
      </c>
      <c r="AG59" s="20" t="str">
        <f t="shared" si="55"/>
        <v/>
      </c>
      <c r="AH59" s="20" t="str">
        <f t="shared" si="56"/>
        <v/>
      </c>
      <c r="AJ59" s="29" t="str">
        <f t="shared" si="28"/>
        <v>INSERT INTO erpdb.temp_import_MYOB_COAStructure (level, COA, COAChild) VALUES (2, '11000', '11896');</v>
      </c>
      <c r="AK59" s="27"/>
      <c r="AL59" s="21" t="str">
        <f t="shared" si="39"/>
        <v/>
      </c>
      <c r="AM59" s="21" t="str">
        <f t="shared" si="40"/>
        <v/>
      </c>
      <c r="AN59" s="21" t="str">
        <f t="shared" si="41"/>
        <v xml:space="preserve">SELECT * FROM "SchAccounting"."Func_TblTemporary_Import_MYOB_COAStructure_SET"(0000004000000000002, NULL, 0000009000000000002, 2, '11000', '11896'); </v>
      </c>
      <c r="AO59" s="21" t="str">
        <f t="shared" si="42"/>
        <v/>
      </c>
      <c r="AP59" s="21" t="str">
        <f t="shared" si="43"/>
        <v/>
      </c>
      <c r="AQ59" s="21" t="str">
        <f t="shared" si="44"/>
        <v/>
      </c>
      <c r="AR59" s="21" t="str">
        <f t="shared" si="45"/>
        <v/>
      </c>
      <c r="AS59" s="21" t="str">
        <f t="shared" si="46"/>
        <v/>
      </c>
      <c r="AT59" s="21" t="str">
        <f t="shared" si="47"/>
        <v/>
      </c>
      <c r="AV59" s="29" t="str">
        <f t="shared" si="29"/>
        <v xml:space="preserve">SELECT * FROM "SchAccounting"."Func_TblTemporary_Import_MYOB_COAStructure_SET"(0000004000000000002, NULL, 0000009000000000002, 2, '11000', '11896'); </v>
      </c>
    </row>
    <row r="60" spans="4:48" x14ac:dyDescent="0.2">
      <c r="E60" s="20">
        <v>11900</v>
      </c>
      <c r="M60" s="20" t="s">
        <v>46</v>
      </c>
      <c r="O60" s="20" t="str">
        <f t="shared" si="0"/>
        <v>1ACTV</v>
      </c>
      <c r="P60" s="20">
        <f t="shared" si="1"/>
        <v>10000</v>
      </c>
      <c r="Q60" s="20">
        <f t="shared" si="2"/>
        <v>11000</v>
      </c>
      <c r="R60" s="20">
        <f t="shared" si="3"/>
        <v>11900</v>
      </c>
      <c r="S60" s="20">
        <f t="shared" si="4"/>
        <v>11872</v>
      </c>
      <c r="T60" s="20" t="str">
        <f t="shared" si="5"/>
        <v/>
      </c>
      <c r="U60" s="20" t="str">
        <f t="shared" si="6"/>
        <v/>
      </c>
      <c r="V60" s="20" t="str">
        <f t="shared" si="7"/>
        <v/>
      </c>
      <c r="W60" s="20" t="str">
        <f t="shared" si="8"/>
        <v/>
      </c>
      <c r="X60" s="20" t="str">
        <f t="shared" si="9"/>
        <v/>
      </c>
      <c r="Y60" s="25"/>
      <c r="Z60" s="20" t="str">
        <f t="shared" si="48"/>
        <v/>
      </c>
      <c r="AA60" s="20" t="str">
        <f t="shared" si="49"/>
        <v/>
      </c>
      <c r="AB60" s="20" t="str">
        <f t="shared" si="50"/>
        <v>INSERT INTO erpdb.temp_import_MYOB_COAStructure (level, COA, COAChild) VALUES (2, '11000', '11900');</v>
      </c>
      <c r="AC60" s="20" t="str">
        <f t="shared" si="51"/>
        <v/>
      </c>
      <c r="AD60" s="20" t="str">
        <f t="shared" si="52"/>
        <v/>
      </c>
      <c r="AE60" s="20" t="str">
        <f t="shared" si="53"/>
        <v/>
      </c>
      <c r="AF60" s="20" t="str">
        <f t="shared" si="54"/>
        <v/>
      </c>
      <c r="AG60" s="20" t="str">
        <f t="shared" si="55"/>
        <v/>
      </c>
      <c r="AH60" s="20" t="str">
        <f t="shared" si="56"/>
        <v/>
      </c>
      <c r="AJ60" s="29" t="str">
        <f t="shared" si="28"/>
        <v>INSERT INTO erpdb.temp_import_MYOB_COAStructure (level, COA, COAChild) VALUES (2, '11000', '11900');</v>
      </c>
      <c r="AK60" s="27"/>
      <c r="AL60" s="21" t="str">
        <f t="shared" si="39"/>
        <v/>
      </c>
      <c r="AM60" s="21" t="str">
        <f t="shared" si="40"/>
        <v/>
      </c>
      <c r="AN60" s="21" t="str">
        <f t="shared" si="41"/>
        <v xml:space="preserve">SELECT * FROM "SchAccounting"."Func_TblTemporary_Import_MYOB_COAStructure_SET"(0000004000000000002, NULL, 0000009000000000002, 2, '11000', '11900'); </v>
      </c>
      <c r="AO60" s="21" t="str">
        <f t="shared" si="42"/>
        <v/>
      </c>
      <c r="AP60" s="21" t="str">
        <f t="shared" si="43"/>
        <v/>
      </c>
      <c r="AQ60" s="21" t="str">
        <f t="shared" si="44"/>
        <v/>
      </c>
      <c r="AR60" s="21" t="str">
        <f t="shared" si="45"/>
        <v/>
      </c>
      <c r="AS60" s="21" t="str">
        <f t="shared" si="46"/>
        <v/>
      </c>
      <c r="AT60" s="21" t="str">
        <f t="shared" si="47"/>
        <v/>
      </c>
      <c r="AV60" s="29" t="str">
        <f t="shared" si="29"/>
        <v xml:space="preserve">SELECT * FROM "SchAccounting"."Func_TblTemporary_Import_MYOB_COAStructure_SET"(0000004000000000002, NULL, 0000009000000000002, 2, '11000', '11900'); </v>
      </c>
    </row>
    <row r="61" spans="4:48" x14ac:dyDescent="0.2">
      <c r="D61" s="20">
        <v>12000</v>
      </c>
      <c r="M61" s="20" t="s">
        <v>47</v>
      </c>
      <c r="O61" s="20" t="str">
        <f t="shared" si="0"/>
        <v>1ACTV</v>
      </c>
      <c r="P61" s="20">
        <f t="shared" si="1"/>
        <v>10000</v>
      </c>
      <c r="Q61" s="20">
        <f t="shared" si="2"/>
        <v>12000</v>
      </c>
      <c r="R61" s="20">
        <f t="shared" si="3"/>
        <v>11900</v>
      </c>
      <c r="S61" s="20">
        <f t="shared" si="4"/>
        <v>11872</v>
      </c>
      <c r="T61" s="20" t="str">
        <f t="shared" si="5"/>
        <v/>
      </c>
      <c r="U61" s="20" t="str">
        <f t="shared" si="6"/>
        <v/>
      </c>
      <c r="V61" s="20" t="str">
        <f t="shared" si="7"/>
        <v/>
      </c>
      <c r="W61" s="20" t="str">
        <f t="shared" si="8"/>
        <v/>
      </c>
      <c r="X61" s="20" t="str">
        <f t="shared" si="9"/>
        <v/>
      </c>
      <c r="Y61" s="25"/>
      <c r="Z61" s="20" t="str">
        <f t="shared" si="48"/>
        <v/>
      </c>
      <c r="AA61" s="20" t="str">
        <f t="shared" si="49"/>
        <v>INSERT INTO erpdb.temp_import_MYOB_COAStructure (level, COA, COAChild) VALUES (1, '10000', '12000');</v>
      </c>
      <c r="AB61" s="20" t="str">
        <f t="shared" si="50"/>
        <v/>
      </c>
      <c r="AC61" s="20" t="str">
        <f t="shared" si="51"/>
        <v/>
      </c>
      <c r="AD61" s="20" t="str">
        <f t="shared" si="52"/>
        <v/>
      </c>
      <c r="AE61" s="20" t="str">
        <f t="shared" si="53"/>
        <v/>
      </c>
      <c r="AF61" s="20" t="str">
        <f t="shared" si="54"/>
        <v/>
      </c>
      <c r="AG61" s="20" t="str">
        <f t="shared" si="55"/>
        <v/>
      </c>
      <c r="AH61" s="20" t="str">
        <f t="shared" si="56"/>
        <v/>
      </c>
      <c r="AJ61" s="29" t="str">
        <f t="shared" si="28"/>
        <v>INSERT INTO erpdb.temp_import_MYOB_COAStructure (level, COA, COAChild) VALUES (1, '10000', '12000');</v>
      </c>
      <c r="AK61" s="27"/>
      <c r="AL61" s="21" t="str">
        <f t="shared" si="39"/>
        <v/>
      </c>
      <c r="AM61" s="21" t="str">
        <f t="shared" si="40"/>
        <v xml:space="preserve">SELECT * FROM "SchAccounting"."Func_TblTemporary_Import_MYOB_COAStructure_SET"(0000004000000000002, NULL, 0000009000000000002, 1, '10000', '12000'); </v>
      </c>
      <c r="AN61" s="21" t="str">
        <f t="shared" si="41"/>
        <v/>
      </c>
      <c r="AO61" s="21" t="str">
        <f t="shared" si="42"/>
        <v/>
      </c>
      <c r="AP61" s="21" t="str">
        <f t="shared" si="43"/>
        <v/>
      </c>
      <c r="AQ61" s="21" t="str">
        <f t="shared" si="44"/>
        <v/>
      </c>
      <c r="AR61" s="21" t="str">
        <f t="shared" si="45"/>
        <v/>
      </c>
      <c r="AS61" s="21" t="str">
        <f t="shared" si="46"/>
        <v/>
      </c>
      <c r="AT61" s="21" t="str">
        <f t="shared" si="47"/>
        <v/>
      </c>
      <c r="AV61" s="29" t="str">
        <f t="shared" si="29"/>
        <v xml:space="preserve">SELECT * FROM "SchAccounting"."Func_TblTemporary_Import_MYOB_COAStructure_SET"(0000004000000000002, NULL, 0000009000000000002, 1, '10000', '12000'); </v>
      </c>
    </row>
    <row r="62" spans="4:48" x14ac:dyDescent="0.2">
      <c r="E62" s="20">
        <v>12010</v>
      </c>
      <c r="M62" s="20" t="s">
        <v>48</v>
      </c>
      <c r="O62" s="20" t="str">
        <f t="shared" si="0"/>
        <v>1ACTV</v>
      </c>
      <c r="P62" s="20">
        <f t="shared" si="1"/>
        <v>10000</v>
      </c>
      <c r="Q62" s="20">
        <f t="shared" si="2"/>
        <v>12000</v>
      </c>
      <c r="R62" s="20">
        <f t="shared" si="3"/>
        <v>12010</v>
      </c>
      <c r="S62" s="20">
        <f t="shared" si="4"/>
        <v>11872</v>
      </c>
      <c r="T62" s="20" t="str">
        <f t="shared" si="5"/>
        <v/>
      </c>
      <c r="U62" s="20" t="str">
        <f t="shared" si="6"/>
        <v/>
      </c>
      <c r="V62" s="20" t="str">
        <f t="shared" si="7"/>
        <v/>
      </c>
      <c r="W62" s="20" t="str">
        <f t="shared" si="8"/>
        <v/>
      </c>
      <c r="X62" s="20" t="str">
        <f t="shared" si="9"/>
        <v/>
      </c>
      <c r="Y62" s="25"/>
      <c r="Z62" s="20" t="str">
        <f t="shared" si="48"/>
        <v/>
      </c>
      <c r="AA62" s="20" t="str">
        <f t="shared" si="49"/>
        <v/>
      </c>
      <c r="AB62" s="20" t="str">
        <f t="shared" si="50"/>
        <v>INSERT INTO erpdb.temp_import_MYOB_COAStructure (level, COA, COAChild) VALUES (2, '12000', '12010');</v>
      </c>
      <c r="AC62" s="20" t="str">
        <f t="shared" si="51"/>
        <v/>
      </c>
      <c r="AD62" s="20" t="str">
        <f t="shared" si="52"/>
        <v/>
      </c>
      <c r="AE62" s="20" t="str">
        <f t="shared" si="53"/>
        <v/>
      </c>
      <c r="AF62" s="20" t="str">
        <f t="shared" si="54"/>
        <v/>
      </c>
      <c r="AG62" s="20" t="str">
        <f t="shared" si="55"/>
        <v/>
      </c>
      <c r="AH62" s="20" t="str">
        <f t="shared" si="56"/>
        <v/>
      </c>
      <c r="AJ62" s="29" t="str">
        <f t="shared" si="28"/>
        <v>INSERT INTO erpdb.temp_import_MYOB_COAStructure (level, COA, COAChild) VALUES (2, '12000', '12010');</v>
      </c>
      <c r="AK62" s="27"/>
      <c r="AL62" s="21" t="str">
        <f t="shared" si="39"/>
        <v/>
      </c>
      <c r="AM62" s="21" t="str">
        <f t="shared" si="40"/>
        <v/>
      </c>
      <c r="AN62" s="21" t="str">
        <f t="shared" si="41"/>
        <v xml:space="preserve">SELECT * FROM "SchAccounting"."Func_TblTemporary_Import_MYOB_COAStructure_SET"(0000004000000000002, NULL, 0000009000000000002, 2, '12000', '12010'); </v>
      </c>
      <c r="AO62" s="21" t="str">
        <f t="shared" si="42"/>
        <v/>
      </c>
      <c r="AP62" s="21" t="str">
        <f t="shared" si="43"/>
        <v/>
      </c>
      <c r="AQ62" s="21" t="str">
        <f t="shared" si="44"/>
        <v/>
      </c>
      <c r="AR62" s="21" t="str">
        <f t="shared" si="45"/>
        <v/>
      </c>
      <c r="AS62" s="21" t="str">
        <f t="shared" si="46"/>
        <v/>
      </c>
      <c r="AT62" s="21" t="str">
        <f t="shared" si="47"/>
        <v/>
      </c>
      <c r="AV62" s="29" t="str">
        <f t="shared" si="29"/>
        <v xml:space="preserve">SELECT * FROM "SchAccounting"."Func_TblTemporary_Import_MYOB_COAStructure_SET"(0000004000000000002, NULL, 0000009000000000002, 2, '12000', '12010'); </v>
      </c>
    </row>
    <row r="63" spans="4:48" x14ac:dyDescent="0.2">
      <c r="E63" s="20">
        <v>12020</v>
      </c>
      <c r="M63" s="20" t="s">
        <v>49</v>
      </c>
      <c r="O63" s="20" t="str">
        <f t="shared" si="0"/>
        <v>1ACTV</v>
      </c>
      <c r="P63" s="20">
        <f t="shared" si="1"/>
        <v>10000</v>
      </c>
      <c r="Q63" s="20">
        <f t="shared" si="2"/>
        <v>12000</v>
      </c>
      <c r="R63" s="20">
        <f t="shared" si="3"/>
        <v>12020</v>
      </c>
      <c r="S63" s="20">
        <f t="shared" si="4"/>
        <v>11872</v>
      </c>
      <c r="T63" s="20" t="str">
        <f t="shared" si="5"/>
        <v/>
      </c>
      <c r="U63" s="20" t="str">
        <f t="shared" si="6"/>
        <v/>
      </c>
      <c r="V63" s="20" t="str">
        <f t="shared" si="7"/>
        <v/>
      </c>
      <c r="W63" s="20" t="str">
        <f t="shared" si="8"/>
        <v/>
      </c>
      <c r="X63" s="20" t="str">
        <f t="shared" si="9"/>
        <v/>
      </c>
      <c r="Y63" s="25"/>
      <c r="Z63" s="20" t="str">
        <f t="shared" si="48"/>
        <v/>
      </c>
      <c r="AA63" s="20" t="str">
        <f t="shared" si="49"/>
        <v/>
      </c>
      <c r="AB63" s="20" t="str">
        <f t="shared" si="50"/>
        <v>INSERT INTO erpdb.temp_import_MYOB_COAStructure (level, COA, COAChild) VALUES (2, '12000', '12020');</v>
      </c>
      <c r="AC63" s="20" t="str">
        <f t="shared" si="51"/>
        <v/>
      </c>
      <c r="AD63" s="20" t="str">
        <f t="shared" si="52"/>
        <v/>
      </c>
      <c r="AE63" s="20" t="str">
        <f t="shared" si="53"/>
        <v/>
      </c>
      <c r="AF63" s="20" t="str">
        <f t="shared" si="54"/>
        <v/>
      </c>
      <c r="AG63" s="20" t="str">
        <f t="shared" si="55"/>
        <v/>
      </c>
      <c r="AH63" s="20" t="str">
        <f t="shared" si="56"/>
        <v/>
      </c>
      <c r="AJ63" s="29" t="str">
        <f t="shared" si="28"/>
        <v>INSERT INTO erpdb.temp_import_MYOB_COAStructure (level, COA, COAChild) VALUES (2, '12000', '12020');</v>
      </c>
      <c r="AK63" s="27"/>
      <c r="AL63" s="21" t="str">
        <f t="shared" si="39"/>
        <v/>
      </c>
      <c r="AM63" s="21" t="str">
        <f t="shared" si="40"/>
        <v/>
      </c>
      <c r="AN63" s="21" t="str">
        <f t="shared" si="41"/>
        <v xml:space="preserve">SELECT * FROM "SchAccounting"."Func_TblTemporary_Import_MYOB_COAStructure_SET"(0000004000000000002, NULL, 0000009000000000002, 2, '12000', '12020'); </v>
      </c>
      <c r="AO63" s="21" t="str">
        <f t="shared" si="42"/>
        <v/>
      </c>
      <c r="AP63" s="21" t="str">
        <f t="shared" si="43"/>
        <v/>
      </c>
      <c r="AQ63" s="21" t="str">
        <f t="shared" si="44"/>
        <v/>
      </c>
      <c r="AR63" s="21" t="str">
        <f t="shared" si="45"/>
        <v/>
      </c>
      <c r="AS63" s="21" t="str">
        <f t="shared" si="46"/>
        <v/>
      </c>
      <c r="AT63" s="21" t="str">
        <f t="shared" si="47"/>
        <v/>
      </c>
      <c r="AV63" s="29" t="str">
        <f t="shared" si="29"/>
        <v xml:space="preserve">SELECT * FROM "SchAccounting"."Func_TblTemporary_Import_MYOB_COAStructure_SET"(0000004000000000002, NULL, 0000009000000000002, 2, '12000', '12020'); </v>
      </c>
    </row>
    <row r="64" spans="4:48" x14ac:dyDescent="0.2">
      <c r="F64" s="20">
        <v>12021</v>
      </c>
      <c r="M64" s="20" t="s">
        <v>49</v>
      </c>
      <c r="O64" s="20" t="str">
        <f t="shared" si="0"/>
        <v>1ACTV</v>
      </c>
      <c r="P64" s="20">
        <f t="shared" si="1"/>
        <v>10000</v>
      </c>
      <c r="Q64" s="20">
        <f t="shared" si="2"/>
        <v>12000</v>
      </c>
      <c r="R64" s="20">
        <f t="shared" si="3"/>
        <v>12020</v>
      </c>
      <c r="S64" s="20">
        <f t="shared" si="4"/>
        <v>12021</v>
      </c>
      <c r="T64" s="20" t="str">
        <f t="shared" si="5"/>
        <v/>
      </c>
      <c r="U64" s="20" t="str">
        <f t="shared" si="6"/>
        <v/>
      </c>
      <c r="V64" s="20" t="str">
        <f t="shared" si="7"/>
        <v/>
      </c>
      <c r="W64" s="20" t="str">
        <f t="shared" si="8"/>
        <v/>
      </c>
      <c r="X64" s="20" t="str">
        <f t="shared" si="9"/>
        <v/>
      </c>
      <c r="Y64" s="25"/>
      <c r="Z64" s="20" t="str">
        <f t="shared" si="48"/>
        <v/>
      </c>
      <c r="AA64" s="20" t="str">
        <f t="shared" si="49"/>
        <v/>
      </c>
      <c r="AB64" s="20" t="str">
        <f t="shared" si="50"/>
        <v/>
      </c>
      <c r="AC64" s="20" t="str">
        <f t="shared" si="51"/>
        <v>INSERT INTO erpdb.temp_import_MYOB_COAStructure (level, COA, COAChild) VALUES (3, '12020', '12021');</v>
      </c>
      <c r="AD64" s="20" t="str">
        <f t="shared" si="52"/>
        <v/>
      </c>
      <c r="AE64" s="20" t="str">
        <f t="shared" si="53"/>
        <v/>
      </c>
      <c r="AF64" s="20" t="str">
        <f t="shared" si="54"/>
        <v/>
      </c>
      <c r="AG64" s="20" t="str">
        <f t="shared" si="55"/>
        <v/>
      </c>
      <c r="AH64" s="20" t="str">
        <f t="shared" si="56"/>
        <v/>
      </c>
      <c r="AJ64" s="29" t="str">
        <f t="shared" si="28"/>
        <v>INSERT INTO erpdb.temp_import_MYOB_COAStructure (level, COA, COAChild) VALUES (3, '12020', '12021');</v>
      </c>
      <c r="AL64" s="21" t="str">
        <f t="shared" si="19"/>
        <v/>
      </c>
      <c r="AM64" s="21" t="str">
        <f t="shared" si="20"/>
        <v/>
      </c>
      <c r="AN64" s="21" t="str">
        <f t="shared" si="21"/>
        <v/>
      </c>
      <c r="AO64" s="21" t="str">
        <f t="shared" si="22"/>
        <v xml:space="preserve">SELECT * FROM "SchAccounting"."Func_TblTemporary_Import_MYOB_COAStructure_SET"(0000004000000000002, NULL, 0000009000000000002, 3, '12020', '12021'); </v>
      </c>
      <c r="AP64" s="21" t="str">
        <f t="shared" si="23"/>
        <v/>
      </c>
      <c r="AQ64" s="21" t="str">
        <f t="shared" si="24"/>
        <v/>
      </c>
      <c r="AR64" s="21" t="str">
        <f t="shared" si="25"/>
        <v/>
      </c>
      <c r="AS64" s="21" t="str">
        <f t="shared" si="26"/>
        <v/>
      </c>
      <c r="AT64" s="21" t="str">
        <f t="shared" si="27"/>
        <v/>
      </c>
      <c r="AU64" s="26" t="s">
        <v>327</v>
      </c>
      <c r="AV64" s="29" t="str">
        <f t="shared" si="29"/>
        <v xml:space="preserve">SELECT * FROM "SchAccounting"."Func_TblTemporary_Import_MYOB_COAStructure_SET"(0000004000000000002, NULL, 0000009000000000002, 3, '12020', '12021'); </v>
      </c>
    </row>
    <row r="65" spans="4:48" x14ac:dyDescent="0.2">
      <c r="E65" s="20">
        <v>12022</v>
      </c>
      <c r="M65" s="20" t="s">
        <v>50</v>
      </c>
      <c r="O65" s="20" t="str">
        <f t="shared" si="0"/>
        <v>1ACTV</v>
      </c>
      <c r="P65" s="20">
        <f t="shared" si="1"/>
        <v>10000</v>
      </c>
      <c r="Q65" s="20">
        <f t="shared" si="2"/>
        <v>12000</v>
      </c>
      <c r="R65" s="20">
        <f t="shared" si="3"/>
        <v>12022</v>
      </c>
      <c r="S65" s="20">
        <f t="shared" si="4"/>
        <v>12021</v>
      </c>
      <c r="T65" s="20" t="str">
        <f t="shared" si="5"/>
        <v/>
      </c>
      <c r="U65" s="20" t="str">
        <f t="shared" si="6"/>
        <v/>
      </c>
      <c r="V65" s="20" t="str">
        <f t="shared" si="7"/>
        <v/>
      </c>
      <c r="W65" s="20" t="str">
        <f t="shared" si="8"/>
        <v/>
      </c>
      <c r="X65" s="20" t="str">
        <f t="shared" si="9"/>
        <v/>
      </c>
      <c r="Y65" s="25"/>
      <c r="Z65" s="20" t="str">
        <f t="shared" si="10"/>
        <v/>
      </c>
      <c r="AA65" s="20" t="str">
        <f t="shared" si="11"/>
        <v/>
      </c>
      <c r="AB65" s="20" t="str">
        <f t="shared" si="12"/>
        <v>INSERT INTO erpdb.temp_import_MYOB_COAStructure (level, COA, COAChild) VALUES (2, '12000', '12022');</v>
      </c>
      <c r="AC65" s="20" t="str">
        <f t="shared" si="13"/>
        <v/>
      </c>
      <c r="AD65" s="20" t="str">
        <f t="shared" si="14"/>
        <v/>
      </c>
      <c r="AE65" s="20" t="str">
        <f t="shared" si="15"/>
        <v/>
      </c>
      <c r="AF65" s="20" t="str">
        <f t="shared" si="16"/>
        <v/>
      </c>
      <c r="AG65" s="20" t="str">
        <f t="shared" si="17"/>
        <v/>
      </c>
      <c r="AH65" s="20" t="str">
        <f t="shared" si="18"/>
        <v/>
      </c>
      <c r="AJ65" s="29" t="str">
        <f t="shared" si="28"/>
        <v>INSERT INTO erpdb.temp_import_MYOB_COAStructure (level, COA, COAChild) VALUES (2, '12000', '12022');</v>
      </c>
      <c r="AL65" s="21" t="str">
        <f t="shared" si="19"/>
        <v/>
      </c>
      <c r="AM65" s="21" t="str">
        <f t="shared" si="20"/>
        <v/>
      </c>
      <c r="AN65" s="21" t="str">
        <f t="shared" si="21"/>
        <v xml:space="preserve">SELECT * FROM "SchAccounting"."Func_TblTemporary_Import_MYOB_COAStructure_SET"(0000004000000000002, NULL, 0000009000000000002, 2, '12000', '12022'); </v>
      </c>
      <c r="AO65" s="21" t="str">
        <f t="shared" si="22"/>
        <v/>
      </c>
      <c r="AP65" s="21" t="str">
        <f t="shared" si="23"/>
        <v/>
      </c>
      <c r="AQ65" s="21" t="str">
        <f t="shared" si="24"/>
        <v/>
      </c>
      <c r="AR65" s="21" t="str">
        <f t="shared" si="25"/>
        <v/>
      </c>
      <c r="AS65" s="21" t="str">
        <f t="shared" si="26"/>
        <v/>
      </c>
      <c r="AT65" s="21" t="str">
        <f t="shared" si="27"/>
        <v/>
      </c>
      <c r="AU65" s="26" t="s">
        <v>327</v>
      </c>
      <c r="AV65" s="29" t="str">
        <f t="shared" si="29"/>
        <v xml:space="preserve">SELECT * FROM "SchAccounting"."Func_TblTemporary_Import_MYOB_COAStructure_SET"(0000004000000000002, NULL, 0000009000000000002, 2, '12000', '12022'); </v>
      </c>
    </row>
    <row r="66" spans="4:48" x14ac:dyDescent="0.2">
      <c r="E66" s="20">
        <v>12030</v>
      </c>
      <c r="M66" s="20" t="s">
        <v>51</v>
      </c>
      <c r="O66" s="20" t="str">
        <f t="shared" si="0"/>
        <v>1ACTV</v>
      </c>
      <c r="P66" s="20">
        <f t="shared" si="1"/>
        <v>10000</v>
      </c>
      <c r="Q66" s="20">
        <f>IF(EXACT($D66, ""), IF(EXACT($Q65, ""), "", $Q65), $D66)</f>
        <v>12000</v>
      </c>
      <c r="R66" s="20">
        <f>IF(EXACT($E66, ""), IF(EXACT($R65, ""), "", $R65), $E66)</f>
        <v>12030</v>
      </c>
      <c r="S66" s="20">
        <f>IF(EXACT($F66, ""), IF(EXACT($S65, ""), "", $S65), $F66)</f>
        <v>12021</v>
      </c>
      <c r="T66" s="20" t="str">
        <f t="shared" si="5"/>
        <v/>
      </c>
      <c r="U66" s="20" t="str">
        <f t="shared" si="6"/>
        <v/>
      </c>
      <c r="V66" s="20" t="str">
        <f t="shared" si="7"/>
        <v/>
      </c>
      <c r="W66" s="20" t="str">
        <f t="shared" si="8"/>
        <v/>
      </c>
      <c r="X66" s="20" t="str">
        <f t="shared" si="9"/>
        <v/>
      </c>
      <c r="Y66" s="25"/>
      <c r="Z66" s="20" t="str">
        <f t="shared" si="10"/>
        <v/>
      </c>
      <c r="AA66" s="20" t="str">
        <f t="shared" si="11"/>
        <v/>
      </c>
      <c r="AB66" s="20" t="str">
        <f t="shared" si="12"/>
        <v>INSERT INTO erpdb.temp_import_MYOB_COAStructure (level, COA, COAChild) VALUES (2, '12000', '12030');</v>
      </c>
      <c r="AC66" s="20" t="str">
        <f t="shared" si="13"/>
        <v/>
      </c>
      <c r="AD66" s="20" t="str">
        <f t="shared" si="14"/>
        <v/>
      </c>
      <c r="AE66" s="20" t="str">
        <f t="shared" si="15"/>
        <v/>
      </c>
      <c r="AF66" s="20" t="str">
        <f t="shared" si="16"/>
        <v/>
      </c>
      <c r="AG66" s="20" t="str">
        <f t="shared" si="17"/>
        <v/>
      </c>
      <c r="AH66" s="20" t="str">
        <f t="shared" si="18"/>
        <v/>
      </c>
      <c r="AJ66" s="29" t="str">
        <f t="shared" si="28"/>
        <v>INSERT INTO erpdb.temp_import_MYOB_COAStructure (level, COA, COAChild) VALUES (2, '12000', '12030');</v>
      </c>
      <c r="AL66" s="21" t="str">
        <f t="shared" si="19"/>
        <v/>
      </c>
      <c r="AM66" s="21" t="str">
        <f t="shared" si="20"/>
        <v/>
      </c>
      <c r="AN66" s="21" t="str">
        <f t="shared" si="21"/>
        <v xml:space="preserve">SELECT * FROM "SchAccounting"."Func_TblTemporary_Import_MYOB_COAStructure_SET"(0000004000000000002, NULL, 0000009000000000002, 2, '12000', '12030'); </v>
      </c>
      <c r="AO66" s="21" t="str">
        <f t="shared" si="22"/>
        <v/>
      </c>
      <c r="AP66" s="21" t="str">
        <f t="shared" si="23"/>
        <v/>
      </c>
      <c r="AQ66" s="21" t="str">
        <f t="shared" si="24"/>
        <v/>
      </c>
      <c r="AR66" s="21" t="str">
        <f t="shared" si="25"/>
        <v/>
      </c>
      <c r="AS66" s="21" t="str">
        <f t="shared" si="26"/>
        <v/>
      </c>
      <c r="AT66" s="21" t="str">
        <f t="shared" si="27"/>
        <v/>
      </c>
      <c r="AU66" s="26" t="s">
        <v>327</v>
      </c>
      <c r="AV66" s="29" t="str">
        <f t="shared" si="29"/>
        <v xml:space="preserve">SELECT * FROM "SchAccounting"."Func_TblTemporary_Import_MYOB_COAStructure_SET"(0000004000000000002, NULL, 0000009000000000002, 2, '12000', '12030'); </v>
      </c>
    </row>
    <row r="67" spans="4:48" x14ac:dyDescent="0.2">
      <c r="F67" s="20">
        <v>12031</v>
      </c>
      <c r="J67" s="20" t="s">
        <v>328</v>
      </c>
      <c r="M67" s="20" t="s">
        <v>51</v>
      </c>
      <c r="O67" s="20" t="str">
        <f t="shared" si="0"/>
        <v>1ACTV</v>
      </c>
      <c r="P67" s="20">
        <f t="shared" si="1"/>
        <v>10000</v>
      </c>
      <c r="Q67" s="20">
        <f>IF(EXACT($D67, ""), IF(EXACT($Q66, ""), "", $Q66), $D67)</f>
        <v>12000</v>
      </c>
      <c r="R67" s="20">
        <f>IF(EXACT($E67, ""), IF(EXACT($R66, ""), "", $R66), $E67)</f>
        <v>12030</v>
      </c>
      <c r="S67" s="20">
        <f>IF(EXACT($F67, ""), IF(EXACT($S66, ""), "", $S66), $F67)</f>
        <v>12031</v>
      </c>
      <c r="T67" s="20" t="str">
        <f t="shared" si="5"/>
        <v/>
      </c>
      <c r="U67" s="20" t="str">
        <f t="shared" si="6"/>
        <v/>
      </c>
      <c r="V67" s="20" t="str">
        <f t="shared" si="7"/>
        <v/>
      </c>
      <c r="W67" s="20" t="str">
        <f t="shared" si="8"/>
        <v>``</v>
      </c>
      <c r="X67" s="20" t="str">
        <f t="shared" si="9"/>
        <v/>
      </c>
      <c r="Y67" s="25"/>
      <c r="Z67" s="20" t="str">
        <f t="shared" si="10"/>
        <v/>
      </c>
      <c r="AA67" s="20" t="str">
        <f t="shared" si="11"/>
        <v/>
      </c>
      <c r="AB67" s="20" t="str">
        <f t="shared" si="12"/>
        <v/>
      </c>
      <c r="AC67" s="20" t="str">
        <f t="shared" si="13"/>
        <v>INSERT INTO erpdb.temp_import_MYOB_COAStructure (level, COA, COAChild) VALUES (3, '12030', '12031');</v>
      </c>
      <c r="AD67" s="20" t="str">
        <f t="shared" si="14"/>
        <v/>
      </c>
      <c r="AE67" s="20" t="str">
        <f t="shared" si="15"/>
        <v/>
      </c>
      <c r="AF67" s="20" t="str">
        <f t="shared" si="16"/>
        <v/>
      </c>
      <c r="AG67" s="20" t="str">
        <f t="shared" si="17"/>
        <v>INSERT INTO erpdb.temp_import_MYOB_COAStructure (level, COA, COAChild) VALUES (7, '', '``');</v>
      </c>
      <c r="AH67" s="20" t="str">
        <f t="shared" si="18"/>
        <v/>
      </c>
      <c r="AJ67" s="29" t="str">
        <f t="shared" si="28"/>
        <v>INSERT INTO erpdb.temp_import_MYOB_COAStructure (level, COA, COAChild) VALUES (3, '12030', '12031');</v>
      </c>
      <c r="AL67" s="21" t="str">
        <f t="shared" si="19"/>
        <v/>
      </c>
      <c r="AM67" s="21" t="str">
        <f t="shared" si="20"/>
        <v/>
      </c>
      <c r="AN67" s="21" t="str">
        <f t="shared" si="21"/>
        <v/>
      </c>
      <c r="AO67" s="21" t="str">
        <f t="shared" si="22"/>
        <v xml:space="preserve">SELECT * FROM "SchAccounting"."Func_TblTemporary_Import_MYOB_COAStructure_SET"(0000004000000000002, NULL, 0000009000000000002, 3, '12030', '12031'); </v>
      </c>
      <c r="AP67" s="21" t="str">
        <f t="shared" si="23"/>
        <v/>
      </c>
      <c r="AQ67" s="21" t="str">
        <f t="shared" si="24"/>
        <v/>
      </c>
      <c r="AR67" s="21" t="str">
        <f t="shared" si="25"/>
        <v/>
      </c>
      <c r="AS67" s="21" t="str">
        <f t="shared" si="26"/>
        <v xml:space="preserve">SELECT * FROM "SchAccounting"."Func_TblTemporary_Import_MYOB_COAStructure_SET"(0000004000000000002, NULL, 0000009000000000002, 7, '', '``'); </v>
      </c>
      <c r="AT67" s="21" t="str">
        <f t="shared" si="27"/>
        <v/>
      </c>
      <c r="AU67" s="26" t="s">
        <v>327</v>
      </c>
      <c r="AV67" s="29" t="str">
        <f t="shared" si="29"/>
        <v xml:space="preserve">SELECT * FROM "SchAccounting"."Func_TblTemporary_Import_MYOB_COAStructure_SET"(0000004000000000002, NULL, 0000009000000000002, 3, '12030', '12031'); </v>
      </c>
    </row>
    <row r="68" spans="4:48" x14ac:dyDescent="0.2">
      <c r="F68" s="20">
        <v>12032</v>
      </c>
      <c r="M68" s="20" t="s">
        <v>52</v>
      </c>
      <c r="O68" s="20" t="str">
        <f t="shared" ref="O68:O131" si="57">IF(EXACT($B68, ""), IF(EXACT($O67, ""), "", $O67), $B68)</f>
        <v>1ACTV</v>
      </c>
      <c r="P68" s="20">
        <f t="shared" ref="P68:P131" si="58">IF(EXACT($C68, ""), IF(EXACT($P67, ""), "", $P67), $C68)</f>
        <v>10000</v>
      </c>
      <c r="Q68" s="20">
        <f>IF(EXACT($D68, ""), IF(EXACT($Q67, ""), "", $Q67), $D68)</f>
        <v>12000</v>
      </c>
      <c r="R68" s="20">
        <f>IF(EXACT($E68, ""), IF(EXACT($R67, ""), "", $R67), $E68)</f>
        <v>12030</v>
      </c>
      <c r="S68" s="20">
        <f>IF(EXACT($F68, ""), IF(EXACT($S67, ""), "", $S67), $F68)</f>
        <v>12032</v>
      </c>
      <c r="T68" s="20" t="str">
        <f t="shared" ref="T68:T131" si="59">IF(EXACT($G68, ""), IF(EXACT($T67, ""), "", $T67), $G68)</f>
        <v/>
      </c>
      <c r="U68" s="20" t="str">
        <f t="shared" ref="U68:U131" si="60">IF(EXACT($H68, ""), IF(EXACT($U67, ""), "", $U67), $H68)</f>
        <v/>
      </c>
      <c r="V68" s="20" t="str">
        <f t="shared" ref="V68:V131" si="61">IF(EXACT($I68, ""), IF(EXACT($V67, ""), "", $V67), $I68)</f>
        <v/>
      </c>
      <c r="W68" s="20" t="str">
        <f t="shared" ref="W68:W131" si="62">IF(EXACT($J68, ""), IF(EXACT($W67, ""), "", $W67), $J68)</f>
        <v>``</v>
      </c>
      <c r="X68" s="20" t="str">
        <f t="shared" ref="X68:X131" si="63">IF(EXACT($K68, ""), IF(EXACT($X67, ""), "", $X67), $K68)</f>
        <v/>
      </c>
      <c r="Y68" s="25"/>
      <c r="Z68" s="20" t="str">
        <f t="shared" ref="Z68:Z131" si="64">IF(EXACT(P68, P67), "", CONCATENATE("INSERT INTO erpdb.temp_import_MYOB_COAStructure (level, COA, COAChild) VALUES (", "0", ", '", O68, "'", ", '", P68, "');"))</f>
        <v/>
      </c>
      <c r="AA68" s="20" t="str">
        <f t="shared" ref="AA68:AA131" si="65">IF(EXACT(Q68, Q67), "", CONCATENATE("INSERT INTO erpdb.temp_import_MYOB_COAStructure (level, COA, COAChild) VALUES (", "1", ", '", P68, "'", ", '", Q68, "');"))</f>
        <v/>
      </c>
      <c r="AB68" s="20" t="str">
        <f t="shared" ref="AB68:AB131" si="66">IF(EXACT(R68, R67), "", CONCATENATE("INSERT INTO erpdb.temp_import_MYOB_COAStructure (level, COA, COAChild) VALUES (", "2", ", '", Q68, "'", ", '", R68, "');"))</f>
        <v/>
      </c>
      <c r="AC68" s="20" t="str">
        <f t="shared" ref="AC68:AC131" si="67">IF(EXACT(S68, S67), "", CONCATENATE("INSERT INTO erpdb.temp_import_MYOB_COAStructure (level, COA, COAChild) VALUES (", "3", ", '", R68, "'", ", '", S68, "');"))</f>
        <v>INSERT INTO erpdb.temp_import_MYOB_COAStructure (level, COA, COAChild) VALUES (3, '12030', '12032');</v>
      </c>
      <c r="AD68" s="20" t="str">
        <f t="shared" ref="AD68:AD131" si="68">IF(EXACT(T68, T67), "", CONCATENATE("INSERT INTO erpdb.temp_import_MYOB_COAStructure (level, COA, COAChild) VALUES (", "4", ", '", S68, "'", ", '", T68, "');"))</f>
        <v/>
      </c>
      <c r="AE68" s="20" t="str">
        <f t="shared" ref="AE68:AE131" si="69">IF(EXACT(U68, U67), "", CONCATENATE("INSERT INTO erpdb.temp_import_MYOB_COAStructure (level, COA, COAChild) VALUES (", "5", ", '", T68, "'", ", '", U68, "');"))</f>
        <v/>
      </c>
      <c r="AF68" s="20" t="str">
        <f t="shared" ref="AF68:AF131" si="70">IF(EXACT(V68, V67), "", CONCATENATE("INSERT INTO erpdb.temp_import_MYOB_COAStructure (level, COA, COAChild) VALUES (", "6", ", '", U68, "'", ", '", V68, "');"))</f>
        <v/>
      </c>
      <c r="AG68" s="20" t="str">
        <f t="shared" ref="AG68:AG131" si="71">IF(EXACT(W68, W67), "", CONCATENATE("INSERT INTO erpdb.temp_import_MYOB_COAStructure (level, COA, COAChild) VALUES (", "7", ", '", V68, "'", ", '", W68, "');"))</f>
        <v/>
      </c>
      <c r="AH68" s="20" t="str">
        <f t="shared" ref="AH68:AH131" si="72">IF(EXACT(X68, X67), "", CONCATENATE("INSERT INTO erpdb.temp_import_MYOB_COAStructure (level, COA, COAChild) VALUES (", "8", ", '", W68, "'", ", '", X68, "');"))</f>
        <v/>
      </c>
      <c r="AJ68" s="29" t="str">
        <f t="shared" si="28"/>
        <v>INSERT INTO erpdb.temp_import_MYOB_COAStructure (level, COA, COAChild) VALUES (3, '12030', '12032');</v>
      </c>
      <c r="AL68" s="21" t="str">
        <f t="shared" ref="AL68:AL131" si="73">IF(EXACT(P68, P67), "", CONCATENATE("SELECT * FROM ""SchAccounting"".""Func_TblTemporary_Import_MYOB_COAStructure_SET""(0000004000000000002, NULL, 0000009000000000002, 0, '", O68, "', '", P68, "'); "))</f>
        <v/>
      </c>
      <c r="AM68" s="21" t="str">
        <f t="shared" si="20"/>
        <v/>
      </c>
      <c r="AN68" s="21" t="str">
        <f t="shared" si="21"/>
        <v/>
      </c>
      <c r="AO68" s="21" t="str">
        <f t="shared" si="22"/>
        <v xml:space="preserve">SELECT * FROM "SchAccounting"."Func_TblTemporary_Import_MYOB_COAStructure_SET"(0000004000000000002, NULL, 0000009000000000002, 3, '12030', '12032'); </v>
      </c>
      <c r="AP68" s="21" t="str">
        <f t="shared" si="23"/>
        <v/>
      </c>
      <c r="AQ68" s="21" t="str">
        <f t="shared" si="24"/>
        <v/>
      </c>
      <c r="AR68" s="21" t="str">
        <f t="shared" si="25"/>
        <v/>
      </c>
      <c r="AS68" s="21" t="str">
        <f t="shared" si="26"/>
        <v/>
      </c>
      <c r="AT68" s="21" t="str">
        <f t="shared" si="27"/>
        <v/>
      </c>
      <c r="AU68" s="26" t="s">
        <v>327</v>
      </c>
      <c r="AV68" s="29" t="str">
        <f t="shared" si="29"/>
        <v xml:space="preserve">SELECT * FROM "SchAccounting"."Func_TblTemporary_Import_MYOB_COAStructure_SET"(0000004000000000002, NULL, 0000009000000000002, 3, '12030', '12032'); </v>
      </c>
    </row>
    <row r="69" spans="4:48" x14ac:dyDescent="0.2">
      <c r="E69" s="20">
        <v>12100</v>
      </c>
      <c r="M69" s="20" t="s">
        <v>53</v>
      </c>
      <c r="O69" s="20" t="str">
        <f t="shared" si="57"/>
        <v>1ACTV</v>
      </c>
      <c r="P69" s="20">
        <f t="shared" si="58"/>
        <v>10000</v>
      </c>
      <c r="Q69" s="20">
        <f t="shared" ref="Q69:Q132" si="74">IF(EXACT($D69, ""), IF(EXACT($Q68, ""), "", $Q68), $D69)</f>
        <v>12000</v>
      </c>
      <c r="R69" s="20">
        <f t="shared" ref="R69:R132" si="75">IF(EXACT($E69, ""), IF(EXACT($R68, ""), "", $R68), $E69)</f>
        <v>12100</v>
      </c>
      <c r="S69" s="20">
        <f t="shared" ref="S69:S132" si="76">IF(EXACT($F69, ""), IF(EXACT($S68, ""), "", $S68), $F69)</f>
        <v>12032</v>
      </c>
      <c r="T69" s="20" t="str">
        <f t="shared" si="59"/>
        <v/>
      </c>
      <c r="U69" s="20" t="str">
        <f t="shared" si="60"/>
        <v/>
      </c>
      <c r="V69" s="20" t="str">
        <f t="shared" si="61"/>
        <v/>
      </c>
      <c r="W69" s="20" t="str">
        <f t="shared" si="62"/>
        <v>``</v>
      </c>
      <c r="X69" s="20" t="str">
        <f t="shared" si="63"/>
        <v/>
      </c>
      <c r="Y69" s="25"/>
      <c r="Z69" s="20" t="str">
        <f t="shared" si="64"/>
        <v/>
      </c>
      <c r="AA69" s="20" t="str">
        <f t="shared" si="65"/>
        <v/>
      </c>
      <c r="AB69" s="20" t="str">
        <f t="shared" si="66"/>
        <v>INSERT INTO erpdb.temp_import_MYOB_COAStructure (level, COA, COAChild) VALUES (2, '12000', '12100');</v>
      </c>
      <c r="AC69" s="20" t="str">
        <f t="shared" si="67"/>
        <v/>
      </c>
      <c r="AD69" s="20" t="str">
        <f t="shared" si="68"/>
        <v/>
      </c>
      <c r="AE69" s="20" t="str">
        <f t="shared" si="69"/>
        <v/>
      </c>
      <c r="AF69" s="20" t="str">
        <f t="shared" si="70"/>
        <v/>
      </c>
      <c r="AG69" s="20" t="str">
        <f t="shared" si="71"/>
        <v/>
      </c>
      <c r="AH69" s="20" t="str">
        <f t="shared" si="72"/>
        <v/>
      </c>
      <c r="AJ69" s="29" t="str">
        <f t="shared" si="28"/>
        <v>INSERT INTO erpdb.temp_import_MYOB_COAStructure (level, COA, COAChild) VALUES (2, '12000', '12100');</v>
      </c>
      <c r="AL69" s="21" t="str">
        <f t="shared" si="73"/>
        <v/>
      </c>
      <c r="AM69" s="21" t="str">
        <f t="shared" ref="AM69:AM132" si="77">IF(EXACT(Q69, Q68), "", CONCATENATE("SELECT * FROM ""SchAccounting"".""Func_TblTemporary_Import_MYOB_COAStructure_SET""(0000004000000000002, NULL, 0000009000000000002, 1, '", P69, "', '", Q69, "'); "))</f>
        <v/>
      </c>
      <c r="AN69" s="21" t="str">
        <f t="shared" ref="AN69:AN132" si="78">IF(EXACT(R69, R68), "", CONCATENATE("SELECT * FROM ""SchAccounting"".""Func_TblTemporary_Import_MYOB_COAStructure_SET""(0000004000000000002, NULL, 0000009000000000002, 2, '", Q69, "', '", R69, "'); "))</f>
        <v xml:space="preserve">SELECT * FROM "SchAccounting"."Func_TblTemporary_Import_MYOB_COAStructure_SET"(0000004000000000002, NULL, 0000009000000000002, 2, '12000', '12100'); </v>
      </c>
      <c r="AO69" s="21" t="str">
        <f t="shared" ref="AO69:AO132" si="79">IF(EXACT(S69, S68), "", CONCATENATE("SELECT * FROM ""SchAccounting"".""Func_TblTemporary_Import_MYOB_COAStructure_SET""(0000004000000000002, NULL, 0000009000000000002, 3, '", R69, "', '", S69, "'); "))</f>
        <v/>
      </c>
      <c r="AP69" s="21" t="str">
        <f t="shared" ref="AP69:AP132" si="80">IF(EXACT(T69, T68), "", CONCATENATE("SELECT * FROM ""SchAccounting"".""Func_TblTemporary_Import_MYOB_COAStructure_SET""(0000004000000000002, NULL, 0000009000000000002, 4, '", S69, "', '", T69, "'); "))</f>
        <v/>
      </c>
      <c r="AQ69" s="21" t="str">
        <f t="shared" ref="AQ69:AQ132" si="81">IF(EXACT(U69, U68), "", CONCATENATE("SELECT * FROM ""SchAccounting"".""Func_TblTemporary_Import_MYOB_COAStructure_SET""(0000004000000000002, NULL, 0000009000000000002, 5, '", T69, "', '", U69, "'); "))</f>
        <v/>
      </c>
      <c r="AR69" s="21" t="str">
        <f t="shared" ref="AR69:AR132" si="82">IF(EXACT(V69, V68), "", CONCATENATE("SELECT * FROM ""SchAccounting"".""Func_TblTemporary_Import_MYOB_COAStructure_SET""(0000004000000000002, NULL, 0000009000000000002, 6, '", U69, "', '", V69, "'); "))</f>
        <v/>
      </c>
      <c r="AS69" s="21" t="str">
        <f t="shared" ref="AS69:AS132" si="83">IF(EXACT(W69, W68), "", CONCATENATE("SELECT * FROM ""SchAccounting"".""Func_TblTemporary_Import_MYOB_COAStructure_SET""(0000004000000000002, NULL, 0000009000000000002, 7, '", V69, "', '", W69, "'); "))</f>
        <v/>
      </c>
      <c r="AT69" s="21" t="str">
        <f t="shared" ref="AT69:AT132" si="84">IF(EXACT(X69, X68), "", CONCATENATE("SELECT * FROM ""SchAccounting"".""Func_TblTemporary_Import_MYOB_COAStructure_SET""(0000004000000000002, NULL, 0000009000000000002, 8, '", W69, "', '", X69, "'); "))</f>
        <v/>
      </c>
      <c r="AU69" s="26" t="s">
        <v>327</v>
      </c>
      <c r="AV69" s="29" t="str">
        <f t="shared" si="29"/>
        <v xml:space="preserve">SELECT * FROM "SchAccounting"."Func_TblTemporary_Import_MYOB_COAStructure_SET"(0000004000000000002, NULL, 0000009000000000002, 2, '12000', '12100'); </v>
      </c>
    </row>
    <row r="70" spans="4:48" x14ac:dyDescent="0.2">
      <c r="D70" s="20">
        <v>12200</v>
      </c>
      <c r="M70" s="20" t="s">
        <v>54</v>
      </c>
      <c r="O70" s="20" t="str">
        <f t="shared" si="57"/>
        <v>1ACTV</v>
      </c>
      <c r="P70" s="20">
        <f t="shared" si="58"/>
        <v>10000</v>
      </c>
      <c r="Q70" s="20">
        <f t="shared" si="74"/>
        <v>12200</v>
      </c>
      <c r="R70" s="20">
        <f t="shared" si="75"/>
        <v>12100</v>
      </c>
      <c r="S70" s="20">
        <f t="shared" si="76"/>
        <v>12032</v>
      </c>
      <c r="T70" s="20" t="str">
        <f t="shared" si="59"/>
        <v/>
      </c>
      <c r="U70" s="20" t="str">
        <f t="shared" si="60"/>
        <v/>
      </c>
      <c r="V70" s="20" t="str">
        <f t="shared" si="61"/>
        <v/>
      </c>
      <c r="W70" s="20" t="str">
        <f t="shared" si="62"/>
        <v>``</v>
      </c>
      <c r="X70" s="20" t="str">
        <f t="shared" si="63"/>
        <v/>
      </c>
      <c r="Y70" s="25"/>
      <c r="Z70" s="20" t="str">
        <f t="shared" si="64"/>
        <v/>
      </c>
      <c r="AA70" s="20" t="str">
        <f t="shared" si="65"/>
        <v>INSERT INTO erpdb.temp_import_MYOB_COAStructure (level, COA, COAChild) VALUES (1, '10000', '12200');</v>
      </c>
      <c r="AB70" s="20" t="str">
        <f t="shared" si="66"/>
        <v/>
      </c>
      <c r="AC70" s="20" t="str">
        <f t="shared" si="67"/>
        <v/>
      </c>
      <c r="AD70" s="20" t="str">
        <f t="shared" si="68"/>
        <v/>
      </c>
      <c r="AE70" s="20" t="str">
        <f t="shared" si="69"/>
        <v/>
      </c>
      <c r="AF70" s="20" t="str">
        <f t="shared" si="70"/>
        <v/>
      </c>
      <c r="AG70" s="20" t="str">
        <f t="shared" si="71"/>
        <v/>
      </c>
      <c r="AH70" s="20" t="str">
        <f t="shared" si="72"/>
        <v/>
      </c>
      <c r="AJ70" s="29" t="str">
        <f t="shared" ref="AJ70:AJ133" si="85">IF(NOT(EXACT(Y70, "")), Y70, IF(NOT(EXACT(Z70, "")), Z70, IF(NOT(EXACT(AA70, "")), AA70, IF(NOT(EXACT(AB70, "")), AB70, IF(NOT(EXACT(AC70, "")), AC70, IF(NOT(EXACT(AD70, "")), AD70, IF(NOT(EXACT(AE70, "")), AE70, IF(NOT(EXACT(AF70, "")), AF70, IF(NOT(EXACT(AG70, "")), AG70, IF(NOT(EXACT(AH70, "")), AH70, ""))))))))))</f>
        <v>INSERT INTO erpdb.temp_import_MYOB_COAStructure (level, COA, COAChild) VALUES (1, '10000', '12200');</v>
      </c>
      <c r="AL70" s="21" t="str">
        <f t="shared" si="73"/>
        <v/>
      </c>
      <c r="AM70" s="21" t="str">
        <f t="shared" si="77"/>
        <v xml:space="preserve">SELECT * FROM "SchAccounting"."Func_TblTemporary_Import_MYOB_COAStructure_SET"(0000004000000000002, NULL, 0000009000000000002, 1, '10000', '12200'); </v>
      </c>
      <c r="AN70" s="21" t="str">
        <f t="shared" si="78"/>
        <v/>
      </c>
      <c r="AO70" s="21" t="str">
        <f t="shared" si="79"/>
        <v/>
      </c>
      <c r="AP70" s="21" t="str">
        <f t="shared" si="80"/>
        <v/>
      </c>
      <c r="AQ70" s="21" t="str">
        <f t="shared" si="81"/>
        <v/>
      </c>
      <c r="AR70" s="21" t="str">
        <f t="shared" si="82"/>
        <v/>
      </c>
      <c r="AS70" s="21" t="str">
        <f t="shared" si="83"/>
        <v/>
      </c>
      <c r="AT70" s="21" t="str">
        <f t="shared" si="84"/>
        <v/>
      </c>
      <c r="AU70" s="26" t="s">
        <v>327</v>
      </c>
      <c r="AV70" s="29" t="str">
        <f t="shared" ref="AV70:AV133" si="86">IF(NOT(EXACT(AK70, "")), AK70, IF(NOT(EXACT(AL70, "")), AL70, IF(NOT(EXACT(AM70, "")), AM70, IF(NOT(EXACT(AN70, "")), AN70, IF(NOT(EXACT(AO70, "")), AO70, IF(NOT(EXACT(AP70, "")), AP70, IF(NOT(EXACT(AQ70, "")), AQ70, IF(NOT(EXACT(AR70, "")), AR70, IF(NOT(EXACT(AS70, "")), AS70, IF(NOT(EXACT(AT70, "")), AT70, ""))))))))))</f>
        <v xml:space="preserve">SELECT * FROM "SchAccounting"."Func_TblTemporary_Import_MYOB_COAStructure_SET"(0000004000000000002, NULL, 0000009000000000002, 1, '10000', '12200'); </v>
      </c>
    </row>
    <row r="71" spans="4:48" x14ac:dyDescent="0.2">
      <c r="E71" s="20">
        <v>12210</v>
      </c>
      <c r="M71" s="20" t="s">
        <v>55</v>
      </c>
      <c r="O71" s="20" t="str">
        <f t="shared" si="57"/>
        <v>1ACTV</v>
      </c>
      <c r="P71" s="20">
        <f t="shared" si="58"/>
        <v>10000</v>
      </c>
      <c r="Q71" s="20">
        <f t="shared" si="74"/>
        <v>12200</v>
      </c>
      <c r="R71" s="20">
        <f t="shared" si="75"/>
        <v>12210</v>
      </c>
      <c r="S71" s="20">
        <f t="shared" si="76"/>
        <v>12032</v>
      </c>
      <c r="T71" s="20" t="str">
        <f t="shared" si="59"/>
        <v/>
      </c>
      <c r="U71" s="20" t="str">
        <f t="shared" si="60"/>
        <v/>
      </c>
      <c r="V71" s="20" t="str">
        <f t="shared" si="61"/>
        <v/>
      </c>
      <c r="W71" s="20" t="str">
        <f t="shared" si="62"/>
        <v>``</v>
      </c>
      <c r="X71" s="20" t="str">
        <f t="shared" si="63"/>
        <v/>
      </c>
      <c r="Y71" s="25"/>
      <c r="Z71" s="20" t="str">
        <f t="shared" si="64"/>
        <v/>
      </c>
      <c r="AA71" s="20" t="str">
        <f t="shared" si="65"/>
        <v/>
      </c>
      <c r="AB71" s="20" t="str">
        <f t="shared" si="66"/>
        <v>INSERT INTO erpdb.temp_import_MYOB_COAStructure (level, COA, COAChild) VALUES (2, '12200', '12210');</v>
      </c>
      <c r="AC71" s="20" t="str">
        <f t="shared" si="67"/>
        <v/>
      </c>
      <c r="AD71" s="20" t="str">
        <f t="shared" si="68"/>
        <v/>
      </c>
      <c r="AE71" s="20" t="str">
        <f t="shared" si="69"/>
        <v/>
      </c>
      <c r="AF71" s="20" t="str">
        <f t="shared" si="70"/>
        <v/>
      </c>
      <c r="AG71" s="20" t="str">
        <f t="shared" si="71"/>
        <v/>
      </c>
      <c r="AH71" s="20" t="str">
        <f t="shared" si="72"/>
        <v/>
      </c>
      <c r="AJ71" s="29" t="str">
        <f t="shared" si="85"/>
        <v>INSERT INTO erpdb.temp_import_MYOB_COAStructure (level, COA, COAChild) VALUES (2, '12200', '12210');</v>
      </c>
      <c r="AL71" s="21" t="str">
        <f t="shared" si="73"/>
        <v/>
      </c>
      <c r="AM71" s="21" t="str">
        <f t="shared" si="77"/>
        <v/>
      </c>
      <c r="AN71" s="21" t="str">
        <f t="shared" si="78"/>
        <v xml:space="preserve">SELECT * FROM "SchAccounting"."Func_TblTemporary_Import_MYOB_COAStructure_SET"(0000004000000000002, NULL, 0000009000000000002, 2, '12200', '12210'); </v>
      </c>
      <c r="AO71" s="21" t="str">
        <f t="shared" si="79"/>
        <v/>
      </c>
      <c r="AP71" s="21" t="str">
        <f t="shared" si="80"/>
        <v/>
      </c>
      <c r="AQ71" s="21" t="str">
        <f t="shared" si="81"/>
        <v/>
      </c>
      <c r="AR71" s="21" t="str">
        <f t="shared" si="82"/>
        <v/>
      </c>
      <c r="AS71" s="21" t="str">
        <f t="shared" si="83"/>
        <v/>
      </c>
      <c r="AT71" s="21" t="str">
        <f t="shared" si="84"/>
        <v/>
      </c>
      <c r="AU71" s="26" t="s">
        <v>327</v>
      </c>
      <c r="AV71" s="29" t="str">
        <f t="shared" si="86"/>
        <v xml:space="preserve">SELECT * FROM "SchAccounting"."Func_TblTemporary_Import_MYOB_COAStructure_SET"(0000004000000000002, NULL, 0000009000000000002, 2, '12200', '12210'); </v>
      </c>
    </row>
    <row r="72" spans="4:48" x14ac:dyDescent="0.2">
      <c r="E72" s="20">
        <v>12220</v>
      </c>
      <c r="M72" s="20" t="s">
        <v>56</v>
      </c>
      <c r="O72" s="20" t="str">
        <f t="shared" si="57"/>
        <v>1ACTV</v>
      </c>
      <c r="P72" s="20">
        <f t="shared" si="58"/>
        <v>10000</v>
      </c>
      <c r="Q72" s="20">
        <f t="shared" si="74"/>
        <v>12200</v>
      </c>
      <c r="R72" s="20">
        <f t="shared" si="75"/>
        <v>12220</v>
      </c>
      <c r="S72" s="20">
        <f t="shared" si="76"/>
        <v>12032</v>
      </c>
      <c r="T72" s="20" t="str">
        <f t="shared" si="59"/>
        <v/>
      </c>
      <c r="U72" s="20" t="str">
        <f t="shared" si="60"/>
        <v/>
      </c>
      <c r="V72" s="20" t="str">
        <f t="shared" si="61"/>
        <v/>
      </c>
      <c r="W72" s="20" t="str">
        <f t="shared" si="62"/>
        <v>``</v>
      </c>
      <c r="X72" s="20" t="str">
        <f t="shared" si="63"/>
        <v/>
      </c>
      <c r="Y72" s="25"/>
      <c r="Z72" s="20" t="str">
        <f t="shared" si="64"/>
        <v/>
      </c>
      <c r="AA72" s="20" t="str">
        <f t="shared" si="65"/>
        <v/>
      </c>
      <c r="AB72" s="20" t="str">
        <f t="shared" si="66"/>
        <v>INSERT INTO erpdb.temp_import_MYOB_COAStructure (level, COA, COAChild) VALUES (2, '12200', '12220');</v>
      </c>
      <c r="AC72" s="20" t="str">
        <f t="shared" si="67"/>
        <v/>
      </c>
      <c r="AD72" s="20" t="str">
        <f t="shared" si="68"/>
        <v/>
      </c>
      <c r="AE72" s="20" t="str">
        <f t="shared" si="69"/>
        <v/>
      </c>
      <c r="AF72" s="20" t="str">
        <f t="shared" si="70"/>
        <v/>
      </c>
      <c r="AG72" s="20" t="str">
        <f t="shared" si="71"/>
        <v/>
      </c>
      <c r="AH72" s="20" t="str">
        <f t="shared" si="72"/>
        <v/>
      </c>
      <c r="AJ72" s="29" t="str">
        <f t="shared" si="85"/>
        <v>INSERT INTO erpdb.temp_import_MYOB_COAStructure (level, COA, COAChild) VALUES (2, '12200', '12220');</v>
      </c>
      <c r="AL72" s="21" t="str">
        <f t="shared" si="73"/>
        <v/>
      </c>
      <c r="AM72" s="21" t="str">
        <f t="shared" si="77"/>
        <v/>
      </c>
      <c r="AN72" s="21" t="str">
        <f t="shared" si="78"/>
        <v xml:space="preserve">SELECT * FROM "SchAccounting"."Func_TblTemporary_Import_MYOB_COAStructure_SET"(0000004000000000002, NULL, 0000009000000000002, 2, '12200', '12220'); </v>
      </c>
      <c r="AO72" s="21" t="str">
        <f t="shared" si="79"/>
        <v/>
      </c>
      <c r="AP72" s="21" t="str">
        <f t="shared" si="80"/>
        <v/>
      </c>
      <c r="AQ72" s="21" t="str">
        <f t="shared" si="81"/>
        <v/>
      </c>
      <c r="AR72" s="21" t="str">
        <f t="shared" si="82"/>
        <v/>
      </c>
      <c r="AS72" s="21" t="str">
        <f t="shared" si="83"/>
        <v/>
      </c>
      <c r="AT72" s="21" t="str">
        <f t="shared" si="84"/>
        <v/>
      </c>
      <c r="AU72" s="26" t="s">
        <v>327</v>
      </c>
      <c r="AV72" s="29" t="str">
        <f t="shared" si="86"/>
        <v xml:space="preserve">SELECT * FROM "SchAccounting"."Func_TblTemporary_Import_MYOB_COAStructure_SET"(0000004000000000002, NULL, 0000009000000000002, 2, '12200', '12220'); </v>
      </c>
    </row>
    <row r="73" spans="4:48" x14ac:dyDescent="0.2">
      <c r="E73" s="20">
        <v>12230</v>
      </c>
      <c r="M73" s="20" t="s">
        <v>57</v>
      </c>
      <c r="O73" s="20" t="str">
        <f t="shared" si="57"/>
        <v>1ACTV</v>
      </c>
      <c r="P73" s="20">
        <f t="shared" si="58"/>
        <v>10000</v>
      </c>
      <c r="Q73" s="20">
        <f t="shared" si="74"/>
        <v>12200</v>
      </c>
      <c r="R73" s="20">
        <f t="shared" si="75"/>
        <v>12230</v>
      </c>
      <c r="S73" s="20">
        <f t="shared" si="76"/>
        <v>12032</v>
      </c>
      <c r="T73" s="20" t="str">
        <f t="shared" si="59"/>
        <v/>
      </c>
      <c r="U73" s="20" t="str">
        <f t="shared" si="60"/>
        <v/>
      </c>
      <c r="V73" s="20" t="str">
        <f t="shared" si="61"/>
        <v/>
      </c>
      <c r="W73" s="20" t="str">
        <f t="shared" si="62"/>
        <v>``</v>
      </c>
      <c r="X73" s="20" t="str">
        <f t="shared" si="63"/>
        <v/>
      </c>
      <c r="Y73" s="25"/>
      <c r="Z73" s="20" t="str">
        <f t="shared" si="64"/>
        <v/>
      </c>
      <c r="AA73" s="20" t="str">
        <f t="shared" si="65"/>
        <v/>
      </c>
      <c r="AB73" s="20" t="str">
        <f t="shared" si="66"/>
        <v>INSERT INTO erpdb.temp_import_MYOB_COAStructure (level, COA, COAChild) VALUES (2, '12200', '12230');</v>
      </c>
      <c r="AC73" s="20" t="str">
        <f t="shared" si="67"/>
        <v/>
      </c>
      <c r="AD73" s="20" t="str">
        <f t="shared" si="68"/>
        <v/>
      </c>
      <c r="AE73" s="20" t="str">
        <f t="shared" si="69"/>
        <v/>
      </c>
      <c r="AF73" s="20" t="str">
        <f t="shared" si="70"/>
        <v/>
      </c>
      <c r="AG73" s="20" t="str">
        <f t="shared" si="71"/>
        <v/>
      </c>
      <c r="AH73" s="20" t="str">
        <f t="shared" si="72"/>
        <v/>
      </c>
      <c r="AJ73" s="29" t="str">
        <f t="shared" si="85"/>
        <v>INSERT INTO erpdb.temp_import_MYOB_COAStructure (level, COA, COAChild) VALUES (2, '12200', '12230');</v>
      </c>
      <c r="AL73" s="21" t="str">
        <f t="shared" si="73"/>
        <v/>
      </c>
      <c r="AM73" s="21" t="str">
        <f t="shared" si="77"/>
        <v/>
      </c>
      <c r="AN73" s="21" t="str">
        <f t="shared" si="78"/>
        <v xml:space="preserve">SELECT * FROM "SchAccounting"."Func_TblTemporary_Import_MYOB_COAStructure_SET"(0000004000000000002, NULL, 0000009000000000002, 2, '12200', '12230'); </v>
      </c>
      <c r="AO73" s="21" t="str">
        <f t="shared" si="79"/>
        <v/>
      </c>
      <c r="AP73" s="21" t="str">
        <f t="shared" si="80"/>
        <v/>
      </c>
      <c r="AQ73" s="21" t="str">
        <f t="shared" si="81"/>
        <v/>
      </c>
      <c r="AR73" s="21" t="str">
        <f t="shared" si="82"/>
        <v/>
      </c>
      <c r="AS73" s="21" t="str">
        <f t="shared" si="83"/>
        <v/>
      </c>
      <c r="AT73" s="21" t="str">
        <f t="shared" si="84"/>
        <v/>
      </c>
      <c r="AU73" s="26" t="s">
        <v>327</v>
      </c>
      <c r="AV73" s="29" t="str">
        <f t="shared" si="86"/>
        <v xml:space="preserve">SELECT * FROM "SchAccounting"."Func_TblTemporary_Import_MYOB_COAStructure_SET"(0000004000000000002, NULL, 0000009000000000002, 2, '12200', '12230'); </v>
      </c>
    </row>
    <row r="74" spans="4:48" x14ac:dyDescent="0.2">
      <c r="E74" s="20">
        <v>12240</v>
      </c>
      <c r="M74" s="20" t="s">
        <v>58</v>
      </c>
      <c r="O74" s="20" t="str">
        <f t="shared" si="57"/>
        <v>1ACTV</v>
      </c>
      <c r="P74" s="20">
        <f t="shared" si="58"/>
        <v>10000</v>
      </c>
      <c r="Q74" s="20">
        <f t="shared" si="74"/>
        <v>12200</v>
      </c>
      <c r="R74" s="20">
        <f t="shared" si="75"/>
        <v>12240</v>
      </c>
      <c r="S74" s="20">
        <f t="shared" si="76"/>
        <v>12032</v>
      </c>
      <c r="T74" s="20" t="str">
        <f t="shared" si="59"/>
        <v/>
      </c>
      <c r="U74" s="20" t="str">
        <f t="shared" si="60"/>
        <v/>
      </c>
      <c r="V74" s="20" t="str">
        <f t="shared" si="61"/>
        <v/>
      </c>
      <c r="W74" s="20" t="str">
        <f t="shared" si="62"/>
        <v>``</v>
      </c>
      <c r="X74" s="20" t="str">
        <f t="shared" si="63"/>
        <v/>
      </c>
      <c r="Y74" s="25"/>
      <c r="Z74" s="20" t="str">
        <f t="shared" si="64"/>
        <v/>
      </c>
      <c r="AA74" s="20" t="str">
        <f t="shared" si="65"/>
        <v/>
      </c>
      <c r="AB74" s="20" t="str">
        <f t="shared" si="66"/>
        <v>INSERT INTO erpdb.temp_import_MYOB_COAStructure (level, COA, COAChild) VALUES (2, '12200', '12240');</v>
      </c>
      <c r="AC74" s="20" t="str">
        <f t="shared" si="67"/>
        <v/>
      </c>
      <c r="AD74" s="20" t="str">
        <f t="shared" si="68"/>
        <v/>
      </c>
      <c r="AE74" s="20" t="str">
        <f t="shared" si="69"/>
        <v/>
      </c>
      <c r="AF74" s="20" t="str">
        <f t="shared" si="70"/>
        <v/>
      </c>
      <c r="AG74" s="20" t="str">
        <f t="shared" si="71"/>
        <v/>
      </c>
      <c r="AH74" s="20" t="str">
        <f t="shared" si="72"/>
        <v/>
      </c>
      <c r="AJ74" s="29" t="str">
        <f t="shared" si="85"/>
        <v>INSERT INTO erpdb.temp_import_MYOB_COAStructure (level, COA, COAChild) VALUES (2, '12200', '12240');</v>
      </c>
      <c r="AL74" s="21" t="str">
        <f t="shared" si="73"/>
        <v/>
      </c>
      <c r="AM74" s="21" t="str">
        <f t="shared" si="77"/>
        <v/>
      </c>
      <c r="AN74" s="21" t="str">
        <f t="shared" si="78"/>
        <v xml:space="preserve">SELECT * FROM "SchAccounting"."Func_TblTemporary_Import_MYOB_COAStructure_SET"(0000004000000000002, NULL, 0000009000000000002, 2, '12200', '12240'); </v>
      </c>
      <c r="AO74" s="21" t="str">
        <f t="shared" si="79"/>
        <v/>
      </c>
      <c r="AP74" s="21" t="str">
        <f t="shared" si="80"/>
        <v/>
      </c>
      <c r="AQ74" s="21" t="str">
        <f t="shared" si="81"/>
        <v/>
      </c>
      <c r="AR74" s="21" t="str">
        <f t="shared" si="82"/>
        <v/>
      </c>
      <c r="AS74" s="21" t="str">
        <f t="shared" si="83"/>
        <v/>
      </c>
      <c r="AT74" s="21" t="str">
        <f t="shared" si="84"/>
        <v/>
      </c>
      <c r="AU74" s="26" t="s">
        <v>327</v>
      </c>
      <c r="AV74" s="29" t="str">
        <f t="shared" si="86"/>
        <v xml:space="preserve">SELECT * FROM "SchAccounting"."Func_TblTemporary_Import_MYOB_COAStructure_SET"(0000004000000000002, NULL, 0000009000000000002, 2, '12200', '12240'); </v>
      </c>
    </row>
    <row r="75" spans="4:48" x14ac:dyDescent="0.2">
      <c r="E75" s="20">
        <v>12500</v>
      </c>
      <c r="M75" s="20" t="s">
        <v>59</v>
      </c>
      <c r="O75" s="20" t="str">
        <f t="shared" si="57"/>
        <v>1ACTV</v>
      </c>
      <c r="P75" s="20">
        <f t="shared" si="58"/>
        <v>10000</v>
      </c>
      <c r="Q75" s="20">
        <f t="shared" si="74"/>
        <v>12200</v>
      </c>
      <c r="R75" s="20">
        <f t="shared" si="75"/>
        <v>12500</v>
      </c>
      <c r="S75" s="20">
        <f t="shared" si="76"/>
        <v>12032</v>
      </c>
      <c r="T75" s="20" t="str">
        <f t="shared" si="59"/>
        <v/>
      </c>
      <c r="U75" s="20" t="str">
        <f t="shared" si="60"/>
        <v/>
      </c>
      <c r="V75" s="20" t="str">
        <f t="shared" si="61"/>
        <v/>
      </c>
      <c r="W75" s="20" t="str">
        <f t="shared" si="62"/>
        <v>``</v>
      </c>
      <c r="X75" s="20" t="str">
        <f t="shared" si="63"/>
        <v/>
      </c>
      <c r="Y75" s="25"/>
      <c r="Z75" s="20" t="str">
        <f t="shared" si="64"/>
        <v/>
      </c>
      <c r="AA75" s="20" t="str">
        <f t="shared" si="65"/>
        <v/>
      </c>
      <c r="AB75" s="20" t="str">
        <f t="shared" si="66"/>
        <v>INSERT INTO erpdb.temp_import_MYOB_COAStructure (level, COA, COAChild) VALUES (2, '12200', '12500');</v>
      </c>
      <c r="AC75" s="20" t="str">
        <f t="shared" si="67"/>
        <v/>
      </c>
      <c r="AD75" s="20" t="str">
        <f t="shared" si="68"/>
        <v/>
      </c>
      <c r="AE75" s="20" t="str">
        <f t="shared" si="69"/>
        <v/>
      </c>
      <c r="AF75" s="20" t="str">
        <f t="shared" si="70"/>
        <v/>
      </c>
      <c r="AG75" s="20" t="str">
        <f t="shared" si="71"/>
        <v/>
      </c>
      <c r="AH75" s="20" t="str">
        <f t="shared" si="72"/>
        <v/>
      </c>
      <c r="AJ75" s="29" t="str">
        <f t="shared" si="85"/>
        <v>INSERT INTO erpdb.temp_import_MYOB_COAStructure (level, COA, COAChild) VALUES (2, '12200', '12500');</v>
      </c>
      <c r="AL75" s="21" t="str">
        <f t="shared" si="73"/>
        <v/>
      </c>
      <c r="AM75" s="21" t="str">
        <f t="shared" si="77"/>
        <v/>
      </c>
      <c r="AN75" s="21" t="str">
        <f t="shared" si="78"/>
        <v xml:space="preserve">SELECT * FROM "SchAccounting"."Func_TblTemporary_Import_MYOB_COAStructure_SET"(0000004000000000002, NULL, 0000009000000000002, 2, '12200', '12500'); </v>
      </c>
      <c r="AO75" s="21" t="str">
        <f t="shared" si="79"/>
        <v/>
      </c>
      <c r="AP75" s="21" t="str">
        <f t="shared" si="80"/>
        <v/>
      </c>
      <c r="AQ75" s="21" t="str">
        <f t="shared" si="81"/>
        <v/>
      </c>
      <c r="AR75" s="21" t="str">
        <f t="shared" si="82"/>
        <v/>
      </c>
      <c r="AS75" s="21" t="str">
        <f t="shared" si="83"/>
        <v/>
      </c>
      <c r="AT75" s="21" t="str">
        <f t="shared" si="84"/>
        <v/>
      </c>
      <c r="AU75" s="26" t="s">
        <v>327</v>
      </c>
      <c r="AV75" s="29" t="str">
        <f t="shared" si="86"/>
        <v xml:space="preserve">SELECT * FROM "SchAccounting"."Func_TblTemporary_Import_MYOB_COAStructure_SET"(0000004000000000002, NULL, 0000009000000000002, 2, '12200', '12500'); </v>
      </c>
    </row>
    <row r="76" spans="4:48" x14ac:dyDescent="0.2">
      <c r="D76" s="20">
        <v>13000</v>
      </c>
      <c r="M76" s="20" t="s">
        <v>60</v>
      </c>
      <c r="O76" s="20" t="str">
        <f t="shared" si="57"/>
        <v>1ACTV</v>
      </c>
      <c r="P76" s="20">
        <f t="shared" si="58"/>
        <v>10000</v>
      </c>
      <c r="Q76" s="20">
        <f t="shared" si="74"/>
        <v>13000</v>
      </c>
      <c r="R76" s="20">
        <f t="shared" si="75"/>
        <v>12500</v>
      </c>
      <c r="S76" s="20">
        <f t="shared" si="76"/>
        <v>12032</v>
      </c>
      <c r="T76" s="20" t="str">
        <f t="shared" si="59"/>
        <v/>
      </c>
      <c r="U76" s="20" t="str">
        <f t="shared" si="60"/>
        <v/>
      </c>
      <c r="V76" s="20" t="str">
        <f t="shared" si="61"/>
        <v/>
      </c>
      <c r="W76" s="20" t="str">
        <f t="shared" si="62"/>
        <v>``</v>
      </c>
      <c r="X76" s="20" t="str">
        <f t="shared" si="63"/>
        <v/>
      </c>
      <c r="Y76" s="25"/>
      <c r="Z76" s="20" t="str">
        <f t="shared" si="64"/>
        <v/>
      </c>
      <c r="AA76" s="20" t="str">
        <f t="shared" si="65"/>
        <v>INSERT INTO erpdb.temp_import_MYOB_COAStructure (level, COA, COAChild) VALUES (1, '10000', '13000');</v>
      </c>
      <c r="AB76" s="20" t="str">
        <f t="shared" si="66"/>
        <v/>
      </c>
      <c r="AC76" s="20" t="str">
        <f t="shared" si="67"/>
        <v/>
      </c>
      <c r="AD76" s="20" t="str">
        <f t="shared" si="68"/>
        <v/>
      </c>
      <c r="AE76" s="20" t="str">
        <f t="shared" si="69"/>
        <v/>
      </c>
      <c r="AF76" s="20" t="str">
        <f t="shared" si="70"/>
        <v/>
      </c>
      <c r="AG76" s="20" t="str">
        <f t="shared" si="71"/>
        <v/>
      </c>
      <c r="AH76" s="20" t="str">
        <f t="shared" si="72"/>
        <v/>
      </c>
      <c r="AJ76" s="29" t="str">
        <f t="shared" si="85"/>
        <v>INSERT INTO erpdb.temp_import_MYOB_COAStructure (level, COA, COAChild) VALUES (1, '10000', '13000');</v>
      </c>
      <c r="AL76" s="21" t="str">
        <f t="shared" si="73"/>
        <v/>
      </c>
      <c r="AM76" s="21" t="str">
        <f t="shared" si="77"/>
        <v xml:space="preserve">SELECT * FROM "SchAccounting"."Func_TblTemporary_Import_MYOB_COAStructure_SET"(0000004000000000002, NULL, 0000009000000000002, 1, '10000', '13000'); </v>
      </c>
      <c r="AN76" s="21" t="str">
        <f t="shared" si="78"/>
        <v/>
      </c>
      <c r="AO76" s="21" t="str">
        <f t="shared" si="79"/>
        <v/>
      </c>
      <c r="AP76" s="21" t="str">
        <f t="shared" si="80"/>
        <v/>
      </c>
      <c r="AQ76" s="21" t="str">
        <f t="shared" si="81"/>
        <v/>
      </c>
      <c r="AR76" s="21" t="str">
        <f t="shared" si="82"/>
        <v/>
      </c>
      <c r="AS76" s="21" t="str">
        <f t="shared" si="83"/>
        <v/>
      </c>
      <c r="AT76" s="21" t="str">
        <f t="shared" si="84"/>
        <v/>
      </c>
      <c r="AU76" s="26" t="s">
        <v>327</v>
      </c>
      <c r="AV76" s="29" t="str">
        <f t="shared" si="86"/>
        <v xml:space="preserve">SELECT * FROM "SchAccounting"."Func_TblTemporary_Import_MYOB_COAStructure_SET"(0000004000000000002, NULL, 0000009000000000002, 1, '10000', '13000'); </v>
      </c>
    </row>
    <row r="77" spans="4:48" x14ac:dyDescent="0.2">
      <c r="E77" s="20">
        <v>13001</v>
      </c>
      <c r="M77" s="20" t="s">
        <v>61</v>
      </c>
      <c r="O77" s="20" t="str">
        <f t="shared" si="57"/>
        <v>1ACTV</v>
      </c>
      <c r="P77" s="20">
        <f t="shared" si="58"/>
        <v>10000</v>
      </c>
      <c r="Q77" s="20">
        <f t="shared" si="74"/>
        <v>13000</v>
      </c>
      <c r="R77" s="20">
        <f t="shared" si="75"/>
        <v>13001</v>
      </c>
      <c r="S77" s="20">
        <f t="shared" si="76"/>
        <v>12032</v>
      </c>
      <c r="T77" s="20" t="str">
        <f t="shared" si="59"/>
        <v/>
      </c>
      <c r="U77" s="20" t="str">
        <f t="shared" si="60"/>
        <v/>
      </c>
      <c r="V77" s="20" t="str">
        <f t="shared" si="61"/>
        <v/>
      </c>
      <c r="W77" s="20" t="str">
        <f t="shared" si="62"/>
        <v>``</v>
      </c>
      <c r="X77" s="20" t="str">
        <f t="shared" si="63"/>
        <v/>
      </c>
      <c r="Y77" s="25"/>
      <c r="Z77" s="20" t="str">
        <f t="shared" si="64"/>
        <v/>
      </c>
      <c r="AA77" s="20" t="str">
        <f t="shared" si="65"/>
        <v/>
      </c>
      <c r="AB77" s="20" t="str">
        <f t="shared" si="66"/>
        <v>INSERT INTO erpdb.temp_import_MYOB_COAStructure (level, COA, COAChild) VALUES (2, '13000', '13001');</v>
      </c>
      <c r="AC77" s="20" t="str">
        <f t="shared" si="67"/>
        <v/>
      </c>
      <c r="AD77" s="20" t="str">
        <f t="shared" si="68"/>
        <v/>
      </c>
      <c r="AE77" s="20" t="str">
        <f t="shared" si="69"/>
        <v/>
      </c>
      <c r="AF77" s="20" t="str">
        <f t="shared" si="70"/>
        <v/>
      </c>
      <c r="AG77" s="20" t="str">
        <f t="shared" si="71"/>
        <v/>
      </c>
      <c r="AH77" s="20" t="str">
        <f t="shared" si="72"/>
        <v/>
      </c>
      <c r="AJ77" s="29" t="str">
        <f t="shared" si="85"/>
        <v>INSERT INTO erpdb.temp_import_MYOB_COAStructure (level, COA, COAChild) VALUES (2, '13000', '13001');</v>
      </c>
      <c r="AL77" s="21" t="str">
        <f t="shared" si="73"/>
        <v/>
      </c>
      <c r="AM77" s="21" t="str">
        <f t="shared" si="77"/>
        <v/>
      </c>
      <c r="AN77" s="21" t="str">
        <f t="shared" si="78"/>
        <v xml:space="preserve">SELECT * FROM "SchAccounting"."Func_TblTemporary_Import_MYOB_COAStructure_SET"(0000004000000000002, NULL, 0000009000000000002, 2, '13000', '13001'); </v>
      </c>
      <c r="AO77" s="21" t="str">
        <f t="shared" si="79"/>
        <v/>
      </c>
      <c r="AP77" s="21" t="str">
        <f t="shared" si="80"/>
        <v/>
      </c>
      <c r="AQ77" s="21" t="str">
        <f t="shared" si="81"/>
        <v/>
      </c>
      <c r="AR77" s="21" t="str">
        <f t="shared" si="82"/>
        <v/>
      </c>
      <c r="AS77" s="21" t="str">
        <f t="shared" si="83"/>
        <v/>
      </c>
      <c r="AT77" s="21" t="str">
        <f t="shared" si="84"/>
        <v/>
      </c>
      <c r="AU77" s="26" t="s">
        <v>327</v>
      </c>
      <c r="AV77" s="29" t="str">
        <f t="shared" si="86"/>
        <v xml:space="preserve">SELECT * FROM "SchAccounting"."Func_TblTemporary_Import_MYOB_COAStructure_SET"(0000004000000000002, NULL, 0000009000000000002, 2, '13000', '13001'); </v>
      </c>
    </row>
    <row r="78" spans="4:48" x14ac:dyDescent="0.2">
      <c r="E78" s="20">
        <v>13100</v>
      </c>
      <c r="M78" s="20" t="s">
        <v>62</v>
      </c>
      <c r="O78" s="20" t="str">
        <f t="shared" si="57"/>
        <v>1ACTV</v>
      </c>
      <c r="P78" s="20">
        <f t="shared" si="58"/>
        <v>10000</v>
      </c>
      <c r="Q78" s="20">
        <f t="shared" si="74"/>
        <v>13000</v>
      </c>
      <c r="R78" s="20">
        <f t="shared" si="75"/>
        <v>13100</v>
      </c>
      <c r="S78" s="20">
        <f t="shared" si="76"/>
        <v>12032</v>
      </c>
      <c r="T78" s="20" t="str">
        <f t="shared" si="59"/>
        <v/>
      </c>
      <c r="U78" s="20" t="str">
        <f t="shared" si="60"/>
        <v/>
      </c>
      <c r="V78" s="20" t="str">
        <f t="shared" si="61"/>
        <v/>
      </c>
      <c r="W78" s="20" t="str">
        <f t="shared" si="62"/>
        <v>``</v>
      </c>
      <c r="X78" s="20" t="str">
        <f t="shared" si="63"/>
        <v/>
      </c>
      <c r="Y78" s="25"/>
      <c r="Z78" s="20" t="str">
        <f t="shared" si="64"/>
        <v/>
      </c>
      <c r="AA78" s="20" t="str">
        <f t="shared" si="65"/>
        <v/>
      </c>
      <c r="AB78" s="20" t="str">
        <f t="shared" si="66"/>
        <v>INSERT INTO erpdb.temp_import_MYOB_COAStructure (level, COA, COAChild) VALUES (2, '13000', '13100');</v>
      </c>
      <c r="AC78" s="20" t="str">
        <f t="shared" si="67"/>
        <v/>
      </c>
      <c r="AD78" s="20" t="str">
        <f t="shared" si="68"/>
        <v/>
      </c>
      <c r="AE78" s="20" t="str">
        <f t="shared" si="69"/>
        <v/>
      </c>
      <c r="AF78" s="20" t="str">
        <f t="shared" si="70"/>
        <v/>
      </c>
      <c r="AG78" s="20" t="str">
        <f t="shared" si="71"/>
        <v/>
      </c>
      <c r="AH78" s="20" t="str">
        <f t="shared" si="72"/>
        <v/>
      </c>
      <c r="AJ78" s="29" t="str">
        <f t="shared" si="85"/>
        <v>INSERT INTO erpdb.temp_import_MYOB_COAStructure (level, COA, COAChild) VALUES (2, '13000', '13100');</v>
      </c>
      <c r="AL78" s="21" t="str">
        <f t="shared" si="73"/>
        <v/>
      </c>
      <c r="AM78" s="21" t="str">
        <f t="shared" si="77"/>
        <v/>
      </c>
      <c r="AN78" s="21" t="str">
        <f t="shared" si="78"/>
        <v xml:space="preserve">SELECT * FROM "SchAccounting"."Func_TblTemporary_Import_MYOB_COAStructure_SET"(0000004000000000002, NULL, 0000009000000000002, 2, '13000', '13100'); </v>
      </c>
      <c r="AO78" s="21" t="str">
        <f t="shared" si="79"/>
        <v/>
      </c>
      <c r="AP78" s="21" t="str">
        <f t="shared" si="80"/>
        <v/>
      </c>
      <c r="AQ78" s="21" t="str">
        <f t="shared" si="81"/>
        <v/>
      </c>
      <c r="AR78" s="21" t="str">
        <f t="shared" si="82"/>
        <v/>
      </c>
      <c r="AS78" s="21" t="str">
        <f t="shared" si="83"/>
        <v/>
      </c>
      <c r="AT78" s="21" t="str">
        <f t="shared" si="84"/>
        <v/>
      </c>
      <c r="AU78" s="26" t="s">
        <v>327</v>
      </c>
      <c r="AV78" s="29" t="str">
        <f t="shared" si="86"/>
        <v xml:space="preserve">SELECT * FROM "SchAccounting"."Func_TblTemporary_Import_MYOB_COAStructure_SET"(0000004000000000002, NULL, 0000009000000000002, 2, '13000', '13100'); </v>
      </c>
    </row>
    <row r="79" spans="4:48" x14ac:dyDescent="0.2">
      <c r="D79" s="20">
        <v>14000</v>
      </c>
      <c r="M79" s="20" t="s">
        <v>63</v>
      </c>
      <c r="O79" s="20" t="str">
        <f t="shared" si="57"/>
        <v>1ACTV</v>
      </c>
      <c r="P79" s="20">
        <f t="shared" si="58"/>
        <v>10000</v>
      </c>
      <c r="Q79" s="20">
        <f t="shared" si="74"/>
        <v>14000</v>
      </c>
      <c r="R79" s="20">
        <f t="shared" si="75"/>
        <v>13100</v>
      </c>
      <c r="S79" s="20">
        <f t="shared" si="76"/>
        <v>12032</v>
      </c>
      <c r="T79" s="20" t="str">
        <f t="shared" si="59"/>
        <v/>
      </c>
      <c r="U79" s="20" t="str">
        <f t="shared" si="60"/>
        <v/>
      </c>
      <c r="V79" s="20" t="str">
        <f t="shared" si="61"/>
        <v/>
      </c>
      <c r="W79" s="20" t="str">
        <f t="shared" si="62"/>
        <v>``</v>
      </c>
      <c r="X79" s="20" t="str">
        <f t="shared" si="63"/>
        <v/>
      </c>
      <c r="Y79" s="25"/>
      <c r="Z79" s="20" t="str">
        <f t="shared" si="64"/>
        <v/>
      </c>
      <c r="AA79" s="20" t="str">
        <f t="shared" si="65"/>
        <v>INSERT INTO erpdb.temp_import_MYOB_COAStructure (level, COA, COAChild) VALUES (1, '10000', '14000');</v>
      </c>
      <c r="AB79" s="20" t="str">
        <f t="shared" si="66"/>
        <v/>
      </c>
      <c r="AC79" s="20" t="str">
        <f t="shared" si="67"/>
        <v/>
      </c>
      <c r="AD79" s="20" t="str">
        <f t="shared" si="68"/>
        <v/>
      </c>
      <c r="AE79" s="20" t="str">
        <f t="shared" si="69"/>
        <v/>
      </c>
      <c r="AF79" s="20" t="str">
        <f t="shared" si="70"/>
        <v/>
      </c>
      <c r="AG79" s="20" t="str">
        <f t="shared" si="71"/>
        <v/>
      </c>
      <c r="AH79" s="20" t="str">
        <f t="shared" si="72"/>
        <v/>
      </c>
      <c r="AJ79" s="29" t="str">
        <f t="shared" si="85"/>
        <v>INSERT INTO erpdb.temp_import_MYOB_COAStructure (level, COA, COAChild) VALUES (1, '10000', '14000');</v>
      </c>
      <c r="AL79" s="21" t="str">
        <f t="shared" si="73"/>
        <v/>
      </c>
      <c r="AM79" s="21" t="str">
        <f t="shared" si="77"/>
        <v xml:space="preserve">SELECT * FROM "SchAccounting"."Func_TblTemporary_Import_MYOB_COAStructure_SET"(0000004000000000002, NULL, 0000009000000000002, 1, '10000', '14000'); </v>
      </c>
      <c r="AN79" s="21" t="str">
        <f t="shared" si="78"/>
        <v/>
      </c>
      <c r="AO79" s="21" t="str">
        <f t="shared" si="79"/>
        <v/>
      </c>
      <c r="AP79" s="21" t="str">
        <f t="shared" si="80"/>
        <v/>
      </c>
      <c r="AQ79" s="21" t="str">
        <f t="shared" si="81"/>
        <v/>
      </c>
      <c r="AR79" s="21" t="str">
        <f t="shared" si="82"/>
        <v/>
      </c>
      <c r="AS79" s="21" t="str">
        <f t="shared" si="83"/>
        <v/>
      </c>
      <c r="AT79" s="21" t="str">
        <f t="shared" si="84"/>
        <v/>
      </c>
      <c r="AU79" s="26" t="s">
        <v>327</v>
      </c>
      <c r="AV79" s="29" t="str">
        <f t="shared" si="86"/>
        <v xml:space="preserve">SELECT * FROM "SchAccounting"."Func_TblTemporary_Import_MYOB_COAStructure_SET"(0000004000000000002, NULL, 0000009000000000002, 1, '10000', '14000'); </v>
      </c>
    </row>
    <row r="80" spans="4:48" x14ac:dyDescent="0.2">
      <c r="E80" s="20">
        <v>14100</v>
      </c>
      <c r="M80" s="20" t="s">
        <v>64</v>
      </c>
      <c r="O80" s="20" t="str">
        <f t="shared" si="57"/>
        <v>1ACTV</v>
      </c>
      <c r="P80" s="20">
        <f t="shared" si="58"/>
        <v>10000</v>
      </c>
      <c r="Q80" s="20">
        <f t="shared" si="74"/>
        <v>14000</v>
      </c>
      <c r="R80" s="20">
        <f t="shared" si="75"/>
        <v>14100</v>
      </c>
      <c r="S80" s="20">
        <f t="shared" si="76"/>
        <v>12032</v>
      </c>
      <c r="T80" s="20" t="str">
        <f t="shared" si="59"/>
        <v/>
      </c>
      <c r="U80" s="20" t="str">
        <f t="shared" si="60"/>
        <v/>
      </c>
      <c r="V80" s="20" t="str">
        <f t="shared" si="61"/>
        <v/>
      </c>
      <c r="W80" s="20" t="str">
        <f t="shared" si="62"/>
        <v>``</v>
      </c>
      <c r="X80" s="20" t="str">
        <f t="shared" si="63"/>
        <v/>
      </c>
      <c r="Y80" s="25"/>
      <c r="Z80" s="20" t="str">
        <f t="shared" si="64"/>
        <v/>
      </c>
      <c r="AA80" s="20" t="str">
        <f t="shared" si="65"/>
        <v/>
      </c>
      <c r="AB80" s="20" t="str">
        <f t="shared" si="66"/>
        <v>INSERT INTO erpdb.temp_import_MYOB_COAStructure (level, COA, COAChild) VALUES (2, '14000', '14100');</v>
      </c>
      <c r="AC80" s="20" t="str">
        <f t="shared" si="67"/>
        <v/>
      </c>
      <c r="AD80" s="20" t="str">
        <f t="shared" si="68"/>
        <v/>
      </c>
      <c r="AE80" s="20" t="str">
        <f t="shared" si="69"/>
        <v/>
      </c>
      <c r="AF80" s="20" t="str">
        <f t="shared" si="70"/>
        <v/>
      </c>
      <c r="AG80" s="20" t="str">
        <f t="shared" si="71"/>
        <v/>
      </c>
      <c r="AH80" s="20" t="str">
        <f t="shared" si="72"/>
        <v/>
      </c>
      <c r="AJ80" s="29" t="str">
        <f t="shared" si="85"/>
        <v>INSERT INTO erpdb.temp_import_MYOB_COAStructure (level, COA, COAChild) VALUES (2, '14000', '14100');</v>
      </c>
      <c r="AL80" s="21" t="str">
        <f t="shared" si="73"/>
        <v/>
      </c>
      <c r="AM80" s="21" t="str">
        <f t="shared" si="77"/>
        <v/>
      </c>
      <c r="AN80" s="21" t="str">
        <f t="shared" si="78"/>
        <v xml:space="preserve">SELECT * FROM "SchAccounting"."Func_TblTemporary_Import_MYOB_COAStructure_SET"(0000004000000000002, NULL, 0000009000000000002, 2, '14000', '14100'); </v>
      </c>
      <c r="AO80" s="21" t="str">
        <f t="shared" si="79"/>
        <v/>
      </c>
      <c r="AP80" s="21" t="str">
        <f t="shared" si="80"/>
        <v/>
      </c>
      <c r="AQ80" s="21" t="str">
        <f t="shared" si="81"/>
        <v/>
      </c>
      <c r="AR80" s="21" t="str">
        <f t="shared" si="82"/>
        <v/>
      </c>
      <c r="AS80" s="21" t="str">
        <f t="shared" si="83"/>
        <v/>
      </c>
      <c r="AT80" s="21" t="str">
        <f t="shared" si="84"/>
        <v/>
      </c>
      <c r="AU80" s="26" t="s">
        <v>327</v>
      </c>
      <c r="AV80" s="29" t="str">
        <f t="shared" si="86"/>
        <v xml:space="preserve">SELECT * FROM "SchAccounting"."Func_TblTemporary_Import_MYOB_COAStructure_SET"(0000004000000000002, NULL, 0000009000000000002, 2, '14000', '14100'); </v>
      </c>
    </row>
    <row r="81" spans="4:48" x14ac:dyDescent="0.2">
      <c r="E81" s="20">
        <v>14110</v>
      </c>
      <c r="M81" s="20" t="s">
        <v>65</v>
      </c>
      <c r="O81" s="20" t="str">
        <f t="shared" si="57"/>
        <v>1ACTV</v>
      </c>
      <c r="P81" s="20">
        <f t="shared" si="58"/>
        <v>10000</v>
      </c>
      <c r="Q81" s="20">
        <f t="shared" si="74"/>
        <v>14000</v>
      </c>
      <c r="R81" s="20">
        <f t="shared" si="75"/>
        <v>14110</v>
      </c>
      <c r="S81" s="20">
        <f t="shared" si="76"/>
        <v>12032</v>
      </c>
      <c r="T81" s="20" t="str">
        <f t="shared" si="59"/>
        <v/>
      </c>
      <c r="U81" s="20" t="str">
        <f t="shared" si="60"/>
        <v/>
      </c>
      <c r="V81" s="20" t="str">
        <f t="shared" si="61"/>
        <v/>
      </c>
      <c r="W81" s="20" t="str">
        <f t="shared" si="62"/>
        <v>``</v>
      </c>
      <c r="X81" s="20" t="str">
        <f t="shared" si="63"/>
        <v/>
      </c>
      <c r="Y81" s="25"/>
      <c r="Z81" s="20" t="str">
        <f t="shared" si="64"/>
        <v/>
      </c>
      <c r="AA81" s="20" t="str">
        <f t="shared" si="65"/>
        <v/>
      </c>
      <c r="AB81" s="20" t="str">
        <f t="shared" si="66"/>
        <v>INSERT INTO erpdb.temp_import_MYOB_COAStructure (level, COA, COAChild) VALUES (2, '14000', '14110');</v>
      </c>
      <c r="AC81" s="20" t="str">
        <f t="shared" si="67"/>
        <v/>
      </c>
      <c r="AD81" s="20" t="str">
        <f t="shared" si="68"/>
        <v/>
      </c>
      <c r="AE81" s="20" t="str">
        <f t="shared" si="69"/>
        <v/>
      </c>
      <c r="AF81" s="20" t="str">
        <f t="shared" si="70"/>
        <v/>
      </c>
      <c r="AG81" s="20" t="str">
        <f t="shared" si="71"/>
        <v/>
      </c>
      <c r="AH81" s="20" t="str">
        <f t="shared" si="72"/>
        <v/>
      </c>
      <c r="AJ81" s="29" t="str">
        <f t="shared" si="85"/>
        <v>INSERT INTO erpdb.temp_import_MYOB_COAStructure (level, COA, COAChild) VALUES (2, '14000', '14110');</v>
      </c>
      <c r="AL81" s="21" t="str">
        <f t="shared" si="73"/>
        <v/>
      </c>
      <c r="AM81" s="21" t="str">
        <f t="shared" si="77"/>
        <v/>
      </c>
      <c r="AN81" s="21" t="str">
        <f t="shared" si="78"/>
        <v xml:space="preserve">SELECT * FROM "SchAccounting"."Func_TblTemporary_Import_MYOB_COAStructure_SET"(0000004000000000002, NULL, 0000009000000000002, 2, '14000', '14110'); </v>
      </c>
      <c r="AO81" s="21" t="str">
        <f t="shared" si="79"/>
        <v/>
      </c>
      <c r="AP81" s="21" t="str">
        <f t="shared" si="80"/>
        <v/>
      </c>
      <c r="AQ81" s="21" t="str">
        <f t="shared" si="81"/>
        <v/>
      </c>
      <c r="AR81" s="21" t="str">
        <f t="shared" si="82"/>
        <v/>
      </c>
      <c r="AS81" s="21" t="str">
        <f t="shared" si="83"/>
        <v/>
      </c>
      <c r="AT81" s="21" t="str">
        <f t="shared" si="84"/>
        <v/>
      </c>
      <c r="AU81" s="26" t="s">
        <v>327</v>
      </c>
      <c r="AV81" s="29" t="str">
        <f t="shared" si="86"/>
        <v xml:space="preserve">SELECT * FROM "SchAccounting"."Func_TblTemporary_Import_MYOB_COAStructure_SET"(0000004000000000002, NULL, 0000009000000000002, 2, '14000', '14110'); </v>
      </c>
    </row>
    <row r="82" spans="4:48" x14ac:dyDescent="0.2">
      <c r="E82" s="20">
        <v>14200</v>
      </c>
      <c r="M82" s="20" t="s">
        <v>66</v>
      </c>
      <c r="O82" s="20" t="str">
        <f t="shared" si="57"/>
        <v>1ACTV</v>
      </c>
      <c r="P82" s="20">
        <f t="shared" si="58"/>
        <v>10000</v>
      </c>
      <c r="Q82" s="20">
        <f t="shared" si="74"/>
        <v>14000</v>
      </c>
      <c r="R82" s="20">
        <f t="shared" si="75"/>
        <v>14200</v>
      </c>
      <c r="S82" s="20">
        <f t="shared" si="76"/>
        <v>12032</v>
      </c>
      <c r="T82" s="20" t="str">
        <f t="shared" si="59"/>
        <v/>
      </c>
      <c r="U82" s="20" t="str">
        <f t="shared" si="60"/>
        <v/>
      </c>
      <c r="V82" s="20" t="str">
        <f t="shared" si="61"/>
        <v/>
      </c>
      <c r="W82" s="20" t="str">
        <f t="shared" si="62"/>
        <v>``</v>
      </c>
      <c r="X82" s="20" t="str">
        <f t="shared" si="63"/>
        <v/>
      </c>
      <c r="Y82" s="25"/>
      <c r="Z82" s="20" t="str">
        <f t="shared" si="64"/>
        <v/>
      </c>
      <c r="AA82" s="20" t="str">
        <f t="shared" si="65"/>
        <v/>
      </c>
      <c r="AB82" s="20" t="str">
        <f t="shared" si="66"/>
        <v>INSERT INTO erpdb.temp_import_MYOB_COAStructure (level, COA, COAChild) VALUES (2, '14000', '14200');</v>
      </c>
      <c r="AC82" s="20" t="str">
        <f t="shared" si="67"/>
        <v/>
      </c>
      <c r="AD82" s="20" t="str">
        <f t="shared" si="68"/>
        <v/>
      </c>
      <c r="AE82" s="20" t="str">
        <f t="shared" si="69"/>
        <v/>
      </c>
      <c r="AF82" s="20" t="str">
        <f t="shared" si="70"/>
        <v/>
      </c>
      <c r="AG82" s="20" t="str">
        <f t="shared" si="71"/>
        <v/>
      </c>
      <c r="AH82" s="20" t="str">
        <f t="shared" si="72"/>
        <v/>
      </c>
      <c r="AJ82" s="29" t="str">
        <f t="shared" si="85"/>
        <v>INSERT INTO erpdb.temp_import_MYOB_COAStructure (level, COA, COAChild) VALUES (2, '14000', '14200');</v>
      </c>
      <c r="AL82" s="21" t="str">
        <f t="shared" si="73"/>
        <v/>
      </c>
      <c r="AM82" s="21" t="str">
        <f t="shared" si="77"/>
        <v/>
      </c>
      <c r="AN82" s="21" t="str">
        <f t="shared" si="78"/>
        <v xml:space="preserve">SELECT * FROM "SchAccounting"."Func_TblTemporary_Import_MYOB_COAStructure_SET"(0000004000000000002, NULL, 0000009000000000002, 2, '14000', '14200'); </v>
      </c>
      <c r="AO82" s="21" t="str">
        <f t="shared" si="79"/>
        <v/>
      </c>
      <c r="AP82" s="21" t="str">
        <f t="shared" si="80"/>
        <v/>
      </c>
      <c r="AQ82" s="21" t="str">
        <f t="shared" si="81"/>
        <v/>
      </c>
      <c r="AR82" s="21" t="str">
        <f t="shared" si="82"/>
        <v/>
      </c>
      <c r="AS82" s="21" t="str">
        <f t="shared" si="83"/>
        <v/>
      </c>
      <c r="AT82" s="21" t="str">
        <f t="shared" si="84"/>
        <v/>
      </c>
      <c r="AU82" s="26" t="s">
        <v>327</v>
      </c>
      <c r="AV82" s="29" t="str">
        <f t="shared" si="86"/>
        <v xml:space="preserve">SELECT * FROM "SchAccounting"."Func_TblTemporary_Import_MYOB_COAStructure_SET"(0000004000000000002, NULL, 0000009000000000002, 2, '14000', '14200'); </v>
      </c>
    </row>
    <row r="83" spans="4:48" x14ac:dyDescent="0.2">
      <c r="E83" s="20">
        <v>14300</v>
      </c>
      <c r="M83" s="20" t="s">
        <v>67</v>
      </c>
      <c r="O83" s="20" t="str">
        <f t="shared" si="57"/>
        <v>1ACTV</v>
      </c>
      <c r="P83" s="20">
        <f t="shared" si="58"/>
        <v>10000</v>
      </c>
      <c r="Q83" s="20">
        <f t="shared" si="74"/>
        <v>14000</v>
      </c>
      <c r="R83" s="20">
        <f t="shared" si="75"/>
        <v>14300</v>
      </c>
      <c r="S83" s="20">
        <f t="shared" si="76"/>
        <v>12032</v>
      </c>
      <c r="T83" s="20" t="str">
        <f t="shared" si="59"/>
        <v/>
      </c>
      <c r="U83" s="20" t="str">
        <f t="shared" si="60"/>
        <v/>
      </c>
      <c r="V83" s="20" t="str">
        <f t="shared" si="61"/>
        <v/>
      </c>
      <c r="W83" s="20" t="str">
        <f t="shared" si="62"/>
        <v>``</v>
      </c>
      <c r="X83" s="20" t="str">
        <f t="shared" si="63"/>
        <v/>
      </c>
      <c r="Y83" s="25"/>
      <c r="Z83" s="20" t="str">
        <f t="shared" si="64"/>
        <v/>
      </c>
      <c r="AA83" s="20" t="str">
        <f t="shared" si="65"/>
        <v/>
      </c>
      <c r="AB83" s="20" t="str">
        <f t="shared" si="66"/>
        <v>INSERT INTO erpdb.temp_import_MYOB_COAStructure (level, COA, COAChild) VALUES (2, '14000', '14300');</v>
      </c>
      <c r="AC83" s="20" t="str">
        <f t="shared" si="67"/>
        <v/>
      </c>
      <c r="AD83" s="20" t="str">
        <f t="shared" si="68"/>
        <v/>
      </c>
      <c r="AE83" s="20" t="str">
        <f t="shared" si="69"/>
        <v/>
      </c>
      <c r="AF83" s="20" t="str">
        <f t="shared" si="70"/>
        <v/>
      </c>
      <c r="AG83" s="20" t="str">
        <f t="shared" si="71"/>
        <v/>
      </c>
      <c r="AH83" s="20" t="str">
        <f t="shared" si="72"/>
        <v/>
      </c>
      <c r="AJ83" s="29" t="str">
        <f t="shared" si="85"/>
        <v>INSERT INTO erpdb.temp_import_MYOB_COAStructure (level, COA, COAChild) VALUES (2, '14000', '14300');</v>
      </c>
      <c r="AL83" s="21" t="str">
        <f t="shared" si="73"/>
        <v/>
      </c>
      <c r="AM83" s="21" t="str">
        <f t="shared" si="77"/>
        <v/>
      </c>
      <c r="AN83" s="21" t="str">
        <f t="shared" si="78"/>
        <v xml:space="preserve">SELECT * FROM "SchAccounting"."Func_TblTemporary_Import_MYOB_COAStructure_SET"(0000004000000000002, NULL, 0000009000000000002, 2, '14000', '14300'); </v>
      </c>
      <c r="AO83" s="21" t="str">
        <f t="shared" si="79"/>
        <v/>
      </c>
      <c r="AP83" s="21" t="str">
        <f t="shared" si="80"/>
        <v/>
      </c>
      <c r="AQ83" s="21" t="str">
        <f t="shared" si="81"/>
        <v/>
      </c>
      <c r="AR83" s="21" t="str">
        <f t="shared" si="82"/>
        <v/>
      </c>
      <c r="AS83" s="21" t="str">
        <f t="shared" si="83"/>
        <v/>
      </c>
      <c r="AT83" s="21" t="str">
        <f t="shared" si="84"/>
        <v/>
      </c>
      <c r="AU83" s="26" t="s">
        <v>327</v>
      </c>
      <c r="AV83" s="29" t="str">
        <f t="shared" si="86"/>
        <v xml:space="preserve">SELECT * FROM "SchAccounting"."Func_TblTemporary_Import_MYOB_COAStructure_SET"(0000004000000000002, NULL, 0000009000000000002, 2, '14000', '14300'); </v>
      </c>
    </row>
    <row r="84" spans="4:48" x14ac:dyDescent="0.2">
      <c r="E84" s="20">
        <v>14400</v>
      </c>
      <c r="M84" s="20" t="s">
        <v>68</v>
      </c>
      <c r="O84" s="20" t="str">
        <f t="shared" si="57"/>
        <v>1ACTV</v>
      </c>
      <c r="P84" s="20">
        <f t="shared" si="58"/>
        <v>10000</v>
      </c>
      <c r="Q84" s="20">
        <f t="shared" si="74"/>
        <v>14000</v>
      </c>
      <c r="R84" s="20">
        <f t="shared" si="75"/>
        <v>14400</v>
      </c>
      <c r="S84" s="20">
        <f t="shared" si="76"/>
        <v>12032</v>
      </c>
      <c r="T84" s="20" t="str">
        <f t="shared" si="59"/>
        <v/>
      </c>
      <c r="U84" s="20" t="str">
        <f t="shared" si="60"/>
        <v/>
      </c>
      <c r="V84" s="20" t="str">
        <f t="shared" si="61"/>
        <v/>
      </c>
      <c r="W84" s="20" t="str">
        <f t="shared" si="62"/>
        <v>``</v>
      </c>
      <c r="X84" s="20" t="str">
        <f t="shared" si="63"/>
        <v/>
      </c>
      <c r="Y84" s="25"/>
      <c r="Z84" s="20" t="str">
        <f t="shared" si="64"/>
        <v/>
      </c>
      <c r="AA84" s="20" t="str">
        <f t="shared" si="65"/>
        <v/>
      </c>
      <c r="AB84" s="20" t="str">
        <f t="shared" si="66"/>
        <v>INSERT INTO erpdb.temp_import_MYOB_COAStructure (level, COA, COAChild) VALUES (2, '14000', '14400');</v>
      </c>
      <c r="AC84" s="20" t="str">
        <f t="shared" si="67"/>
        <v/>
      </c>
      <c r="AD84" s="20" t="str">
        <f t="shared" si="68"/>
        <v/>
      </c>
      <c r="AE84" s="20" t="str">
        <f t="shared" si="69"/>
        <v/>
      </c>
      <c r="AF84" s="20" t="str">
        <f t="shared" si="70"/>
        <v/>
      </c>
      <c r="AG84" s="20" t="str">
        <f t="shared" si="71"/>
        <v/>
      </c>
      <c r="AH84" s="20" t="str">
        <f t="shared" si="72"/>
        <v/>
      </c>
      <c r="AJ84" s="29" t="str">
        <f t="shared" si="85"/>
        <v>INSERT INTO erpdb.temp_import_MYOB_COAStructure (level, COA, COAChild) VALUES (2, '14000', '14400');</v>
      </c>
      <c r="AL84" s="21" t="str">
        <f t="shared" si="73"/>
        <v/>
      </c>
      <c r="AM84" s="21" t="str">
        <f t="shared" si="77"/>
        <v/>
      </c>
      <c r="AN84" s="21" t="str">
        <f t="shared" si="78"/>
        <v xml:space="preserve">SELECT * FROM "SchAccounting"."Func_TblTemporary_Import_MYOB_COAStructure_SET"(0000004000000000002, NULL, 0000009000000000002, 2, '14000', '14400'); </v>
      </c>
      <c r="AO84" s="21" t="str">
        <f t="shared" si="79"/>
        <v/>
      </c>
      <c r="AP84" s="21" t="str">
        <f t="shared" si="80"/>
        <v/>
      </c>
      <c r="AQ84" s="21" t="str">
        <f t="shared" si="81"/>
        <v/>
      </c>
      <c r="AR84" s="21" t="str">
        <f t="shared" si="82"/>
        <v/>
      </c>
      <c r="AS84" s="21" t="str">
        <f t="shared" si="83"/>
        <v/>
      </c>
      <c r="AT84" s="21" t="str">
        <f t="shared" si="84"/>
        <v/>
      </c>
      <c r="AU84" s="26" t="s">
        <v>327</v>
      </c>
      <c r="AV84" s="29" t="str">
        <f t="shared" si="86"/>
        <v xml:space="preserve">SELECT * FROM "SchAccounting"."Func_TblTemporary_Import_MYOB_COAStructure_SET"(0000004000000000002, NULL, 0000009000000000002, 2, '14000', '14400'); </v>
      </c>
    </row>
    <row r="85" spans="4:48" x14ac:dyDescent="0.2">
      <c r="E85" s="20">
        <v>14500</v>
      </c>
      <c r="M85" s="20" t="s">
        <v>69</v>
      </c>
      <c r="O85" s="20" t="str">
        <f t="shared" si="57"/>
        <v>1ACTV</v>
      </c>
      <c r="P85" s="20">
        <f t="shared" si="58"/>
        <v>10000</v>
      </c>
      <c r="Q85" s="20">
        <f t="shared" si="74"/>
        <v>14000</v>
      </c>
      <c r="R85" s="20">
        <f t="shared" si="75"/>
        <v>14500</v>
      </c>
      <c r="S85" s="20">
        <f t="shared" si="76"/>
        <v>12032</v>
      </c>
      <c r="T85" s="20" t="str">
        <f t="shared" si="59"/>
        <v/>
      </c>
      <c r="U85" s="20" t="str">
        <f t="shared" si="60"/>
        <v/>
      </c>
      <c r="V85" s="20" t="str">
        <f t="shared" si="61"/>
        <v/>
      </c>
      <c r="W85" s="20" t="str">
        <f t="shared" si="62"/>
        <v>``</v>
      </c>
      <c r="X85" s="20" t="str">
        <f t="shared" si="63"/>
        <v/>
      </c>
      <c r="Y85" s="25"/>
      <c r="Z85" s="20" t="str">
        <f t="shared" si="64"/>
        <v/>
      </c>
      <c r="AA85" s="20" t="str">
        <f t="shared" si="65"/>
        <v/>
      </c>
      <c r="AB85" s="20" t="str">
        <f t="shared" si="66"/>
        <v>INSERT INTO erpdb.temp_import_MYOB_COAStructure (level, COA, COAChild) VALUES (2, '14000', '14500');</v>
      </c>
      <c r="AC85" s="20" t="str">
        <f t="shared" si="67"/>
        <v/>
      </c>
      <c r="AD85" s="20" t="str">
        <f t="shared" si="68"/>
        <v/>
      </c>
      <c r="AE85" s="20" t="str">
        <f t="shared" si="69"/>
        <v/>
      </c>
      <c r="AF85" s="20" t="str">
        <f t="shared" si="70"/>
        <v/>
      </c>
      <c r="AG85" s="20" t="str">
        <f t="shared" si="71"/>
        <v/>
      </c>
      <c r="AH85" s="20" t="str">
        <f t="shared" si="72"/>
        <v/>
      </c>
      <c r="AJ85" s="29" t="str">
        <f t="shared" si="85"/>
        <v>INSERT INTO erpdb.temp_import_MYOB_COAStructure (level, COA, COAChild) VALUES (2, '14000', '14500');</v>
      </c>
      <c r="AL85" s="21" t="str">
        <f t="shared" si="73"/>
        <v/>
      </c>
      <c r="AM85" s="21" t="str">
        <f t="shared" si="77"/>
        <v/>
      </c>
      <c r="AN85" s="21" t="str">
        <f t="shared" si="78"/>
        <v xml:space="preserve">SELECT * FROM "SchAccounting"."Func_TblTemporary_Import_MYOB_COAStructure_SET"(0000004000000000002, NULL, 0000009000000000002, 2, '14000', '14500'); </v>
      </c>
      <c r="AO85" s="21" t="str">
        <f t="shared" si="79"/>
        <v/>
      </c>
      <c r="AP85" s="21" t="str">
        <f t="shared" si="80"/>
        <v/>
      </c>
      <c r="AQ85" s="21" t="str">
        <f t="shared" si="81"/>
        <v/>
      </c>
      <c r="AR85" s="21" t="str">
        <f t="shared" si="82"/>
        <v/>
      </c>
      <c r="AS85" s="21" t="str">
        <f t="shared" si="83"/>
        <v/>
      </c>
      <c r="AT85" s="21" t="str">
        <f t="shared" si="84"/>
        <v/>
      </c>
      <c r="AU85" s="26" t="s">
        <v>327</v>
      </c>
      <c r="AV85" s="29" t="str">
        <f t="shared" si="86"/>
        <v xml:space="preserve">SELECT * FROM "SchAccounting"."Func_TblTemporary_Import_MYOB_COAStructure_SET"(0000004000000000002, NULL, 0000009000000000002, 2, '14000', '14500'); </v>
      </c>
    </row>
    <row r="86" spans="4:48" x14ac:dyDescent="0.2">
      <c r="E86" s="20">
        <v>14600</v>
      </c>
      <c r="M86" s="20" t="s">
        <v>70</v>
      </c>
      <c r="O86" s="20" t="str">
        <f t="shared" si="57"/>
        <v>1ACTV</v>
      </c>
      <c r="P86" s="20">
        <f t="shared" si="58"/>
        <v>10000</v>
      </c>
      <c r="Q86" s="20">
        <f t="shared" si="74"/>
        <v>14000</v>
      </c>
      <c r="R86" s="20">
        <f t="shared" si="75"/>
        <v>14600</v>
      </c>
      <c r="S86" s="20">
        <f t="shared" si="76"/>
        <v>12032</v>
      </c>
      <c r="T86" s="20" t="str">
        <f t="shared" si="59"/>
        <v/>
      </c>
      <c r="U86" s="20" t="str">
        <f t="shared" si="60"/>
        <v/>
      </c>
      <c r="V86" s="20" t="str">
        <f t="shared" si="61"/>
        <v/>
      </c>
      <c r="W86" s="20" t="str">
        <f t="shared" si="62"/>
        <v>``</v>
      </c>
      <c r="X86" s="20" t="str">
        <f t="shared" si="63"/>
        <v/>
      </c>
      <c r="Y86" s="25"/>
      <c r="Z86" s="20" t="str">
        <f t="shared" si="64"/>
        <v/>
      </c>
      <c r="AA86" s="20" t="str">
        <f t="shared" si="65"/>
        <v/>
      </c>
      <c r="AB86" s="20" t="str">
        <f t="shared" si="66"/>
        <v>INSERT INTO erpdb.temp_import_MYOB_COAStructure (level, COA, COAChild) VALUES (2, '14000', '14600');</v>
      </c>
      <c r="AC86" s="20" t="str">
        <f t="shared" si="67"/>
        <v/>
      </c>
      <c r="AD86" s="20" t="str">
        <f t="shared" si="68"/>
        <v/>
      </c>
      <c r="AE86" s="20" t="str">
        <f t="shared" si="69"/>
        <v/>
      </c>
      <c r="AF86" s="20" t="str">
        <f t="shared" si="70"/>
        <v/>
      </c>
      <c r="AG86" s="20" t="str">
        <f t="shared" si="71"/>
        <v/>
      </c>
      <c r="AH86" s="20" t="str">
        <f t="shared" si="72"/>
        <v/>
      </c>
      <c r="AJ86" s="29" t="str">
        <f t="shared" si="85"/>
        <v>INSERT INTO erpdb.temp_import_MYOB_COAStructure (level, COA, COAChild) VALUES (2, '14000', '14600');</v>
      </c>
      <c r="AL86" s="21" t="str">
        <f t="shared" si="73"/>
        <v/>
      </c>
      <c r="AM86" s="21" t="str">
        <f t="shared" si="77"/>
        <v/>
      </c>
      <c r="AN86" s="21" t="str">
        <f t="shared" si="78"/>
        <v xml:space="preserve">SELECT * FROM "SchAccounting"."Func_TblTemporary_Import_MYOB_COAStructure_SET"(0000004000000000002, NULL, 0000009000000000002, 2, '14000', '14600'); </v>
      </c>
      <c r="AO86" s="21" t="str">
        <f t="shared" si="79"/>
        <v/>
      </c>
      <c r="AP86" s="21" t="str">
        <f t="shared" si="80"/>
        <v/>
      </c>
      <c r="AQ86" s="21" t="str">
        <f t="shared" si="81"/>
        <v/>
      </c>
      <c r="AR86" s="21" t="str">
        <f t="shared" si="82"/>
        <v/>
      </c>
      <c r="AS86" s="21" t="str">
        <f t="shared" si="83"/>
        <v/>
      </c>
      <c r="AT86" s="21" t="str">
        <f t="shared" si="84"/>
        <v/>
      </c>
      <c r="AU86" s="26" t="s">
        <v>327</v>
      </c>
      <c r="AV86" s="29" t="str">
        <f t="shared" si="86"/>
        <v xml:space="preserve">SELECT * FROM "SchAccounting"."Func_TblTemporary_Import_MYOB_COAStructure_SET"(0000004000000000002, NULL, 0000009000000000002, 2, '14000', '14600'); </v>
      </c>
    </row>
    <row r="87" spans="4:48" x14ac:dyDescent="0.2">
      <c r="E87" s="20">
        <v>14700</v>
      </c>
      <c r="M87" s="20" t="s">
        <v>71</v>
      </c>
      <c r="O87" s="20" t="str">
        <f t="shared" si="57"/>
        <v>1ACTV</v>
      </c>
      <c r="P87" s="20">
        <f t="shared" si="58"/>
        <v>10000</v>
      </c>
      <c r="Q87" s="20">
        <f t="shared" si="74"/>
        <v>14000</v>
      </c>
      <c r="R87" s="20">
        <f t="shared" si="75"/>
        <v>14700</v>
      </c>
      <c r="S87" s="20">
        <f t="shared" si="76"/>
        <v>12032</v>
      </c>
      <c r="T87" s="20" t="str">
        <f t="shared" si="59"/>
        <v/>
      </c>
      <c r="U87" s="20" t="str">
        <f t="shared" si="60"/>
        <v/>
      </c>
      <c r="V87" s="20" t="str">
        <f t="shared" si="61"/>
        <v/>
      </c>
      <c r="W87" s="20" t="str">
        <f t="shared" si="62"/>
        <v>``</v>
      </c>
      <c r="X87" s="20" t="str">
        <f t="shared" si="63"/>
        <v/>
      </c>
      <c r="Y87" s="25"/>
      <c r="Z87" s="20" t="str">
        <f t="shared" si="64"/>
        <v/>
      </c>
      <c r="AA87" s="20" t="str">
        <f t="shared" si="65"/>
        <v/>
      </c>
      <c r="AB87" s="20" t="str">
        <f t="shared" si="66"/>
        <v>INSERT INTO erpdb.temp_import_MYOB_COAStructure (level, COA, COAChild) VALUES (2, '14000', '14700');</v>
      </c>
      <c r="AC87" s="20" t="str">
        <f t="shared" si="67"/>
        <v/>
      </c>
      <c r="AD87" s="20" t="str">
        <f t="shared" si="68"/>
        <v/>
      </c>
      <c r="AE87" s="20" t="str">
        <f t="shared" si="69"/>
        <v/>
      </c>
      <c r="AF87" s="20" t="str">
        <f t="shared" si="70"/>
        <v/>
      </c>
      <c r="AG87" s="20" t="str">
        <f t="shared" si="71"/>
        <v/>
      </c>
      <c r="AH87" s="20" t="str">
        <f t="shared" si="72"/>
        <v/>
      </c>
      <c r="AJ87" s="29" t="str">
        <f t="shared" si="85"/>
        <v>INSERT INTO erpdb.temp_import_MYOB_COAStructure (level, COA, COAChild) VALUES (2, '14000', '14700');</v>
      </c>
      <c r="AL87" s="21" t="str">
        <f t="shared" si="73"/>
        <v/>
      </c>
      <c r="AM87" s="21" t="str">
        <f t="shared" si="77"/>
        <v/>
      </c>
      <c r="AN87" s="21" t="str">
        <f t="shared" si="78"/>
        <v xml:space="preserve">SELECT * FROM "SchAccounting"."Func_TblTemporary_Import_MYOB_COAStructure_SET"(0000004000000000002, NULL, 0000009000000000002, 2, '14000', '14700'); </v>
      </c>
      <c r="AO87" s="21" t="str">
        <f t="shared" si="79"/>
        <v/>
      </c>
      <c r="AP87" s="21" t="str">
        <f t="shared" si="80"/>
        <v/>
      </c>
      <c r="AQ87" s="21" t="str">
        <f t="shared" si="81"/>
        <v/>
      </c>
      <c r="AR87" s="21" t="str">
        <f t="shared" si="82"/>
        <v/>
      </c>
      <c r="AS87" s="21" t="str">
        <f t="shared" si="83"/>
        <v/>
      </c>
      <c r="AT87" s="21" t="str">
        <f t="shared" si="84"/>
        <v/>
      </c>
      <c r="AU87" s="26" t="s">
        <v>327</v>
      </c>
      <c r="AV87" s="29" t="str">
        <f t="shared" si="86"/>
        <v xml:space="preserve">SELECT * FROM "SchAccounting"."Func_TblTemporary_Import_MYOB_COAStructure_SET"(0000004000000000002, NULL, 0000009000000000002, 2, '14000', '14700'); </v>
      </c>
    </row>
    <row r="88" spans="4:48" x14ac:dyDescent="0.2">
      <c r="E88" s="20">
        <v>14701</v>
      </c>
      <c r="M88" s="20" t="s">
        <v>72</v>
      </c>
      <c r="O88" s="20" t="str">
        <f t="shared" si="57"/>
        <v>1ACTV</v>
      </c>
      <c r="P88" s="20">
        <f t="shared" si="58"/>
        <v>10000</v>
      </c>
      <c r="Q88" s="20">
        <f t="shared" si="74"/>
        <v>14000</v>
      </c>
      <c r="R88" s="20">
        <f t="shared" si="75"/>
        <v>14701</v>
      </c>
      <c r="S88" s="20">
        <f t="shared" si="76"/>
        <v>12032</v>
      </c>
      <c r="T88" s="20" t="str">
        <f t="shared" si="59"/>
        <v/>
      </c>
      <c r="U88" s="20" t="str">
        <f t="shared" si="60"/>
        <v/>
      </c>
      <c r="V88" s="20" t="str">
        <f t="shared" si="61"/>
        <v/>
      </c>
      <c r="W88" s="20" t="str">
        <f t="shared" si="62"/>
        <v>``</v>
      </c>
      <c r="X88" s="20" t="str">
        <f t="shared" si="63"/>
        <v/>
      </c>
      <c r="Y88" s="25"/>
      <c r="Z88" s="20" t="str">
        <f t="shared" si="64"/>
        <v/>
      </c>
      <c r="AA88" s="20" t="str">
        <f t="shared" si="65"/>
        <v/>
      </c>
      <c r="AB88" s="20" t="str">
        <f t="shared" si="66"/>
        <v>INSERT INTO erpdb.temp_import_MYOB_COAStructure (level, COA, COAChild) VALUES (2, '14000', '14701');</v>
      </c>
      <c r="AC88" s="20" t="str">
        <f t="shared" si="67"/>
        <v/>
      </c>
      <c r="AD88" s="20" t="str">
        <f t="shared" si="68"/>
        <v/>
      </c>
      <c r="AE88" s="20" t="str">
        <f t="shared" si="69"/>
        <v/>
      </c>
      <c r="AF88" s="20" t="str">
        <f t="shared" si="70"/>
        <v/>
      </c>
      <c r="AG88" s="20" t="str">
        <f t="shared" si="71"/>
        <v/>
      </c>
      <c r="AH88" s="20" t="str">
        <f t="shared" si="72"/>
        <v/>
      </c>
      <c r="AJ88" s="29" t="str">
        <f t="shared" si="85"/>
        <v>INSERT INTO erpdb.temp_import_MYOB_COAStructure (level, COA, COAChild) VALUES (2, '14000', '14701');</v>
      </c>
      <c r="AL88" s="21" t="str">
        <f t="shared" si="73"/>
        <v/>
      </c>
      <c r="AM88" s="21" t="str">
        <f t="shared" si="77"/>
        <v/>
      </c>
      <c r="AN88" s="21" t="str">
        <f t="shared" si="78"/>
        <v xml:space="preserve">SELECT * FROM "SchAccounting"."Func_TblTemporary_Import_MYOB_COAStructure_SET"(0000004000000000002, NULL, 0000009000000000002, 2, '14000', '14701'); </v>
      </c>
      <c r="AO88" s="21" t="str">
        <f t="shared" si="79"/>
        <v/>
      </c>
      <c r="AP88" s="21" t="str">
        <f t="shared" si="80"/>
        <v/>
      </c>
      <c r="AQ88" s="21" t="str">
        <f t="shared" si="81"/>
        <v/>
      </c>
      <c r="AR88" s="21" t="str">
        <f t="shared" si="82"/>
        <v/>
      </c>
      <c r="AS88" s="21" t="str">
        <f t="shared" si="83"/>
        <v/>
      </c>
      <c r="AT88" s="21" t="str">
        <f t="shared" si="84"/>
        <v/>
      </c>
      <c r="AU88" s="26" t="s">
        <v>327</v>
      </c>
      <c r="AV88" s="29" t="str">
        <f t="shared" si="86"/>
        <v xml:space="preserve">SELECT * FROM "SchAccounting"."Func_TblTemporary_Import_MYOB_COAStructure_SET"(0000004000000000002, NULL, 0000009000000000002, 2, '14000', '14701'); </v>
      </c>
    </row>
    <row r="89" spans="4:48" x14ac:dyDescent="0.2">
      <c r="D89" s="20">
        <v>14710</v>
      </c>
      <c r="M89" s="20" t="s">
        <v>71</v>
      </c>
      <c r="O89" s="20" t="str">
        <f t="shared" si="57"/>
        <v>1ACTV</v>
      </c>
      <c r="P89" s="20">
        <f t="shared" si="58"/>
        <v>10000</v>
      </c>
      <c r="Q89" s="20">
        <f t="shared" si="74"/>
        <v>14710</v>
      </c>
      <c r="R89" s="20">
        <f t="shared" si="75"/>
        <v>14701</v>
      </c>
      <c r="S89" s="20">
        <f t="shared" si="76"/>
        <v>12032</v>
      </c>
      <c r="T89" s="20" t="str">
        <f t="shared" si="59"/>
        <v/>
      </c>
      <c r="U89" s="20" t="str">
        <f t="shared" si="60"/>
        <v/>
      </c>
      <c r="V89" s="20" t="str">
        <f t="shared" si="61"/>
        <v/>
      </c>
      <c r="W89" s="20" t="str">
        <f t="shared" si="62"/>
        <v>``</v>
      </c>
      <c r="X89" s="20" t="str">
        <f t="shared" si="63"/>
        <v/>
      </c>
      <c r="Y89" s="25"/>
      <c r="Z89" s="20" t="str">
        <f t="shared" si="64"/>
        <v/>
      </c>
      <c r="AA89" s="20" t="str">
        <f t="shared" si="65"/>
        <v>INSERT INTO erpdb.temp_import_MYOB_COAStructure (level, COA, COAChild) VALUES (1, '10000', '14710');</v>
      </c>
      <c r="AB89" s="20" t="str">
        <f t="shared" si="66"/>
        <v/>
      </c>
      <c r="AC89" s="20" t="str">
        <f t="shared" si="67"/>
        <v/>
      </c>
      <c r="AD89" s="20" t="str">
        <f t="shared" si="68"/>
        <v/>
      </c>
      <c r="AE89" s="20" t="str">
        <f t="shared" si="69"/>
        <v/>
      </c>
      <c r="AF89" s="20" t="str">
        <f t="shared" si="70"/>
        <v/>
      </c>
      <c r="AG89" s="20" t="str">
        <f t="shared" si="71"/>
        <v/>
      </c>
      <c r="AH89" s="20" t="str">
        <f t="shared" si="72"/>
        <v/>
      </c>
      <c r="AJ89" s="29" t="str">
        <f t="shared" si="85"/>
        <v>INSERT INTO erpdb.temp_import_MYOB_COAStructure (level, COA, COAChild) VALUES (1, '10000', '14710');</v>
      </c>
      <c r="AL89" s="21" t="str">
        <f t="shared" si="73"/>
        <v/>
      </c>
      <c r="AM89" s="21" t="str">
        <f t="shared" si="77"/>
        <v xml:space="preserve">SELECT * FROM "SchAccounting"."Func_TblTemporary_Import_MYOB_COAStructure_SET"(0000004000000000002, NULL, 0000009000000000002, 1, '10000', '14710'); </v>
      </c>
      <c r="AN89" s="21" t="str">
        <f t="shared" si="78"/>
        <v/>
      </c>
      <c r="AO89" s="21" t="str">
        <f t="shared" si="79"/>
        <v/>
      </c>
      <c r="AP89" s="21" t="str">
        <f t="shared" si="80"/>
        <v/>
      </c>
      <c r="AQ89" s="21" t="str">
        <f t="shared" si="81"/>
        <v/>
      </c>
      <c r="AR89" s="21" t="str">
        <f t="shared" si="82"/>
        <v/>
      </c>
      <c r="AS89" s="21" t="str">
        <f t="shared" si="83"/>
        <v/>
      </c>
      <c r="AT89" s="21" t="str">
        <f t="shared" si="84"/>
        <v/>
      </c>
      <c r="AU89" s="26" t="s">
        <v>327</v>
      </c>
      <c r="AV89" s="29" t="str">
        <f t="shared" si="86"/>
        <v xml:space="preserve">SELECT * FROM "SchAccounting"."Func_TblTemporary_Import_MYOB_COAStructure_SET"(0000004000000000002, NULL, 0000009000000000002, 1, '10000', '14710'); </v>
      </c>
    </row>
    <row r="90" spans="4:48" x14ac:dyDescent="0.2">
      <c r="E90" s="20">
        <v>14715</v>
      </c>
      <c r="M90" s="20" t="s">
        <v>73</v>
      </c>
      <c r="O90" s="20" t="str">
        <f t="shared" si="57"/>
        <v>1ACTV</v>
      </c>
      <c r="P90" s="20">
        <f t="shared" si="58"/>
        <v>10000</v>
      </c>
      <c r="Q90" s="20">
        <f t="shared" si="74"/>
        <v>14710</v>
      </c>
      <c r="R90" s="20">
        <f t="shared" si="75"/>
        <v>14715</v>
      </c>
      <c r="S90" s="20">
        <f t="shared" si="76"/>
        <v>12032</v>
      </c>
      <c r="T90" s="20" t="str">
        <f t="shared" si="59"/>
        <v/>
      </c>
      <c r="U90" s="20" t="str">
        <f t="shared" si="60"/>
        <v/>
      </c>
      <c r="V90" s="20" t="str">
        <f t="shared" si="61"/>
        <v/>
      </c>
      <c r="W90" s="20" t="str">
        <f t="shared" si="62"/>
        <v>``</v>
      </c>
      <c r="X90" s="20" t="str">
        <f t="shared" si="63"/>
        <v/>
      </c>
      <c r="Y90" s="25"/>
      <c r="Z90" s="20" t="str">
        <f t="shared" si="64"/>
        <v/>
      </c>
      <c r="AA90" s="20" t="str">
        <f t="shared" si="65"/>
        <v/>
      </c>
      <c r="AB90" s="20" t="str">
        <f t="shared" si="66"/>
        <v>INSERT INTO erpdb.temp_import_MYOB_COAStructure (level, COA, COAChild) VALUES (2, '14710', '14715');</v>
      </c>
      <c r="AC90" s="20" t="str">
        <f t="shared" si="67"/>
        <v/>
      </c>
      <c r="AD90" s="20" t="str">
        <f t="shared" si="68"/>
        <v/>
      </c>
      <c r="AE90" s="20" t="str">
        <f t="shared" si="69"/>
        <v/>
      </c>
      <c r="AF90" s="20" t="str">
        <f t="shared" si="70"/>
        <v/>
      </c>
      <c r="AG90" s="20" t="str">
        <f t="shared" si="71"/>
        <v/>
      </c>
      <c r="AH90" s="20" t="str">
        <f t="shared" si="72"/>
        <v/>
      </c>
      <c r="AJ90" s="29" t="str">
        <f t="shared" si="85"/>
        <v>INSERT INTO erpdb.temp_import_MYOB_COAStructure (level, COA, COAChild) VALUES (2, '14710', '14715');</v>
      </c>
      <c r="AL90" s="21" t="str">
        <f t="shared" si="73"/>
        <v/>
      </c>
      <c r="AM90" s="21" t="str">
        <f t="shared" si="77"/>
        <v/>
      </c>
      <c r="AN90" s="21" t="str">
        <f t="shared" si="78"/>
        <v xml:space="preserve">SELECT * FROM "SchAccounting"."Func_TblTemporary_Import_MYOB_COAStructure_SET"(0000004000000000002, NULL, 0000009000000000002, 2, '14710', '14715'); </v>
      </c>
      <c r="AO90" s="21" t="str">
        <f t="shared" si="79"/>
        <v/>
      </c>
      <c r="AP90" s="21" t="str">
        <f t="shared" si="80"/>
        <v/>
      </c>
      <c r="AQ90" s="21" t="str">
        <f t="shared" si="81"/>
        <v/>
      </c>
      <c r="AR90" s="21" t="str">
        <f t="shared" si="82"/>
        <v/>
      </c>
      <c r="AS90" s="21" t="str">
        <f t="shared" si="83"/>
        <v/>
      </c>
      <c r="AT90" s="21" t="str">
        <f t="shared" si="84"/>
        <v/>
      </c>
      <c r="AU90" s="26" t="s">
        <v>327</v>
      </c>
      <c r="AV90" s="29" t="str">
        <f t="shared" si="86"/>
        <v xml:space="preserve">SELECT * FROM "SchAccounting"."Func_TblTemporary_Import_MYOB_COAStructure_SET"(0000004000000000002, NULL, 0000009000000000002, 2, '14710', '14715'); </v>
      </c>
    </row>
    <row r="91" spans="4:48" x14ac:dyDescent="0.2">
      <c r="E91" s="20">
        <v>14716</v>
      </c>
      <c r="M91" s="20" t="s">
        <v>74</v>
      </c>
      <c r="O91" s="20" t="str">
        <f t="shared" si="57"/>
        <v>1ACTV</v>
      </c>
      <c r="P91" s="20">
        <f t="shared" si="58"/>
        <v>10000</v>
      </c>
      <c r="Q91" s="20">
        <f t="shared" si="74"/>
        <v>14710</v>
      </c>
      <c r="R91" s="20">
        <f t="shared" si="75"/>
        <v>14716</v>
      </c>
      <c r="S91" s="20">
        <f t="shared" si="76"/>
        <v>12032</v>
      </c>
      <c r="T91" s="20" t="str">
        <f t="shared" si="59"/>
        <v/>
      </c>
      <c r="U91" s="20" t="str">
        <f t="shared" si="60"/>
        <v/>
      </c>
      <c r="V91" s="20" t="str">
        <f t="shared" si="61"/>
        <v/>
      </c>
      <c r="W91" s="20" t="str">
        <f t="shared" si="62"/>
        <v>``</v>
      </c>
      <c r="X91" s="20" t="str">
        <f t="shared" si="63"/>
        <v/>
      </c>
      <c r="Y91" s="25"/>
      <c r="Z91" s="20" t="str">
        <f t="shared" si="64"/>
        <v/>
      </c>
      <c r="AA91" s="20" t="str">
        <f t="shared" si="65"/>
        <v/>
      </c>
      <c r="AB91" s="20" t="str">
        <f t="shared" si="66"/>
        <v>INSERT INTO erpdb.temp_import_MYOB_COAStructure (level, COA, COAChild) VALUES (2, '14710', '14716');</v>
      </c>
      <c r="AC91" s="20" t="str">
        <f t="shared" si="67"/>
        <v/>
      </c>
      <c r="AD91" s="20" t="str">
        <f t="shared" si="68"/>
        <v/>
      </c>
      <c r="AE91" s="20" t="str">
        <f t="shared" si="69"/>
        <v/>
      </c>
      <c r="AF91" s="20" t="str">
        <f t="shared" si="70"/>
        <v/>
      </c>
      <c r="AG91" s="20" t="str">
        <f t="shared" si="71"/>
        <v/>
      </c>
      <c r="AH91" s="20" t="str">
        <f t="shared" si="72"/>
        <v/>
      </c>
      <c r="AJ91" s="29" t="str">
        <f t="shared" si="85"/>
        <v>INSERT INTO erpdb.temp_import_MYOB_COAStructure (level, COA, COAChild) VALUES (2, '14710', '14716');</v>
      </c>
      <c r="AL91" s="21" t="str">
        <f t="shared" si="73"/>
        <v/>
      </c>
      <c r="AM91" s="21" t="str">
        <f t="shared" si="77"/>
        <v/>
      </c>
      <c r="AN91" s="21" t="str">
        <f t="shared" si="78"/>
        <v xml:space="preserve">SELECT * FROM "SchAccounting"."Func_TblTemporary_Import_MYOB_COAStructure_SET"(0000004000000000002, NULL, 0000009000000000002, 2, '14710', '14716'); </v>
      </c>
      <c r="AO91" s="21" t="str">
        <f t="shared" si="79"/>
        <v/>
      </c>
      <c r="AP91" s="21" t="str">
        <f t="shared" si="80"/>
        <v/>
      </c>
      <c r="AQ91" s="21" t="str">
        <f t="shared" si="81"/>
        <v/>
      </c>
      <c r="AR91" s="21" t="str">
        <f t="shared" si="82"/>
        <v/>
      </c>
      <c r="AS91" s="21" t="str">
        <f t="shared" si="83"/>
        <v/>
      </c>
      <c r="AT91" s="21" t="str">
        <f t="shared" si="84"/>
        <v/>
      </c>
      <c r="AU91" s="26" t="s">
        <v>327</v>
      </c>
      <c r="AV91" s="29" t="str">
        <f t="shared" si="86"/>
        <v xml:space="preserve">SELECT * FROM "SchAccounting"."Func_TblTemporary_Import_MYOB_COAStructure_SET"(0000004000000000002, NULL, 0000009000000000002, 2, '14710', '14716'); </v>
      </c>
    </row>
    <row r="92" spans="4:48" x14ac:dyDescent="0.2">
      <c r="E92" s="20">
        <v>14717</v>
      </c>
      <c r="M92" s="20" t="s">
        <v>75</v>
      </c>
      <c r="O92" s="20" t="str">
        <f t="shared" si="57"/>
        <v>1ACTV</v>
      </c>
      <c r="P92" s="20">
        <f t="shared" si="58"/>
        <v>10000</v>
      </c>
      <c r="Q92" s="20">
        <f t="shared" si="74"/>
        <v>14710</v>
      </c>
      <c r="R92" s="20">
        <f t="shared" si="75"/>
        <v>14717</v>
      </c>
      <c r="S92" s="20">
        <f t="shared" si="76"/>
        <v>12032</v>
      </c>
      <c r="T92" s="20" t="str">
        <f t="shared" si="59"/>
        <v/>
      </c>
      <c r="U92" s="20" t="str">
        <f t="shared" si="60"/>
        <v/>
      </c>
      <c r="V92" s="20" t="str">
        <f t="shared" si="61"/>
        <v/>
      </c>
      <c r="W92" s="20" t="str">
        <f t="shared" si="62"/>
        <v>``</v>
      </c>
      <c r="X92" s="20" t="str">
        <f t="shared" si="63"/>
        <v/>
      </c>
      <c r="Y92" s="25"/>
      <c r="Z92" s="20" t="str">
        <f t="shared" si="64"/>
        <v/>
      </c>
      <c r="AA92" s="20" t="str">
        <f t="shared" si="65"/>
        <v/>
      </c>
      <c r="AB92" s="20" t="str">
        <f t="shared" si="66"/>
        <v>INSERT INTO erpdb.temp_import_MYOB_COAStructure (level, COA, COAChild) VALUES (2, '14710', '14717');</v>
      </c>
      <c r="AC92" s="20" t="str">
        <f t="shared" si="67"/>
        <v/>
      </c>
      <c r="AD92" s="20" t="str">
        <f t="shared" si="68"/>
        <v/>
      </c>
      <c r="AE92" s="20" t="str">
        <f t="shared" si="69"/>
        <v/>
      </c>
      <c r="AF92" s="20" t="str">
        <f t="shared" si="70"/>
        <v/>
      </c>
      <c r="AG92" s="20" t="str">
        <f t="shared" si="71"/>
        <v/>
      </c>
      <c r="AH92" s="20" t="str">
        <f t="shared" si="72"/>
        <v/>
      </c>
      <c r="AJ92" s="29" t="str">
        <f t="shared" si="85"/>
        <v>INSERT INTO erpdb.temp_import_MYOB_COAStructure (level, COA, COAChild) VALUES (2, '14710', '14717');</v>
      </c>
      <c r="AL92" s="21" t="str">
        <f t="shared" si="73"/>
        <v/>
      </c>
      <c r="AM92" s="21" t="str">
        <f t="shared" si="77"/>
        <v/>
      </c>
      <c r="AN92" s="21" t="str">
        <f t="shared" si="78"/>
        <v xml:space="preserve">SELECT * FROM "SchAccounting"."Func_TblTemporary_Import_MYOB_COAStructure_SET"(0000004000000000002, NULL, 0000009000000000002, 2, '14710', '14717'); </v>
      </c>
      <c r="AO92" s="21" t="str">
        <f t="shared" si="79"/>
        <v/>
      </c>
      <c r="AP92" s="21" t="str">
        <f t="shared" si="80"/>
        <v/>
      </c>
      <c r="AQ92" s="21" t="str">
        <f t="shared" si="81"/>
        <v/>
      </c>
      <c r="AR92" s="21" t="str">
        <f t="shared" si="82"/>
        <v/>
      </c>
      <c r="AS92" s="21" t="str">
        <f t="shared" si="83"/>
        <v/>
      </c>
      <c r="AT92" s="21" t="str">
        <f t="shared" si="84"/>
        <v/>
      </c>
      <c r="AU92" s="26" t="s">
        <v>327</v>
      </c>
      <c r="AV92" s="29" t="str">
        <f t="shared" si="86"/>
        <v xml:space="preserve">SELECT * FROM "SchAccounting"."Func_TblTemporary_Import_MYOB_COAStructure_SET"(0000004000000000002, NULL, 0000009000000000002, 2, '14710', '14717'); </v>
      </c>
    </row>
    <row r="93" spans="4:48" x14ac:dyDescent="0.2">
      <c r="E93" s="20">
        <v>14718</v>
      </c>
      <c r="M93" s="20" t="s">
        <v>76</v>
      </c>
      <c r="O93" s="20" t="str">
        <f t="shared" si="57"/>
        <v>1ACTV</v>
      </c>
      <c r="P93" s="20">
        <f t="shared" si="58"/>
        <v>10000</v>
      </c>
      <c r="Q93" s="20">
        <f t="shared" si="74"/>
        <v>14710</v>
      </c>
      <c r="R93" s="20">
        <f t="shared" si="75"/>
        <v>14718</v>
      </c>
      <c r="S93" s="20">
        <f t="shared" si="76"/>
        <v>12032</v>
      </c>
      <c r="T93" s="20" t="str">
        <f t="shared" si="59"/>
        <v/>
      </c>
      <c r="U93" s="20" t="str">
        <f t="shared" si="60"/>
        <v/>
      </c>
      <c r="V93" s="20" t="str">
        <f t="shared" si="61"/>
        <v/>
      </c>
      <c r="W93" s="20" t="str">
        <f t="shared" si="62"/>
        <v>``</v>
      </c>
      <c r="X93" s="20" t="str">
        <f t="shared" si="63"/>
        <v/>
      </c>
      <c r="Y93" s="25"/>
      <c r="Z93" s="20" t="str">
        <f t="shared" si="64"/>
        <v/>
      </c>
      <c r="AA93" s="20" t="str">
        <f t="shared" si="65"/>
        <v/>
      </c>
      <c r="AB93" s="20" t="str">
        <f t="shared" si="66"/>
        <v>INSERT INTO erpdb.temp_import_MYOB_COAStructure (level, COA, COAChild) VALUES (2, '14710', '14718');</v>
      </c>
      <c r="AC93" s="20" t="str">
        <f t="shared" si="67"/>
        <v/>
      </c>
      <c r="AD93" s="20" t="str">
        <f t="shared" si="68"/>
        <v/>
      </c>
      <c r="AE93" s="20" t="str">
        <f t="shared" si="69"/>
        <v/>
      </c>
      <c r="AF93" s="20" t="str">
        <f t="shared" si="70"/>
        <v/>
      </c>
      <c r="AG93" s="20" t="str">
        <f t="shared" si="71"/>
        <v/>
      </c>
      <c r="AH93" s="20" t="str">
        <f t="shared" si="72"/>
        <v/>
      </c>
      <c r="AJ93" s="29" t="str">
        <f t="shared" si="85"/>
        <v>INSERT INTO erpdb.temp_import_MYOB_COAStructure (level, COA, COAChild) VALUES (2, '14710', '14718');</v>
      </c>
      <c r="AL93" s="21" t="str">
        <f t="shared" si="73"/>
        <v/>
      </c>
      <c r="AM93" s="21" t="str">
        <f t="shared" si="77"/>
        <v/>
      </c>
      <c r="AN93" s="21" t="str">
        <f t="shared" si="78"/>
        <v xml:space="preserve">SELECT * FROM "SchAccounting"."Func_TblTemporary_Import_MYOB_COAStructure_SET"(0000004000000000002, NULL, 0000009000000000002, 2, '14710', '14718'); </v>
      </c>
      <c r="AO93" s="21" t="str">
        <f t="shared" si="79"/>
        <v/>
      </c>
      <c r="AP93" s="21" t="str">
        <f t="shared" si="80"/>
        <v/>
      </c>
      <c r="AQ93" s="21" t="str">
        <f t="shared" si="81"/>
        <v/>
      </c>
      <c r="AR93" s="21" t="str">
        <f t="shared" si="82"/>
        <v/>
      </c>
      <c r="AS93" s="21" t="str">
        <f t="shared" si="83"/>
        <v/>
      </c>
      <c r="AT93" s="21" t="str">
        <f t="shared" si="84"/>
        <v/>
      </c>
      <c r="AU93" s="26" t="s">
        <v>327</v>
      </c>
      <c r="AV93" s="29" t="str">
        <f t="shared" si="86"/>
        <v xml:space="preserve">SELECT * FROM "SchAccounting"."Func_TblTemporary_Import_MYOB_COAStructure_SET"(0000004000000000002, NULL, 0000009000000000002, 2, '14710', '14718'); </v>
      </c>
    </row>
    <row r="94" spans="4:48" x14ac:dyDescent="0.2">
      <c r="E94" s="20">
        <v>14800</v>
      </c>
      <c r="M94" s="20" t="s">
        <v>77</v>
      </c>
      <c r="O94" s="20" t="str">
        <f t="shared" si="57"/>
        <v>1ACTV</v>
      </c>
      <c r="P94" s="20">
        <f t="shared" si="58"/>
        <v>10000</v>
      </c>
      <c r="Q94" s="20">
        <f t="shared" si="74"/>
        <v>14710</v>
      </c>
      <c r="R94" s="20">
        <f t="shared" si="75"/>
        <v>14800</v>
      </c>
      <c r="S94" s="20">
        <f t="shared" si="76"/>
        <v>12032</v>
      </c>
      <c r="T94" s="20" t="str">
        <f t="shared" si="59"/>
        <v/>
      </c>
      <c r="U94" s="20" t="str">
        <f t="shared" si="60"/>
        <v/>
      </c>
      <c r="V94" s="20" t="str">
        <f t="shared" si="61"/>
        <v/>
      </c>
      <c r="W94" s="20" t="str">
        <f t="shared" si="62"/>
        <v>``</v>
      </c>
      <c r="X94" s="20" t="str">
        <f t="shared" si="63"/>
        <v/>
      </c>
      <c r="Y94" s="25"/>
      <c r="Z94" s="20" t="str">
        <f t="shared" si="64"/>
        <v/>
      </c>
      <c r="AA94" s="20" t="str">
        <f t="shared" si="65"/>
        <v/>
      </c>
      <c r="AB94" s="20" t="str">
        <f t="shared" si="66"/>
        <v>INSERT INTO erpdb.temp_import_MYOB_COAStructure (level, COA, COAChild) VALUES (2, '14710', '14800');</v>
      </c>
      <c r="AC94" s="20" t="str">
        <f t="shared" si="67"/>
        <v/>
      </c>
      <c r="AD94" s="20" t="str">
        <f t="shared" si="68"/>
        <v/>
      </c>
      <c r="AE94" s="20" t="str">
        <f t="shared" si="69"/>
        <v/>
      </c>
      <c r="AF94" s="20" t="str">
        <f t="shared" si="70"/>
        <v/>
      </c>
      <c r="AG94" s="20" t="str">
        <f t="shared" si="71"/>
        <v/>
      </c>
      <c r="AH94" s="20" t="str">
        <f t="shared" si="72"/>
        <v/>
      </c>
      <c r="AJ94" s="29" t="str">
        <f t="shared" si="85"/>
        <v>INSERT INTO erpdb.temp_import_MYOB_COAStructure (level, COA, COAChild) VALUES (2, '14710', '14800');</v>
      </c>
      <c r="AL94" s="21" t="str">
        <f t="shared" si="73"/>
        <v/>
      </c>
      <c r="AM94" s="21" t="str">
        <f t="shared" si="77"/>
        <v/>
      </c>
      <c r="AN94" s="21" t="str">
        <f t="shared" si="78"/>
        <v xml:space="preserve">SELECT * FROM "SchAccounting"."Func_TblTemporary_Import_MYOB_COAStructure_SET"(0000004000000000002, NULL, 0000009000000000002, 2, '14710', '14800'); </v>
      </c>
      <c r="AO94" s="21" t="str">
        <f t="shared" si="79"/>
        <v/>
      </c>
      <c r="AP94" s="21" t="str">
        <f t="shared" si="80"/>
        <v/>
      </c>
      <c r="AQ94" s="21" t="str">
        <f t="shared" si="81"/>
        <v/>
      </c>
      <c r="AR94" s="21" t="str">
        <f t="shared" si="82"/>
        <v/>
      </c>
      <c r="AS94" s="21" t="str">
        <f t="shared" si="83"/>
        <v/>
      </c>
      <c r="AT94" s="21" t="str">
        <f t="shared" si="84"/>
        <v/>
      </c>
      <c r="AU94" s="26" t="s">
        <v>327</v>
      </c>
      <c r="AV94" s="29" t="str">
        <f t="shared" si="86"/>
        <v xml:space="preserve">SELECT * FROM "SchAccounting"."Func_TblTemporary_Import_MYOB_COAStructure_SET"(0000004000000000002, NULL, 0000009000000000002, 2, '14710', '14800'); </v>
      </c>
    </row>
    <row r="95" spans="4:48" x14ac:dyDescent="0.2">
      <c r="E95" s="20">
        <v>14900</v>
      </c>
      <c r="M95" s="20" t="s">
        <v>78</v>
      </c>
      <c r="O95" s="20" t="str">
        <f t="shared" si="57"/>
        <v>1ACTV</v>
      </c>
      <c r="P95" s="20">
        <f t="shared" si="58"/>
        <v>10000</v>
      </c>
      <c r="Q95" s="20">
        <f t="shared" si="74"/>
        <v>14710</v>
      </c>
      <c r="R95" s="20">
        <f t="shared" si="75"/>
        <v>14900</v>
      </c>
      <c r="S95" s="20">
        <f t="shared" si="76"/>
        <v>12032</v>
      </c>
      <c r="T95" s="20" t="str">
        <f t="shared" si="59"/>
        <v/>
      </c>
      <c r="U95" s="20" t="str">
        <f t="shared" si="60"/>
        <v/>
      </c>
      <c r="V95" s="20" t="str">
        <f t="shared" si="61"/>
        <v/>
      </c>
      <c r="W95" s="20" t="str">
        <f t="shared" si="62"/>
        <v>``</v>
      </c>
      <c r="X95" s="20" t="str">
        <f t="shared" si="63"/>
        <v/>
      </c>
      <c r="Y95" s="25"/>
      <c r="Z95" s="20" t="str">
        <f t="shared" si="64"/>
        <v/>
      </c>
      <c r="AA95" s="20" t="str">
        <f t="shared" si="65"/>
        <v/>
      </c>
      <c r="AB95" s="20" t="str">
        <f t="shared" si="66"/>
        <v>INSERT INTO erpdb.temp_import_MYOB_COAStructure (level, COA, COAChild) VALUES (2, '14710', '14900');</v>
      </c>
      <c r="AC95" s="20" t="str">
        <f t="shared" si="67"/>
        <v/>
      </c>
      <c r="AD95" s="20" t="str">
        <f t="shared" si="68"/>
        <v/>
      </c>
      <c r="AE95" s="20" t="str">
        <f t="shared" si="69"/>
        <v/>
      </c>
      <c r="AF95" s="20" t="str">
        <f t="shared" si="70"/>
        <v/>
      </c>
      <c r="AG95" s="20" t="str">
        <f t="shared" si="71"/>
        <v/>
      </c>
      <c r="AH95" s="20" t="str">
        <f t="shared" si="72"/>
        <v/>
      </c>
      <c r="AJ95" s="29" t="str">
        <f t="shared" si="85"/>
        <v>INSERT INTO erpdb.temp_import_MYOB_COAStructure (level, COA, COAChild) VALUES (2, '14710', '14900');</v>
      </c>
      <c r="AL95" s="21" t="str">
        <f t="shared" si="73"/>
        <v/>
      </c>
      <c r="AM95" s="21" t="str">
        <f t="shared" si="77"/>
        <v/>
      </c>
      <c r="AN95" s="21" t="str">
        <f t="shared" si="78"/>
        <v xml:space="preserve">SELECT * FROM "SchAccounting"."Func_TblTemporary_Import_MYOB_COAStructure_SET"(0000004000000000002, NULL, 0000009000000000002, 2, '14710', '14900'); </v>
      </c>
      <c r="AO95" s="21" t="str">
        <f t="shared" si="79"/>
        <v/>
      </c>
      <c r="AP95" s="21" t="str">
        <f t="shared" si="80"/>
        <v/>
      </c>
      <c r="AQ95" s="21" t="str">
        <f t="shared" si="81"/>
        <v/>
      </c>
      <c r="AR95" s="21" t="str">
        <f t="shared" si="82"/>
        <v/>
      </c>
      <c r="AS95" s="21" t="str">
        <f t="shared" si="83"/>
        <v/>
      </c>
      <c r="AT95" s="21" t="str">
        <f t="shared" si="84"/>
        <v/>
      </c>
      <c r="AU95" s="26" t="s">
        <v>327</v>
      </c>
      <c r="AV95" s="29" t="str">
        <f t="shared" si="86"/>
        <v xml:space="preserve">SELECT * FROM "SchAccounting"."Func_TblTemporary_Import_MYOB_COAStructure_SET"(0000004000000000002, NULL, 0000009000000000002, 2, '14710', '14900'); </v>
      </c>
    </row>
    <row r="96" spans="4:48" x14ac:dyDescent="0.2">
      <c r="D96" s="20">
        <v>15000</v>
      </c>
      <c r="M96" s="20" t="s">
        <v>79</v>
      </c>
      <c r="O96" s="20" t="str">
        <f t="shared" si="57"/>
        <v>1ACTV</v>
      </c>
      <c r="P96" s="20">
        <f t="shared" si="58"/>
        <v>10000</v>
      </c>
      <c r="Q96" s="20">
        <f t="shared" si="74"/>
        <v>15000</v>
      </c>
      <c r="R96" s="20">
        <f t="shared" si="75"/>
        <v>14900</v>
      </c>
      <c r="S96" s="20">
        <f t="shared" si="76"/>
        <v>12032</v>
      </c>
      <c r="T96" s="20" t="str">
        <f t="shared" si="59"/>
        <v/>
      </c>
      <c r="U96" s="20" t="str">
        <f t="shared" si="60"/>
        <v/>
      </c>
      <c r="V96" s="20" t="str">
        <f t="shared" si="61"/>
        <v/>
      </c>
      <c r="W96" s="20" t="str">
        <f t="shared" si="62"/>
        <v>``</v>
      </c>
      <c r="X96" s="20" t="str">
        <f t="shared" si="63"/>
        <v/>
      </c>
      <c r="Y96" s="25"/>
      <c r="Z96" s="20" t="str">
        <f t="shared" si="64"/>
        <v/>
      </c>
      <c r="AA96" s="20" t="str">
        <f t="shared" si="65"/>
        <v>INSERT INTO erpdb.temp_import_MYOB_COAStructure (level, COA, COAChild) VALUES (1, '10000', '15000');</v>
      </c>
      <c r="AB96" s="20" t="str">
        <f t="shared" si="66"/>
        <v/>
      </c>
      <c r="AC96" s="20" t="str">
        <f t="shared" si="67"/>
        <v/>
      </c>
      <c r="AD96" s="20" t="str">
        <f t="shared" si="68"/>
        <v/>
      </c>
      <c r="AE96" s="20" t="str">
        <f t="shared" si="69"/>
        <v/>
      </c>
      <c r="AF96" s="20" t="str">
        <f t="shared" si="70"/>
        <v/>
      </c>
      <c r="AG96" s="20" t="str">
        <f t="shared" si="71"/>
        <v/>
      </c>
      <c r="AH96" s="20" t="str">
        <f t="shared" si="72"/>
        <v/>
      </c>
      <c r="AJ96" s="29" t="str">
        <f t="shared" si="85"/>
        <v>INSERT INTO erpdb.temp_import_MYOB_COAStructure (level, COA, COAChild) VALUES (1, '10000', '15000');</v>
      </c>
      <c r="AL96" s="21" t="str">
        <f t="shared" si="73"/>
        <v/>
      </c>
      <c r="AM96" s="21" t="str">
        <f t="shared" si="77"/>
        <v xml:space="preserve">SELECT * FROM "SchAccounting"."Func_TblTemporary_Import_MYOB_COAStructure_SET"(0000004000000000002, NULL, 0000009000000000002, 1, '10000', '15000'); </v>
      </c>
      <c r="AN96" s="21" t="str">
        <f t="shared" si="78"/>
        <v/>
      </c>
      <c r="AO96" s="21" t="str">
        <f t="shared" si="79"/>
        <v/>
      </c>
      <c r="AP96" s="21" t="str">
        <f t="shared" si="80"/>
        <v/>
      </c>
      <c r="AQ96" s="21" t="str">
        <f t="shared" si="81"/>
        <v/>
      </c>
      <c r="AR96" s="21" t="str">
        <f t="shared" si="82"/>
        <v/>
      </c>
      <c r="AS96" s="21" t="str">
        <f t="shared" si="83"/>
        <v/>
      </c>
      <c r="AT96" s="21" t="str">
        <f t="shared" si="84"/>
        <v/>
      </c>
      <c r="AU96" s="26" t="s">
        <v>327</v>
      </c>
      <c r="AV96" s="29" t="str">
        <f t="shared" si="86"/>
        <v xml:space="preserve">SELECT * FROM "SchAccounting"."Func_TblTemporary_Import_MYOB_COAStructure_SET"(0000004000000000002, NULL, 0000009000000000002, 1, '10000', '15000'); </v>
      </c>
    </row>
    <row r="97" spans="4:48" x14ac:dyDescent="0.2">
      <c r="E97" s="20">
        <v>15101</v>
      </c>
      <c r="M97" s="20" t="s">
        <v>80</v>
      </c>
      <c r="O97" s="20" t="str">
        <f t="shared" si="57"/>
        <v>1ACTV</v>
      </c>
      <c r="P97" s="20">
        <f t="shared" si="58"/>
        <v>10000</v>
      </c>
      <c r="Q97" s="20">
        <f t="shared" si="74"/>
        <v>15000</v>
      </c>
      <c r="R97" s="20">
        <f t="shared" si="75"/>
        <v>15101</v>
      </c>
      <c r="S97" s="20">
        <f t="shared" si="76"/>
        <v>12032</v>
      </c>
      <c r="T97" s="20" t="str">
        <f t="shared" si="59"/>
        <v/>
      </c>
      <c r="U97" s="20" t="str">
        <f t="shared" si="60"/>
        <v/>
      </c>
      <c r="V97" s="20" t="str">
        <f t="shared" si="61"/>
        <v/>
      </c>
      <c r="W97" s="20" t="str">
        <f t="shared" si="62"/>
        <v>``</v>
      </c>
      <c r="X97" s="20" t="str">
        <f t="shared" si="63"/>
        <v/>
      </c>
      <c r="Y97" s="25"/>
      <c r="Z97" s="20" t="str">
        <f t="shared" si="64"/>
        <v/>
      </c>
      <c r="AA97" s="20" t="str">
        <f t="shared" si="65"/>
        <v/>
      </c>
      <c r="AB97" s="20" t="str">
        <f t="shared" si="66"/>
        <v>INSERT INTO erpdb.temp_import_MYOB_COAStructure (level, COA, COAChild) VALUES (2, '15000', '15101');</v>
      </c>
      <c r="AC97" s="20" t="str">
        <f t="shared" si="67"/>
        <v/>
      </c>
      <c r="AD97" s="20" t="str">
        <f t="shared" si="68"/>
        <v/>
      </c>
      <c r="AE97" s="20" t="str">
        <f t="shared" si="69"/>
        <v/>
      </c>
      <c r="AF97" s="20" t="str">
        <f t="shared" si="70"/>
        <v/>
      </c>
      <c r="AG97" s="20" t="str">
        <f t="shared" si="71"/>
        <v/>
      </c>
      <c r="AH97" s="20" t="str">
        <f t="shared" si="72"/>
        <v/>
      </c>
      <c r="AJ97" s="29" t="str">
        <f t="shared" si="85"/>
        <v>INSERT INTO erpdb.temp_import_MYOB_COAStructure (level, COA, COAChild) VALUES (2, '15000', '15101');</v>
      </c>
      <c r="AL97" s="21" t="str">
        <f t="shared" si="73"/>
        <v/>
      </c>
      <c r="AM97" s="21" t="str">
        <f t="shared" si="77"/>
        <v/>
      </c>
      <c r="AN97" s="21" t="str">
        <f t="shared" si="78"/>
        <v xml:space="preserve">SELECT * FROM "SchAccounting"."Func_TblTemporary_Import_MYOB_COAStructure_SET"(0000004000000000002, NULL, 0000009000000000002, 2, '15000', '15101'); </v>
      </c>
      <c r="AO97" s="21" t="str">
        <f t="shared" si="79"/>
        <v/>
      </c>
      <c r="AP97" s="21" t="str">
        <f t="shared" si="80"/>
        <v/>
      </c>
      <c r="AQ97" s="21" t="str">
        <f t="shared" si="81"/>
        <v/>
      </c>
      <c r="AR97" s="21" t="str">
        <f t="shared" si="82"/>
        <v/>
      </c>
      <c r="AS97" s="21" t="str">
        <f t="shared" si="83"/>
        <v/>
      </c>
      <c r="AT97" s="21" t="str">
        <f t="shared" si="84"/>
        <v/>
      </c>
      <c r="AU97" s="26" t="s">
        <v>327</v>
      </c>
      <c r="AV97" s="29" t="str">
        <f t="shared" si="86"/>
        <v xml:space="preserve">SELECT * FROM "SchAccounting"."Func_TblTemporary_Import_MYOB_COAStructure_SET"(0000004000000000002, NULL, 0000009000000000002, 2, '15000', '15101'); </v>
      </c>
    </row>
    <row r="98" spans="4:48" x14ac:dyDescent="0.2">
      <c r="E98" s="20">
        <v>15102</v>
      </c>
      <c r="M98" s="20" t="s">
        <v>81</v>
      </c>
      <c r="O98" s="20" t="str">
        <f t="shared" si="57"/>
        <v>1ACTV</v>
      </c>
      <c r="P98" s="20">
        <f t="shared" si="58"/>
        <v>10000</v>
      </c>
      <c r="Q98" s="20">
        <f t="shared" si="74"/>
        <v>15000</v>
      </c>
      <c r="R98" s="20">
        <f t="shared" si="75"/>
        <v>15102</v>
      </c>
      <c r="S98" s="20">
        <f t="shared" si="76"/>
        <v>12032</v>
      </c>
      <c r="T98" s="20" t="str">
        <f t="shared" si="59"/>
        <v/>
      </c>
      <c r="U98" s="20" t="str">
        <f t="shared" si="60"/>
        <v/>
      </c>
      <c r="V98" s="20" t="str">
        <f t="shared" si="61"/>
        <v/>
      </c>
      <c r="W98" s="20" t="str">
        <f t="shared" si="62"/>
        <v>``</v>
      </c>
      <c r="X98" s="20" t="str">
        <f t="shared" si="63"/>
        <v/>
      </c>
      <c r="Y98" s="25"/>
      <c r="Z98" s="20" t="str">
        <f t="shared" si="64"/>
        <v/>
      </c>
      <c r="AA98" s="20" t="str">
        <f t="shared" si="65"/>
        <v/>
      </c>
      <c r="AB98" s="20" t="str">
        <f t="shared" si="66"/>
        <v>INSERT INTO erpdb.temp_import_MYOB_COAStructure (level, COA, COAChild) VALUES (2, '15000', '15102');</v>
      </c>
      <c r="AC98" s="20" t="str">
        <f t="shared" si="67"/>
        <v/>
      </c>
      <c r="AD98" s="20" t="str">
        <f t="shared" si="68"/>
        <v/>
      </c>
      <c r="AE98" s="20" t="str">
        <f t="shared" si="69"/>
        <v/>
      </c>
      <c r="AF98" s="20" t="str">
        <f t="shared" si="70"/>
        <v/>
      </c>
      <c r="AG98" s="20" t="str">
        <f t="shared" si="71"/>
        <v/>
      </c>
      <c r="AH98" s="20" t="str">
        <f t="shared" si="72"/>
        <v/>
      </c>
      <c r="AJ98" s="29" t="str">
        <f t="shared" si="85"/>
        <v>INSERT INTO erpdb.temp_import_MYOB_COAStructure (level, COA, COAChild) VALUES (2, '15000', '15102');</v>
      </c>
      <c r="AL98" s="21" t="str">
        <f t="shared" si="73"/>
        <v/>
      </c>
      <c r="AM98" s="21" t="str">
        <f t="shared" si="77"/>
        <v/>
      </c>
      <c r="AN98" s="21" t="str">
        <f t="shared" si="78"/>
        <v xml:space="preserve">SELECT * FROM "SchAccounting"."Func_TblTemporary_Import_MYOB_COAStructure_SET"(0000004000000000002, NULL, 0000009000000000002, 2, '15000', '15102'); </v>
      </c>
      <c r="AO98" s="21" t="str">
        <f t="shared" si="79"/>
        <v/>
      </c>
      <c r="AP98" s="21" t="str">
        <f t="shared" si="80"/>
        <v/>
      </c>
      <c r="AQ98" s="21" t="str">
        <f t="shared" si="81"/>
        <v/>
      </c>
      <c r="AR98" s="21" t="str">
        <f t="shared" si="82"/>
        <v/>
      </c>
      <c r="AS98" s="21" t="str">
        <f t="shared" si="83"/>
        <v/>
      </c>
      <c r="AT98" s="21" t="str">
        <f t="shared" si="84"/>
        <v/>
      </c>
      <c r="AU98" s="26" t="s">
        <v>327</v>
      </c>
      <c r="AV98" s="29" t="str">
        <f t="shared" si="86"/>
        <v xml:space="preserve">SELECT * FROM "SchAccounting"."Func_TblTemporary_Import_MYOB_COAStructure_SET"(0000004000000000002, NULL, 0000009000000000002, 2, '15000', '15102'); </v>
      </c>
    </row>
    <row r="99" spans="4:48" x14ac:dyDescent="0.2">
      <c r="D99" s="20">
        <v>16000</v>
      </c>
      <c r="M99" s="20" t="s">
        <v>82</v>
      </c>
      <c r="O99" s="20" t="str">
        <f t="shared" si="57"/>
        <v>1ACTV</v>
      </c>
      <c r="P99" s="20">
        <f t="shared" si="58"/>
        <v>10000</v>
      </c>
      <c r="Q99" s="20">
        <f t="shared" si="74"/>
        <v>16000</v>
      </c>
      <c r="R99" s="20">
        <f t="shared" si="75"/>
        <v>15102</v>
      </c>
      <c r="S99" s="20">
        <f t="shared" si="76"/>
        <v>12032</v>
      </c>
      <c r="T99" s="20" t="str">
        <f t="shared" si="59"/>
        <v/>
      </c>
      <c r="U99" s="20" t="str">
        <f t="shared" si="60"/>
        <v/>
      </c>
      <c r="V99" s="20" t="str">
        <f t="shared" si="61"/>
        <v/>
      </c>
      <c r="W99" s="20" t="str">
        <f t="shared" si="62"/>
        <v>``</v>
      </c>
      <c r="X99" s="20" t="str">
        <f t="shared" si="63"/>
        <v/>
      </c>
      <c r="Y99" s="25"/>
      <c r="Z99" s="20" t="str">
        <f t="shared" si="64"/>
        <v/>
      </c>
      <c r="AA99" s="20" t="str">
        <f t="shared" si="65"/>
        <v>INSERT INTO erpdb.temp_import_MYOB_COAStructure (level, COA, COAChild) VALUES (1, '10000', '16000');</v>
      </c>
      <c r="AB99" s="20" t="str">
        <f t="shared" si="66"/>
        <v/>
      </c>
      <c r="AC99" s="20" t="str">
        <f t="shared" si="67"/>
        <v/>
      </c>
      <c r="AD99" s="20" t="str">
        <f t="shared" si="68"/>
        <v/>
      </c>
      <c r="AE99" s="20" t="str">
        <f t="shared" si="69"/>
        <v/>
      </c>
      <c r="AF99" s="20" t="str">
        <f t="shared" si="70"/>
        <v/>
      </c>
      <c r="AG99" s="20" t="str">
        <f t="shared" si="71"/>
        <v/>
      </c>
      <c r="AH99" s="20" t="str">
        <f t="shared" si="72"/>
        <v/>
      </c>
      <c r="AJ99" s="29" t="str">
        <f t="shared" si="85"/>
        <v>INSERT INTO erpdb.temp_import_MYOB_COAStructure (level, COA, COAChild) VALUES (1, '10000', '16000');</v>
      </c>
      <c r="AL99" s="21" t="str">
        <f t="shared" si="73"/>
        <v/>
      </c>
      <c r="AM99" s="21" t="str">
        <f t="shared" si="77"/>
        <v xml:space="preserve">SELECT * FROM "SchAccounting"."Func_TblTemporary_Import_MYOB_COAStructure_SET"(0000004000000000002, NULL, 0000009000000000002, 1, '10000', '16000'); </v>
      </c>
      <c r="AN99" s="21" t="str">
        <f t="shared" si="78"/>
        <v/>
      </c>
      <c r="AO99" s="21" t="str">
        <f t="shared" si="79"/>
        <v/>
      </c>
      <c r="AP99" s="21" t="str">
        <f t="shared" si="80"/>
        <v/>
      </c>
      <c r="AQ99" s="21" t="str">
        <f t="shared" si="81"/>
        <v/>
      </c>
      <c r="AR99" s="21" t="str">
        <f t="shared" si="82"/>
        <v/>
      </c>
      <c r="AS99" s="21" t="str">
        <f t="shared" si="83"/>
        <v/>
      </c>
      <c r="AT99" s="21" t="str">
        <f t="shared" si="84"/>
        <v/>
      </c>
      <c r="AU99" s="26" t="s">
        <v>327</v>
      </c>
      <c r="AV99" s="29" t="str">
        <f t="shared" si="86"/>
        <v xml:space="preserve">SELECT * FROM "SchAccounting"."Func_TblTemporary_Import_MYOB_COAStructure_SET"(0000004000000000002, NULL, 0000009000000000002, 1, '10000', '16000'); </v>
      </c>
    </row>
    <row r="100" spans="4:48" x14ac:dyDescent="0.2">
      <c r="E100" s="20">
        <v>16100</v>
      </c>
      <c r="M100" s="20" t="s">
        <v>83</v>
      </c>
      <c r="O100" s="20" t="str">
        <f t="shared" si="57"/>
        <v>1ACTV</v>
      </c>
      <c r="P100" s="20">
        <f t="shared" si="58"/>
        <v>10000</v>
      </c>
      <c r="Q100" s="20">
        <f t="shared" si="74"/>
        <v>16000</v>
      </c>
      <c r="R100" s="20">
        <f t="shared" si="75"/>
        <v>16100</v>
      </c>
      <c r="S100" s="20">
        <f t="shared" si="76"/>
        <v>12032</v>
      </c>
      <c r="T100" s="20" t="str">
        <f t="shared" si="59"/>
        <v/>
      </c>
      <c r="U100" s="20" t="str">
        <f t="shared" si="60"/>
        <v/>
      </c>
      <c r="V100" s="20" t="str">
        <f t="shared" si="61"/>
        <v/>
      </c>
      <c r="W100" s="20" t="str">
        <f t="shared" si="62"/>
        <v>``</v>
      </c>
      <c r="X100" s="20" t="str">
        <f t="shared" si="63"/>
        <v/>
      </c>
      <c r="Y100" s="25"/>
      <c r="Z100" s="20" t="str">
        <f t="shared" si="64"/>
        <v/>
      </c>
      <c r="AA100" s="20" t="str">
        <f t="shared" si="65"/>
        <v/>
      </c>
      <c r="AB100" s="20" t="str">
        <f t="shared" si="66"/>
        <v>INSERT INTO erpdb.temp_import_MYOB_COAStructure (level, COA, COAChild) VALUES (2, '16000', '16100');</v>
      </c>
      <c r="AC100" s="20" t="str">
        <f t="shared" si="67"/>
        <v/>
      </c>
      <c r="AD100" s="20" t="str">
        <f t="shared" si="68"/>
        <v/>
      </c>
      <c r="AE100" s="20" t="str">
        <f t="shared" si="69"/>
        <v/>
      </c>
      <c r="AF100" s="20" t="str">
        <f t="shared" si="70"/>
        <v/>
      </c>
      <c r="AG100" s="20" t="str">
        <f t="shared" si="71"/>
        <v/>
      </c>
      <c r="AH100" s="20" t="str">
        <f t="shared" si="72"/>
        <v/>
      </c>
      <c r="AJ100" s="29" t="str">
        <f t="shared" si="85"/>
        <v>INSERT INTO erpdb.temp_import_MYOB_COAStructure (level, COA, COAChild) VALUES (2, '16000', '16100');</v>
      </c>
      <c r="AL100" s="21" t="str">
        <f t="shared" si="73"/>
        <v/>
      </c>
      <c r="AM100" s="21" t="str">
        <f t="shared" si="77"/>
        <v/>
      </c>
      <c r="AN100" s="21" t="str">
        <f t="shared" si="78"/>
        <v xml:space="preserve">SELECT * FROM "SchAccounting"."Func_TblTemporary_Import_MYOB_COAStructure_SET"(0000004000000000002, NULL, 0000009000000000002, 2, '16000', '16100'); </v>
      </c>
      <c r="AO100" s="21" t="str">
        <f t="shared" si="79"/>
        <v/>
      </c>
      <c r="AP100" s="21" t="str">
        <f t="shared" si="80"/>
        <v/>
      </c>
      <c r="AQ100" s="21" t="str">
        <f t="shared" si="81"/>
        <v/>
      </c>
      <c r="AR100" s="21" t="str">
        <f t="shared" si="82"/>
        <v/>
      </c>
      <c r="AS100" s="21" t="str">
        <f t="shared" si="83"/>
        <v/>
      </c>
      <c r="AT100" s="21" t="str">
        <f t="shared" si="84"/>
        <v/>
      </c>
      <c r="AU100" s="26" t="s">
        <v>327</v>
      </c>
      <c r="AV100" s="29" t="str">
        <f t="shared" si="86"/>
        <v xml:space="preserve">SELECT * FROM "SchAccounting"."Func_TblTemporary_Import_MYOB_COAStructure_SET"(0000004000000000002, NULL, 0000009000000000002, 2, '16000', '16100'); </v>
      </c>
    </row>
    <row r="101" spans="4:48" x14ac:dyDescent="0.2">
      <c r="E101" s="20">
        <v>16110</v>
      </c>
      <c r="M101" s="20" t="s">
        <v>84</v>
      </c>
      <c r="O101" s="20" t="str">
        <f t="shared" si="57"/>
        <v>1ACTV</v>
      </c>
      <c r="P101" s="20">
        <f t="shared" si="58"/>
        <v>10000</v>
      </c>
      <c r="Q101" s="20">
        <f t="shared" si="74"/>
        <v>16000</v>
      </c>
      <c r="R101" s="20">
        <f t="shared" si="75"/>
        <v>16110</v>
      </c>
      <c r="S101" s="20">
        <f t="shared" si="76"/>
        <v>12032</v>
      </c>
      <c r="T101" s="20" t="str">
        <f t="shared" si="59"/>
        <v/>
      </c>
      <c r="U101" s="20" t="str">
        <f t="shared" si="60"/>
        <v/>
      </c>
      <c r="V101" s="20" t="str">
        <f t="shared" si="61"/>
        <v/>
      </c>
      <c r="W101" s="20" t="str">
        <f t="shared" si="62"/>
        <v>``</v>
      </c>
      <c r="X101" s="20" t="str">
        <f t="shared" si="63"/>
        <v/>
      </c>
      <c r="Y101" s="25"/>
      <c r="Z101" s="20" t="str">
        <f t="shared" si="64"/>
        <v/>
      </c>
      <c r="AA101" s="20" t="str">
        <f t="shared" si="65"/>
        <v/>
      </c>
      <c r="AB101" s="20" t="str">
        <f t="shared" si="66"/>
        <v>INSERT INTO erpdb.temp_import_MYOB_COAStructure (level, COA, COAChild) VALUES (2, '16000', '16110');</v>
      </c>
      <c r="AC101" s="20" t="str">
        <f t="shared" si="67"/>
        <v/>
      </c>
      <c r="AD101" s="20" t="str">
        <f t="shared" si="68"/>
        <v/>
      </c>
      <c r="AE101" s="20" t="str">
        <f t="shared" si="69"/>
        <v/>
      </c>
      <c r="AF101" s="20" t="str">
        <f t="shared" si="70"/>
        <v/>
      </c>
      <c r="AG101" s="20" t="str">
        <f t="shared" si="71"/>
        <v/>
      </c>
      <c r="AH101" s="20" t="str">
        <f t="shared" si="72"/>
        <v/>
      </c>
      <c r="AJ101" s="29" t="str">
        <f t="shared" si="85"/>
        <v>INSERT INTO erpdb.temp_import_MYOB_COAStructure (level, COA, COAChild) VALUES (2, '16000', '16110');</v>
      </c>
      <c r="AL101" s="21" t="str">
        <f t="shared" si="73"/>
        <v/>
      </c>
      <c r="AM101" s="21" t="str">
        <f t="shared" si="77"/>
        <v/>
      </c>
      <c r="AN101" s="21" t="str">
        <f t="shared" si="78"/>
        <v xml:space="preserve">SELECT * FROM "SchAccounting"."Func_TblTemporary_Import_MYOB_COAStructure_SET"(0000004000000000002, NULL, 0000009000000000002, 2, '16000', '16110'); </v>
      </c>
      <c r="AO101" s="21" t="str">
        <f t="shared" si="79"/>
        <v/>
      </c>
      <c r="AP101" s="21" t="str">
        <f t="shared" si="80"/>
        <v/>
      </c>
      <c r="AQ101" s="21" t="str">
        <f t="shared" si="81"/>
        <v/>
      </c>
      <c r="AR101" s="21" t="str">
        <f t="shared" si="82"/>
        <v/>
      </c>
      <c r="AS101" s="21" t="str">
        <f t="shared" si="83"/>
        <v/>
      </c>
      <c r="AT101" s="21" t="str">
        <f t="shared" si="84"/>
        <v/>
      </c>
      <c r="AU101" s="26" t="s">
        <v>327</v>
      </c>
      <c r="AV101" s="29" t="str">
        <f t="shared" si="86"/>
        <v xml:space="preserve">SELECT * FROM "SchAccounting"."Func_TblTemporary_Import_MYOB_COAStructure_SET"(0000004000000000002, NULL, 0000009000000000002, 2, '16000', '16110'); </v>
      </c>
    </row>
    <row r="102" spans="4:48" x14ac:dyDescent="0.2">
      <c r="E102" s="20">
        <v>16120</v>
      </c>
      <c r="M102" s="20" t="s">
        <v>85</v>
      </c>
      <c r="O102" s="20" t="str">
        <f t="shared" si="57"/>
        <v>1ACTV</v>
      </c>
      <c r="P102" s="20">
        <f t="shared" si="58"/>
        <v>10000</v>
      </c>
      <c r="Q102" s="20">
        <f t="shared" si="74"/>
        <v>16000</v>
      </c>
      <c r="R102" s="20">
        <f t="shared" si="75"/>
        <v>16120</v>
      </c>
      <c r="S102" s="20">
        <f t="shared" si="76"/>
        <v>12032</v>
      </c>
      <c r="T102" s="20" t="str">
        <f t="shared" si="59"/>
        <v/>
      </c>
      <c r="U102" s="20" t="str">
        <f t="shared" si="60"/>
        <v/>
      </c>
      <c r="V102" s="20" t="str">
        <f t="shared" si="61"/>
        <v/>
      </c>
      <c r="W102" s="20" t="str">
        <f t="shared" si="62"/>
        <v>``</v>
      </c>
      <c r="X102" s="20" t="str">
        <f t="shared" si="63"/>
        <v/>
      </c>
      <c r="Y102" s="25"/>
      <c r="Z102" s="20" t="str">
        <f t="shared" si="64"/>
        <v/>
      </c>
      <c r="AA102" s="20" t="str">
        <f t="shared" si="65"/>
        <v/>
      </c>
      <c r="AB102" s="20" t="str">
        <f t="shared" si="66"/>
        <v>INSERT INTO erpdb.temp_import_MYOB_COAStructure (level, COA, COAChild) VALUES (2, '16000', '16120');</v>
      </c>
      <c r="AC102" s="20" t="str">
        <f t="shared" si="67"/>
        <v/>
      </c>
      <c r="AD102" s="20" t="str">
        <f t="shared" si="68"/>
        <v/>
      </c>
      <c r="AE102" s="20" t="str">
        <f t="shared" si="69"/>
        <v/>
      </c>
      <c r="AF102" s="20" t="str">
        <f t="shared" si="70"/>
        <v/>
      </c>
      <c r="AG102" s="20" t="str">
        <f t="shared" si="71"/>
        <v/>
      </c>
      <c r="AH102" s="20" t="str">
        <f t="shared" si="72"/>
        <v/>
      </c>
      <c r="AJ102" s="29" t="str">
        <f t="shared" si="85"/>
        <v>INSERT INTO erpdb.temp_import_MYOB_COAStructure (level, COA, COAChild) VALUES (2, '16000', '16120');</v>
      </c>
      <c r="AL102" s="21" t="str">
        <f t="shared" si="73"/>
        <v/>
      </c>
      <c r="AM102" s="21" t="str">
        <f t="shared" si="77"/>
        <v/>
      </c>
      <c r="AN102" s="21" t="str">
        <f t="shared" si="78"/>
        <v xml:space="preserve">SELECT * FROM "SchAccounting"."Func_TblTemporary_Import_MYOB_COAStructure_SET"(0000004000000000002, NULL, 0000009000000000002, 2, '16000', '16120'); </v>
      </c>
      <c r="AO102" s="21" t="str">
        <f t="shared" si="79"/>
        <v/>
      </c>
      <c r="AP102" s="21" t="str">
        <f t="shared" si="80"/>
        <v/>
      </c>
      <c r="AQ102" s="21" t="str">
        <f t="shared" si="81"/>
        <v/>
      </c>
      <c r="AR102" s="21" t="str">
        <f t="shared" si="82"/>
        <v/>
      </c>
      <c r="AS102" s="21" t="str">
        <f t="shared" si="83"/>
        <v/>
      </c>
      <c r="AT102" s="21" t="str">
        <f t="shared" si="84"/>
        <v/>
      </c>
      <c r="AU102" s="26" t="s">
        <v>327</v>
      </c>
      <c r="AV102" s="29" t="str">
        <f t="shared" si="86"/>
        <v xml:space="preserve">SELECT * FROM "SchAccounting"."Func_TblTemporary_Import_MYOB_COAStructure_SET"(0000004000000000002, NULL, 0000009000000000002, 2, '16000', '16120'); </v>
      </c>
    </row>
    <row r="103" spans="4:48" x14ac:dyDescent="0.2">
      <c r="E103" s="20">
        <v>16200</v>
      </c>
      <c r="M103" s="20" t="s">
        <v>86</v>
      </c>
      <c r="O103" s="20" t="str">
        <f t="shared" si="57"/>
        <v>1ACTV</v>
      </c>
      <c r="P103" s="20">
        <f t="shared" si="58"/>
        <v>10000</v>
      </c>
      <c r="Q103" s="20">
        <f t="shared" si="74"/>
        <v>16000</v>
      </c>
      <c r="R103" s="20">
        <f t="shared" si="75"/>
        <v>16200</v>
      </c>
      <c r="S103" s="20">
        <f t="shared" si="76"/>
        <v>12032</v>
      </c>
      <c r="T103" s="20" t="str">
        <f t="shared" si="59"/>
        <v/>
      </c>
      <c r="U103" s="20" t="str">
        <f t="shared" si="60"/>
        <v/>
      </c>
      <c r="V103" s="20" t="str">
        <f t="shared" si="61"/>
        <v/>
      </c>
      <c r="W103" s="20" t="str">
        <f t="shared" si="62"/>
        <v>``</v>
      </c>
      <c r="X103" s="20" t="str">
        <f t="shared" si="63"/>
        <v/>
      </c>
      <c r="Y103" s="25"/>
      <c r="Z103" s="20" t="str">
        <f t="shared" si="64"/>
        <v/>
      </c>
      <c r="AA103" s="20" t="str">
        <f t="shared" si="65"/>
        <v/>
      </c>
      <c r="AB103" s="20" t="str">
        <f t="shared" si="66"/>
        <v>INSERT INTO erpdb.temp_import_MYOB_COAStructure (level, COA, COAChild) VALUES (2, '16000', '16200');</v>
      </c>
      <c r="AC103" s="20" t="str">
        <f t="shared" si="67"/>
        <v/>
      </c>
      <c r="AD103" s="20" t="str">
        <f t="shared" si="68"/>
        <v/>
      </c>
      <c r="AE103" s="20" t="str">
        <f t="shared" si="69"/>
        <v/>
      </c>
      <c r="AF103" s="20" t="str">
        <f t="shared" si="70"/>
        <v/>
      </c>
      <c r="AG103" s="20" t="str">
        <f t="shared" si="71"/>
        <v/>
      </c>
      <c r="AH103" s="20" t="str">
        <f t="shared" si="72"/>
        <v/>
      </c>
      <c r="AJ103" s="29" t="str">
        <f t="shared" si="85"/>
        <v>INSERT INTO erpdb.temp_import_MYOB_COAStructure (level, COA, COAChild) VALUES (2, '16000', '16200');</v>
      </c>
      <c r="AL103" s="21" t="str">
        <f t="shared" si="73"/>
        <v/>
      </c>
      <c r="AM103" s="21" t="str">
        <f t="shared" si="77"/>
        <v/>
      </c>
      <c r="AN103" s="21" t="str">
        <f t="shared" si="78"/>
        <v xml:space="preserve">SELECT * FROM "SchAccounting"."Func_TblTemporary_Import_MYOB_COAStructure_SET"(0000004000000000002, NULL, 0000009000000000002, 2, '16000', '16200'); </v>
      </c>
      <c r="AO103" s="21" t="str">
        <f t="shared" si="79"/>
        <v/>
      </c>
      <c r="AP103" s="21" t="str">
        <f t="shared" si="80"/>
        <v/>
      </c>
      <c r="AQ103" s="21" t="str">
        <f t="shared" si="81"/>
        <v/>
      </c>
      <c r="AR103" s="21" t="str">
        <f t="shared" si="82"/>
        <v/>
      </c>
      <c r="AS103" s="21" t="str">
        <f t="shared" si="83"/>
        <v/>
      </c>
      <c r="AT103" s="21" t="str">
        <f t="shared" si="84"/>
        <v/>
      </c>
      <c r="AU103" s="26" t="s">
        <v>327</v>
      </c>
      <c r="AV103" s="29" t="str">
        <f t="shared" si="86"/>
        <v xml:space="preserve">SELECT * FROM "SchAccounting"."Func_TblTemporary_Import_MYOB_COAStructure_SET"(0000004000000000002, NULL, 0000009000000000002, 2, '16000', '16200'); </v>
      </c>
    </row>
    <row r="104" spans="4:48" x14ac:dyDescent="0.2">
      <c r="E104" s="20">
        <v>16300</v>
      </c>
      <c r="M104" s="20" t="s">
        <v>87</v>
      </c>
      <c r="O104" s="20" t="str">
        <f t="shared" si="57"/>
        <v>1ACTV</v>
      </c>
      <c r="P104" s="20">
        <f t="shared" si="58"/>
        <v>10000</v>
      </c>
      <c r="Q104" s="20">
        <f t="shared" si="74"/>
        <v>16000</v>
      </c>
      <c r="R104" s="20">
        <f t="shared" si="75"/>
        <v>16300</v>
      </c>
      <c r="S104" s="20">
        <f t="shared" si="76"/>
        <v>12032</v>
      </c>
      <c r="T104" s="20" t="str">
        <f t="shared" si="59"/>
        <v/>
      </c>
      <c r="U104" s="20" t="str">
        <f t="shared" si="60"/>
        <v/>
      </c>
      <c r="V104" s="20" t="str">
        <f t="shared" si="61"/>
        <v/>
      </c>
      <c r="W104" s="20" t="str">
        <f t="shared" si="62"/>
        <v>``</v>
      </c>
      <c r="X104" s="20" t="str">
        <f t="shared" si="63"/>
        <v/>
      </c>
      <c r="Y104" s="25"/>
      <c r="Z104" s="20" t="str">
        <f t="shared" si="64"/>
        <v/>
      </c>
      <c r="AA104" s="20" t="str">
        <f t="shared" si="65"/>
        <v/>
      </c>
      <c r="AB104" s="20" t="str">
        <f t="shared" si="66"/>
        <v>INSERT INTO erpdb.temp_import_MYOB_COAStructure (level, COA, COAChild) VALUES (2, '16000', '16300');</v>
      </c>
      <c r="AC104" s="20" t="str">
        <f t="shared" si="67"/>
        <v/>
      </c>
      <c r="AD104" s="20" t="str">
        <f t="shared" si="68"/>
        <v/>
      </c>
      <c r="AE104" s="20" t="str">
        <f t="shared" si="69"/>
        <v/>
      </c>
      <c r="AF104" s="20" t="str">
        <f t="shared" si="70"/>
        <v/>
      </c>
      <c r="AG104" s="20" t="str">
        <f t="shared" si="71"/>
        <v/>
      </c>
      <c r="AH104" s="20" t="str">
        <f t="shared" si="72"/>
        <v/>
      </c>
      <c r="AJ104" s="29" t="str">
        <f t="shared" si="85"/>
        <v>INSERT INTO erpdb.temp_import_MYOB_COAStructure (level, COA, COAChild) VALUES (2, '16000', '16300');</v>
      </c>
      <c r="AL104" s="21" t="str">
        <f t="shared" si="73"/>
        <v/>
      </c>
      <c r="AM104" s="21" t="str">
        <f t="shared" si="77"/>
        <v/>
      </c>
      <c r="AN104" s="21" t="str">
        <f t="shared" si="78"/>
        <v xml:space="preserve">SELECT * FROM "SchAccounting"."Func_TblTemporary_Import_MYOB_COAStructure_SET"(0000004000000000002, NULL, 0000009000000000002, 2, '16000', '16300'); </v>
      </c>
      <c r="AO104" s="21" t="str">
        <f t="shared" si="79"/>
        <v/>
      </c>
      <c r="AP104" s="21" t="str">
        <f t="shared" si="80"/>
        <v/>
      </c>
      <c r="AQ104" s="21" t="str">
        <f t="shared" si="81"/>
        <v/>
      </c>
      <c r="AR104" s="21" t="str">
        <f t="shared" si="82"/>
        <v/>
      </c>
      <c r="AS104" s="21" t="str">
        <f t="shared" si="83"/>
        <v/>
      </c>
      <c r="AT104" s="21" t="str">
        <f t="shared" si="84"/>
        <v/>
      </c>
      <c r="AU104" s="26" t="s">
        <v>327</v>
      </c>
      <c r="AV104" s="29" t="str">
        <f t="shared" si="86"/>
        <v xml:space="preserve">SELECT * FROM "SchAccounting"."Func_TblTemporary_Import_MYOB_COAStructure_SET"(0000004000000000002, NULL, 0000009000000000002, 2, '16000', '16300'); </v>
      </c>
    </row>
    <row r="105" spans="4:48" x14ac:dyDescent="0.2">
      <c r="E105" s="20">
        <v>16400</v>
      </c>
      <c r="M105" s="20" t="s">
        <v>88</v>
      </c>
      <c r="O105" s="20" t="str">
        <f t="shared" si="57"/>
        <v>1ACTV</v>
      </c>
      <c r="P105" s="20">
        <f t="shared" si="58"/>
        <v>10000</v>
      </c>
      <c r="Q105" s="20">
        <f t="shared" si="74"/>
        <v>16000</v>
      </c>
      <c r="R105" s="20">
        <f t="shared" si="75"/>
        <v>16400</v>
      </c>
      <c r="S105" s="20">
        <f t="shared" si="76"/>
        <v>12032</v>
      </c>
      <c r="T105" s="20" t="str">
        <f t="shared" si="59"/>
        <v/>
      </c>
      <c r="U105" s="20" t="str">
        <f t="shared" si="60"/>
        <v/>
      </c>
      <c r="V105" s="20" t="str">
        <f t="shared" si="61"/>
        <v/>
      </c>
      <c r="W105" s="20" t="str">
        <f t="shared" si="62"/>
        <v>``</v>
      </c>
      <c r="X105" s="20" t="str">
        <f t="shared" si="63"/>
        <v/>
      </c>
      <c r="Y105" s="25"/>
      <c r="Z105" s="20" t="str">
        <f t="shared" si="64"/>
        <v/>
      </c>
      <c r="AA105" s="20" t="str">
        <f t="shared" si="65"/>
        <v/>
      </c>
      <c r="AB105" s="20" t="str">
        <f t="shared" si="66"/>
        <v>INSERT INTO erpdb.temp_import_MYOB_COAStructure (level, COA, COAChild) VALUES (2, '16000', '16400');</v>
      </c>
      <c r="AC105" s="20" t="str">
        <f t="shared" si="67"/>
        <v/>
      </c>
      <c r="AD105" s="20" t="str">
        <f t="shared" si="68"/>
        <v/>
      </c>
      <c r="AE105" s="20" t="str">
        <f t="shared" si="69"/>
        <v/>
      </c>
      <c r="AF105" s="20" t="str">
        <f t="shared" si="70"/>
        <v/>
      </c>
      <c r="AG105" s="20" t="str">
        <f t="shared" si="71"/>
        <v/>
      </c>
      <c r="AH105" s="20" t="str">
        <f t="shared" si="72"/>
        <v/>
      </c>
      <c r="AJ105" s="29" t="str">
        <f t="shared" si="85"/>
        <v>INSERT INTO erpdb.temp_import_MYOB_COAStructure (level, COA, COAChild) VALUES (2, '16000', '16400');</v>
      </c>
      <c r="AL105" s="21" t="str">
        <f t="shared" si="73"/>
        <v/>
      </c>
      <c r="AM105" s="21" t="str">
        <f t="shared" si="77"/>
        <v/>
      </c>
      <c r="AN105" s="21" t="str">
        <f t="shared" si="78"/>
        <v xml:space="preserve">SELECT * FROM "SchAccounting"."Func_TblTemporary_Import_MYOB_COAStructure_SET"(0000004000000000002, NULL, 0000009000000000002, 2, '16000', '16400'); </v>
      </c>
      <c r="AO105" s="21" t="str">
        <f t="shared" si="79"/>
        <v/>
      </c>
      <c r="AP105" s="21" t="str">
        <f t="shared" si="80"/>
        <v/>
      </c>
      <c r="AQ105" s="21" t="str">
        <f t="shared" si="81"/>
        <v/>
      </c>
      <c r="AR105" s="21" t="str">
        <f t="shared" si="82"/>
        <v/>
      </c>
      <c r="AS105" s="21" t="str">
        <f t="shared" si="83"/>
        <v/>
      </c>
      <c r="AT105" s="21" t="str">
        <f t="shared" si="84"/>
        <v/>
      </c>
      <c r="AU105" s="26" t="s">
        <v>327</v>
      </c>
      <c r="AV105" s="29" t="str">
        <f t="shared" si="86"/>
        <v xml:space="preserve">SELECT * FROM "SchAccounting"."Func_TblTemporary_Import_MYOB_COAStructure_SET"(0000004000000000002, NULL, 0000009000000000002, 2, '16000', '16400'); </v>
      </c>
    </row>
    <row r="106" spans="4:48" x14ac:dyDescent="0.2">
      <c r="E106" s="20">
        <v>16500</v>
      </c>
      <c r="M106" s="20" t="s">
        <v>89</v>
      </c>
      <c r="O106" s="20" t="str">
        <f t="shared" si="57"/>
        <v>1ACTV</v>
      </c>
      <c r="P106" s="20">
        <f t="shared" si="58"/>
        <v>10000</v>
      </c>
      <c r="Q106" s="20">
        <f t="shared" si="74"/>
        <v>16000</v>
      </c>
      <c r="R106" s="20">
        <f t="shared" si="75"/>
        <v>16500</v>
      </c>
      <c r="S106" s="20">
        <f t="shared" si="76"/>
        <v>12032</v>
      </c>
      <c r="T106" s="20" t="str">
        <f t="shared" si="59"/>
        <v/>
      </c>
      <c r="U106" s="20" t="str">
        <f t="shared" si="60"/>
        <v/>
      </c>
      <c r="V106" s="20" t="str">
        <f t="shared" si="61"/>
        <v/>
      </c>
      <c r="W106" s="20" t="str">
        <f t="shared" si="62"/>
        <v>``</v>
      </c>
      <c r="X106" s="20" t="str">
        <f t="shared" si="63"/>
        <v/>
      </c>
      <c r="Y106" s="25"/>
      <c r="Z106" s="20" t="str">
        <f t="shared" si="64"/>
        <v/>
      </c>
      <c r="AA106" s="20" t="str">
        <f t="shared" si="65"/>
        <v/>
      </c>
      <c r="AB106" s="20" t="str">
        <f t="shared" si="66"/>
        <v>INSERT INTO erpdb.temp_import_MYOB_COAStructure (level, COA, COAChild) VALUES (2, '16000', '16500');</v>
      </c>
      <c r="AC106" s="20" t="str">
        <f t="shared" si="67"/>
        <v/>
      </c>
      <c r="AD106" s="20" t="str">
        <f t="shared" si="68"/>
        <v/>
      </c>
      <c r="AE106" s="20" t="str">
        <f t="shared" si="69"/>
        <v/>
      </c>
      <c r="AF106" s="20" t="str">
        <f t="shared" si="70"/>
        <v/>
      </c>
      <c r="AG106" s="20" t="str">
        <f t="shared" si="71"/>
        <v/>
      </c>
      <c r="AH106" s="20" t="str">
        <f t="shared" si="72"/>
        <v/>
      </c>
      <c r="AJ106" s="29" t="str">
        <f t="shared" si="85"/>
        <v>INSERT INTO erpdb.temp_import_MYOB_COAStructure (level, COA, COAChild) VALUES (2, '16000', '16500');</v>
      </c>
      <c r="AL106" s="21" t="str">
        <f t="shared" si="73"/>
        <v/>
      </c>
      <c r="AM106" s="21" t="str">
        <f t="shared" si="77"/>
        <v/>
      </c>
      <c r="AN106" s="21" t="str">
        <f t="shared" si="78"/>
        <v xml:space="preserve">SELECT * FROM "SchAccounting"."Func_TblTemporary_Import_MYOB_COAStructure_SET"(0000004000000000002, NULL, 0000009000000000002, 2, '16000', '16500'); </v>
      </c>
      <c r="AO106" s="21" t="str">
        <f t="shared" si="79"/>
        <v/>
      </c>
      <c r="AP106" s="21" t="str">
        <f t="shared" si="80"/>
        <v/>
      </c>
      <c r="AQ106" s="21" t="str">
        <f t="shared" si="81"/>
        <v/>
      </c>
      <c r="AR106" s="21" t="str">
        <f t="shared" si="82"/>
        <v/>
      </c>
      <c r="AS106" s="21" t="str">
        <f t="shared" si="83"/>
        <v/>
      </c>
      <c r="AT106" s="21" t="str">
        <f t="shared" si="84"/>
        <v/>
      </c>
      <c r="AU106" s="26" t="s">
        <v>327</v>
      </c>
      <c r="AV106" s="29" t="str">
        <f t="shared" si="86"/>
        <v xml:space="preserve">SELECT * FROM "SchAccounting"."Func_TblTemporary_Import_MYOB_COAStructure_SET"(0000004000000000002, NULL, 0000009000000000002, 2, '16000', '16500'); </v>
      </c>
    </row>
    <row r="107" spans="4:48" x14ac:dyDescent="0.2">
      <c r="E107" s="20">
        <v>16600</v>
      </c>
      <c r="M107" s="20" t="s">
        <v>90</v>
      </c>
      <c r="O107" s="20" t="str">
        <f t="shared" si="57"/>
        <v>1ACTV</v>
      </c>
      <c r="P107" s="20">
        <f t="shared" si="58"/>
        <v>10000</v>
      </c>
      <c r="Q107" s="20">
        <f t="shared" si="74"/>
        <v>16000</v>
      </c>
      <c r="R107" s="20">
        <f t="shared" si="75"/>
        <v>16600</v>
      </c>
      <c r="S107" s="20">
        <f t="shared" si="76"/>
        <v>12032</v>
      </c>
      <c r="T107" s="20" t="str">
        <f t="shared" si="59"/>
        <v/>
      </c>
      <c r="U107" s="20" t="str">
        <f t="shared" si="60"/>
        <v/>
      </c>
      <c r="V107" s="20" t="str">
        <f t="shared" si="61"/>
        <v/>
      </c>
      <c r="W107" s="20" t="str">
        <f t="shared" si="62"/>
        <v>``</v>
      </c>
      <c r="X107" s="20" t="str">
        <f t="shared" si="63"/>
        <v/>
      </c>
      <c r="Y107" s="25"/>
      <c r="Z107" s="20" t="str">
        <f t="shared" si="64"/>
        <v/>
      </c>
      <c r="AA107" s="20" t="str">
        <f t="shared" si="65"/>
        <v/>
      </c>
      <c r="AB107" s="20" t="str">
        <f t="shared" si="66"/>
        <v>INSERT INTO erpdb.temp_import_MYOB_COAStructure (level, COA, COAChild) VALUES (2, '16000', '16600');</v>
      </c>
      <c r="AC107" s="20" t="str">
        <f t="shared" si="67"/>
        <v/>
      </c>
      <c r="AD107" s="20" t="str">
        <f t="shared" si="68"/>
        <v/>
      </c>
      <c r="AE107" s="20" t="str">
        <f t="shared" si="69"/>
        <v/>
      </c>
      <c r="AF107" s="20" t="str">
        <f t="shared" si="70"/>
        <v/>
      </c>
      <c r="AG107" s="20" t="str">
        <f t="shared" si="71"/>
        <v/>
      </c>
      <c r="AH107" s="20" t="str">
        <f t="shared" si="72"/>
        <v/>
      </c>
      <c r="AJ107" s="29" t="str">
        <f t="shared" si="85"/>
        <v>INSERT INTO erpdb.temp_import_MYOB_COAStructure (level, COA, COAChild) VALUES (2, '16000', '16600');</v>
      </c>
      <c r="AL107" s="21" t="str">
        <f t="shared" si="73"/>
        <v/>
      </c>
      <c r="AM107" s="21" t="str">
        <f t="shared" si="77"/>
        <v/>
      </c>
      <c r="AN107" s="21" t="str">
        <f t="shared" si="78"/>
        <v xml:space="preserve">SELECT * FROM "SchAccounting"."Func_TblTemporary_Import_MYOB_COAStructure_SET"(0000004000000000002, NULL, 0000009000000000002, 2, '16000', '16600'); </v>
      </c>
      <c r="AO107" s="21" t="str">
        <f t="shared" si="79"/>
        <v/>
      </c>
      <c r="AP107" s="21" t="str">
        <f t="shared" si="80"/>
        <v/>
      </c>
      <c r="AQ107" s="21" t="str">
        <f t="shared" si="81"/>
        <v/>
      </c>
      <c r="AR107" s="21" t="str">
        <f t="shared" si="82"/>
        <v/>
      </c>
      <c r="AS107" s="21" t="str">
        <f t="shared" si="83"/>
        <v/>
      </c>
      <c r="AT107" s="21" t="str">
        <f t="shared" si="84"/>
        <v/>
      </c>
      <c r="AU107" s="26" t="s">
        <v>327</v>
      </c>
      <c r="AV107" s="29" t="str">
        <f t="shared" si="86"/>
        <v xml:space="preserve">SELECT * FROM "SchAccounting"."Func_TblTemporary_Import_MYOB_COAStructure_SET"(0000004000000000002, NULL, 0000009000000000002, 2, '16000', '16600'); </v>
      </c>
    </row>
    <row r="108" spans="4:48" x14ac:dyDescent="0.2">
      <c r="E108" s="20">
        <v>16700</v>
      </c>
      <c r="M108" s="20" t="s">
        <v>91</v>
      </c>
      <c r="O108" s="20" t="str">
        <f t="shared" si="57"/>
        <v>1ACTV</v>
      </c>
      <c r="P108" s="20">
        <f t="shared" si="58"/>
        <v>10000</v>
      </c>
      <c r="Q108" s="20">
        <f t="shared" si="74"/>
        <v>16000</v>
      </c>
      <c r="R108" s="20">
        <f t="shared" si="75"/>
        <v>16700</v>
      </c>
      <c r="S108" s="20">
        <f t="shared" si="76"/>
        <v>12032</v>
      </c>
      <c r="T108" s="20" t="str">
        <f t="shared" si="59"/>
        <v/>
      </c>
      <c r="U108" s="20" t="str">
        <f t="shared" si="60"/>
        <v/>
      </c>
      <c r="V108" s="20" t="str">
        <f t="shared" si="61"/>
        <v/>
      </c>
      <c r="W108" s="20" t="str">
        <f t="shared" si="62"/>
        <v>``</v>
      </c>
      <c r="X108" s="20" t="str">
        <f t="shared" si="63"/>
        <v/>
      </c>
      <c r="Y108" s="25"/>
      <c r="Z108" s="20" t="str">
        <f t="shared" si="64"/>
        <v/>
      </c>
      <c r="AA108" s="20" t="str">
        <f t="shared" si="65"/>
        <v/>
      </c>
      <c r="AB108" s="20" t="str">
        <f t="shared" si="66"/>
        <v>INSERT INTO erpdb.temp_import_MYOB_COAStructure (level, COA, COAChild) VALUES (2, '16000', '16700');</v>
      </c>
      <c r="AC108" s="20" t="str">
        <f t="shared" si="67"/>
        <v/>
      </c>
      <c r="AD108" s="20" t="str">
        <f t="shared" si="68"/>
        <v/>
      </c>
      <c r="AE108" s="20" t="str">
        <f t="shared" si="69"/>
        <v/>
      </c>
      <c r="AF108" s="20" t="str">
        <f t="shared" si="70"/>
        <v/>
      </c>
      <c r="AG108" s="20" t="str">
        <f t="shared" si="71"/>
        <v/>
      </c>
      <c r="AH108" s="20" t="str">
        <f t="shared" si="72"/>
        <v/>
      </c>
      <c r="AJ108" s="29" t="str">
        <f t="shared" si="85"/>
        <v>INSERT INTO erpdb.temp_import_MYOB_COAStructure (level, COA, COAChild) VALUES (2, '16000', '16700');</v>
      </c>
      <c r="AL108" s="21" t="str">
        <f t="shared" si="73"/>
        <v/>
      </c>
      <c r="AM108" s="21" t="str">
        <f t="shared" si="77"/>
        <v/>
      </c>
      <c r="AN108" s="21" t="str">
        <f t="shared" si="78"/>
        <v xml:space="preserve">SELECT * FROM "SchAccounting"."Func_TblTemporary_Import_MYOB_COAStructure_SET"(0000004000000000002, NULL, 0000009000000000002, 2, '16000', '16700'); </v>
      </c>
      <c r="AO108" s="21" t="str">
        <f t="shared" si="79"/>
        <v/>
      </c>
      <c r="AP108" s="21" t="str">
        <f t="shared" si="80"/>
        <v/>
      </c>
      <c r="AQ108" s="21" t="str">
        <f t="shared" si="81"/>
        <v/>
      </c>
      <c r="AR108" s="21" t="str">
        <f t="shared" si="82"/>
        <v/>
      </c>
      <c r="AS108" s="21" t="str">
        <f t="shared" si="83"/>
        <v/>
      </c>
      <c r="AT108" s="21" t="str">
        <f t="shared" si="84"/>
        <v/>
      </c>
      <c r="AU108" s="26" t="s">
        <v>327</v>
      </c>
      <c r="AV108" s="29" t="str">
        <f t="shared" si="86"/>
        <v xml:space="preserve">SELECT * FROM "SchAccounting"."Func_TblTemporary_Import_MYOB_COAStructure_SET"(0000004000000000002, NULL, 0000009000000000002, 2, '16000', '16700'); </v>
      </c>
    </row>
    <row r="109" spans="4:48" x14ac:dyDescent="0.2">
      <c r="E109" s="20">
        <v>16800</v>
      </c>
      <c r="M109" s="20" t="s">
        <v>92</v>
      </c>
      <c r="O109" s="20" t="str">
        <f t="shared" si="57"/>
        <v>1ACTV</v>
      </c>
      <c r="P109" s="20">
        <f t="shared" si="58"/>
        <v>10000</v>
      </c>
      <c r="Q109" s="20">
        <f t="shared" si="74"/>
        <v>16000</v>
      </c>
      <c r="R109" s="20">
        <f t="shared" si="75"/>
        <v>16800</v>
      </c>
      <c r="S109" s="20">
        <f t="shared" si="76"/>
        <v>12032</v>
      </c>
      <c r="T109" s="20" t="str">
        <f t="shared" si="59"/>
        <v/>
      </c>
      <c r="U109" s="20" t="str">
        <f t="shared" si="60"/>
        <v/>
      </c>
      <c r="V109" s="20" t="str">
        <f t="shared" si="61"/>
        <v/>
      </c>
      <c r="W109" s="20" t="str">
        <f t="shared" si="62"/>
        <v>``</v>
      </c>
      <c r="X109" s="20" t="str">
        <f t="shared" si="63"/>
        <v/>
      </c>
      <c r="Y109" s="25"/>
      <c r="Z109" s="20" t="str">
        <f t="shared" si="64"/>
        <v/>
      </c>
      <c r="AA109" s="20" t="str">
        <f t="shared" si="65"/>
        <v/>
      </c>
      <c r="AB109" s="20" t="str">
        <f t="shared" si="66"/>
        <v>INSERT INTO erpdb.temp_import_MYOB_COAStructure (level, COA, COAChild) VALUES (2, '16000', '16800');</v>
      </c>
      <c r="AC109" s="20" t="str">
        <f t="shared" si="67"/>
        <v/>
      </c>
      <c r="AD109" s="20" t="str">
        <f t="shared" si="68"/>
        <v/>
      </c>
      <c r="AE109" s="20" t="str">
        <f t="shared" si="69"/>
        <v/>
      </c>
      <c r="AF109" s="20" t="str">
        <f t="shared" si="70"/>
        <v/>
      </c>
      <c r="AG109" s="20" t="str">
        <f t="shared" si="71"/>
        <v/>
      </c>
      <c r="AH109" s="20" t="str">
        <f t="shared" si="72"/>
        <v/>
      </c>
      <c r="AJ109" s="29" t="str">
        <f t="shared" si="85"/>
        <v>INSERT INTO erpdb.temp_import_MYOB_COAStructure (level, COA, COAChild) VALUES (2, '16000', '16800');</v>
      </c>
      <c r="AL109" s="21" t="str">
        <f t="shared" si="73"/>
        <v/>
      </c>
      <c r="AM109" s="21" t="str">
        <f t="shared" si="77"/>
        <v/>
      </c>
      <c r="AN109" s="21" t="str">
        <f t="shared" si="78"/>
        <v xml:space="preserve">SELECT * FROM "SchAccounting"."Func_TblTemporary_Import_MYOB_COAStructure_SET"(0000004000000000002, NULL, 0000009000000000002, 2, '16000', '16800'); </v>
      </c>
      <c r="AO109" s="21" t="str">
        <f t="shared" si="79"/>
        <v/>
      </c>
      <c r="AP109" s="21" t="str">
        <f t="shared" si="80"/>
        <v/>
      </c>
      <c r="AQ109" s="21" t="str">
        <f t="shared" si="81"/>
        <v/>
      </c>
      <c r="AR109" s="21" t="str">
        <f t="shared" si="82"/>
        <v/>
      </c>
      <c r="AS109" s="21" t="str">
        <f t="shared" si="83"/>
        <v/>
      </c>
      <c r="AT109" s="21" t="str">
        <f t="shared" si="84"/>
        <v/>
      </c>
      <c r="AU109" s="26" t="s">
        <v>327</v>
      </c>
      <c r="AV109" s="29" t="str">
        <f t="shared" si="86"/>
        <v xml:space="preserve">SELECT * FROM "SchAccounting"."Func_TblTemporary_Import_MYOB_COAStructure_SET"(0000004000000000002, NULL, 0000009000000000002, 2, '16000', '16800'); </v>
      </c>
    </row>
    <row r="110" spans="4:48" x14ac:dyDescent="0.2">
      <c r="E110" s="20">
        <v>16900</v>
      </c>
      <c r="M110" s="20" t="s">
        <v>93</v>
      </c>
      <c r="O110" s="20" t="str">
        <f t="shared" si="57"/>
        <v>1ACTV</v>
      </c>
      <c r="P110" s="20">
        <f t="shared" si="58"/>
        <v>10000</v>
      </c>
      <c r="Q110" s="20">
        <f t="shared" si="74"/>
        <v>16000</v>
      </c>
      <c r="R110" s="20">
        <f t="shared" si="75"/>
        <v>16900</v>
      </c>
      <c r="S110" s="20">
        <f t="shared" si="76"/>
        <v>12032</v>
      </c>
      <c r="T110" s="20" t="str">
        <f t="shared" si="59"/>
        <v/>
      </c>
      <c r="U110" s="20" t="str">
        <f t="shared" si="60"/>
        <v/>
      </c>
      <c r="V110" s="20" t="str">
        <f t="shared" si="61"/>
        <v/>
      </c>
      <c r="W110" s="20" t="str">
        <f t="shared" si="62"/>
        <v>``</v>
      </c>
      <c r="X110" s="20" t="str">
        <f t="shared" si="63"/>
        <v/>
      </c>
      <c r="Y110" s="25"/>
      <c r="Z110" s="20" t="str">
        <f t="shared" si="64"/>
        <v/>
      </c>
      <c r="AA110" s="20" t="str">
        <f t="shared" si="65"/>
        <v/>
      </c>
      <c r="AB110" s="20" t="str">
        <f t="shared" si="66"/>
        <v>INSERT INTO erpdb.temp_import_MYOB_COAStructure (level, COA, COAChild) VALUES (2, '16000', '16900');</v>
      </c>
      <c r="AC110" s="20" t="str">
        <f t="shared" si="67"/>
        <v/>
      </c>
      <c r="AD110" s="20" t="str">
        <f t="shared" si="68"/>
        <v/>
      </c>
      <c r="AE110" s="20" t="str">
        <f t="shared" si="69"/>
        <v/>
      </c>
      <c r="AF110" s="20" t="str">
        <f t="shared" si="70"/>
        <v/>
      </c>
      <c r="AG110" s="20" t="str">
        <f t="shared" si="71"/>
        <v/>
      </c>
      <c r="AH110" s="20" t="str">
        <f t="shared" si="72"/>
        <v/>
      </c>
      <c r="AJ110" s="29" t="str">
        <f t="shared" si="85"/>
        <v>INSERT INTO erpdb.temp_import_MYOB_COAStructure (level, COA, COAChild) VALUES (2, '16000', '16900');</v>
      </c>
      <c r="AL110" s="21" t="str">
        <f t="shared" si="73"/>
        <v/>
      </c>
      <c r="AM110" s="21" t="str">
        <f t="shared" si="77"/>
        <v/>
      </c>
      <c r="AN110" s="21" t="str">
        <f t="shared" si="78"/>
        <v xml:space="preserve">SELECT * FROM "SchAccounting"."Func_TblTemporary_Import_MYOB_COAStructure_SET"(0000004000000000002, NULL, 0000009000000000002, 2, '16000', '16900'); </v>
      </c>
      <c r="AO110" s="21" t="str">
        <f t="shared" si="79"/>
        <v/>
      </c>
      <c r="AP110" s="21" t="str">
        <f t="shared" si="80"/>
        <v/>
      </c>
      <c r="AQ110" s="21" t="str">
        <f t="shared" si="81"/>
        <v/>
      </c>
      <c r="AR110" s="21" t="str">
        <f t="shared" si="82"/>
        <v/>
      </c>
      <c r="AS110" s="21" t="str">
        <f t="shared" si="83"/>
        <v/>
      </c>
      <c r="AT110" s="21" t="str">
        <f t="shared" si="84"/>
        <v/>
      </c>
      <c r="AU110" s="26" t="s">
        <v>327</v>
      </c>
      <c r="AV110" s="29" t="str">
        <f t="shared" si="86"/>
        <v xml:space="preserve">SELECT * FROM "SchAccounting"."Func_TblTemporary_Import_MYOB_COAStructure_SET"(0000004000000000002, NULL, 0000009000000000002, 2, '16000', '16900'); </v>
      </c>
    </row>
    <row r="111" spans="4:48" x14ac:dyDescent="0.2">
      <c r="D111" s="20">
        <v>17000</v>
      </c>
      <c r="M111" s="20" t="s">
        <v>94</v>
      </c>
      <c r="O111" s="20" t="str">
        <f t="shared" si="57"/>
        <v>1ACTV</v>
      </c>
      <c r="P111" s="20">
        <f t="shared" si="58"/>
        <v>10000</v>
      </c>
      <c r="Q111" s="20">
        <f t="shared" si="74"/>
        <v>17000</v>
      </c>
      <c r="R111" s="20">
        <f t="shared" si="75"/>
        <v>16900</v>
      </c>
      <c r="S111" s="20">
        <f t="shared" si="76"/>
        <v>12032</v>
      </c>
      <c r="T111" s="20" t="str">
        <f t="shared" si="59"/>
        <v/>
      </c>
      <c r="U111" s="20" t="str">
        <f t="shared" si="60"/>
        <v/>
      </c>
      <c r="V111" s="20" t="str">
        <f t="shared" si="61"/>
        <v/>
      </c>
      <c r="W111" s="20" t="str">
        <f t="shared" si="62"/>
        <v>``</v>
      </c>
      <c r="X111" s="20" t="str">
        <f t="shared" si="63"/>
        <v/>
      </c>
      <c r="Y111" s="25"/>
      <c r="Z111" s="20" t="str">
        <f t="shared" si="64"/>
        <v/>
      </c>
      <c r="AA111" s="20" t="str">
        <f t="shared" si="65"/>
        <v>INSERT INTO erpdb.temp_import_MYOB_COAStructure (level, COA, COAChild) VALUES (1, '10000', '17000');</v>
      </c>
      <c r="AB111" s="20" t="str">
        <f t="shared" si="66"/>
        <v/>
      </c>
      <c r="AC111" s="20" t="str">
        <f t="shared" si="67"/>
        <v/>
      </c>
      <c r="AD111" s="20" t="str">
        <f t="shared" si="68"/>
        <v/>
      </c>
      <c r="AE111" s="20" t="str">
        <f t="shared" si="69"/>
        <v/>
      </c>
      <c r="AF111" s="20" t="str">
        <f t="shared" si="70"/>
        <v/>
      </c>
      <c r="AG111" s="20" t="str">
        <f t="shared" si="71"/>
        <v/>
      </c>
      <c r="AH111" s="20" t="str">
        <f t="shared" si="72"/>
        <v/>
      </c>
      <c r="AJ111" s="29" t="str">
        <f t="shared" si="85"/>
        <v>INSERT INTO erpdb.temp_import_MYOB_COAStructure (level, COA, COAChild) VALUES (1, '10000', '17000');</v>
      </c>
      <c r="AL111" s="21" t="str">
        <f t="shared" si="73"/>
        <v/>
      </c>
      <c r="AM111" s="21" t="str">
        <f t="shared" si="77"/>
        <v xml:space="preserve">SELECT * FROM "SchAccounting"."Func_TblTemporary_Import_MYOB_COAStructure_SET"(0000004000000000002, NULL, 0000009000000000002, 1, '10000', '17000'); </v>
      </c>
      <c r="AN111" s="21" t="str">
        <f t="shared" si="78"/>
        <v/>
      </c>
      <c r="AO111" s="21" t="str">
        <f t="shared" si="79"/>
        <v/>
      </c>
      <c r="AP111" s="21" t="str">
        <f t="shared" si="80"/>
        <v/>
      </c>
      <c r="AQ111" s="21" t="str">
        <f t="shared" si="81"/>
        <v/>
      </c>
      <c r="AR111" s="21" t="str">
        <f t="shared" si="82"/>
        <v/>
      </c>
      <c r="AS111" s="21" t="str">
        <f t="shared" si="83"/>
        <v/>
      </c>
      <c r="AT111" s="21" t="str">
        <f t="shared" si="84"/>
        <v/>
      </c>
      <c r="AU111" s="26" t="s">
        <v>327</v>
      </c>
      <c r="AV111" s="29" t="str">
        <f t="shared" si="86"/>
        <v xml:space="preserve">SELECT * FROM "SchAccounting"."Func_TblTemporary_Import_MYOB_COAStructure_SET"(0000004000000000002, NULL, 0000009000000000002, 1, '10000', '17000'); </v>
      </c>
    </row>
    <row r="112" spans="4:48" x14ac:dyDescent="0.2">
      <c r="E112" s="20">
        <v>17100</v>
      </c>
      <c r="M112" s="20" t="s">
        <v>95</v>
      </c>
      <c r="O112" s="20" t="str">
        <f t="shared" si="57"/>
        <v>1ACTV</v>
      </c>
      <c r="P112" s="20">
        <f t="shared" si="58"/>
        <v>10000</v>
      </c>
      <c r="Q112" s="20">
        <f t="shared" si="74"/>
        <v>17000</v>
      </c>
      <c r="R112" s="20">
        <f t="shared" si="75"/>
        <v>17100</v>
      </c>
      <c r="S112" s="20">
        <f t="shared" si="76"/>
        <v>12032</v>
      </c>
      <c r="T112" s="20" t="str">
        <f t="shared" si="59"/>
        <v/>
      </c>
      <c r="U112" s="20" t="str">
        <f t="shared" si="60"/>
        <v/>
      </c>
      <c r="V112" s="20" t="str">
        <f t="shared" si="61"/>
        <v/>
      </c>
      <c r="W112" s="20" t="str">
        <f t="shared" si="62"/>
        <v>``</v>
      </c>
      <c r="X112" s="20" t="str">
        <f t="shared" si="63"/>
        <v/>
      </c>
      <c r="Y112" s="25"/>
      <c r="Z112" s="20" t="str">
        <f t="shared" si="64"/>
        <v/>
      </c>
      <c r="AA112" s="20" t="str">
        <f t="shared" si="65"/>
        <v/>
      </c>
      <c r="AB112" s="20" t="str">
        <f t="shared" si="66"/>
        <v>INSERT INTO erpdb.temp_import_MYOB_COAStructure (level, COA, COAChild) VALUES (2, '17000', '17100');</v>
      </c>
      <c r="AC112" s="20" t="str">
        <f t="shared" si="67"/>
        <v/>
      </c>
      <c r="AD112" s="20" t="str">
        <f t="shared" si="68"/>
        <v/>
      </c>
      <c r="AE112" s="20" t="str">
        <f t="shared" si="69"/>
        <v/>
      </c>
      <c r="AF112" s="20" t="str">
        <f t="shared" si="70"/>
        <v/>
      </c>
      <c r="AG112" s="20" t="str">
        <f t="shared" si="71"/>
        <v/>
      </c>
      <c r="AH112" s="20" t="str">
        <f t="shared" si="72"/>
        <v/>
      </c>
      <c r="AJ112" s="29" t="str">
        <f t="shared" si="85"/>
        <v>INSERT INTO erpdb.temp_import_MYOB_COAStructure (level, COA, COAChild) VALUES (2, '17000', '17100');</v>
      </c>
      <c r="AL112" s="21" t="str">
        <f t="shared" si="73"/>
        <v/>
      </c>
      <c r="AM112" s="21" t="str">
        <f t="shared" si="77"/>
        <v/>
      </c>
      <c r="AN112" s="21" t="str">
        <f t="shared" si="78"/>
        <v xml:space="preserve">SELECT * FROM "SchAccounting"."Func_TblTemporary_Import_MYOB_COAStructure_SET"(0000004000000000002, NULL, 0000009000000000002, 2, '17000', '17100'); </v>
      </c>
      <c r="AO112" s="21" t="str">
        <f t="shared" si="79"/>
        <v/>
      </c>
      <c r="AP112" s="21" t="str">
        <f t="shared" si="80"/>
        <v/>
      </c>
      <c r="AQ112" s="21" t="str">
        <f t="shared" si="81"/>
        <v/>
      </c>
      <c r="AR112" s="21" t="str">
        <f t="shared" si="82"/>
        <v/>
      </c>
      <c r="AS112" s="21" t="str">
        <f t="shared" si="83"/>
        <v/>
      </c>
      <c r="AT112" s="21" t="str">
        <f t="shared" si="84"/>
        <v/>
      </c>
      <c r="AU112" s="26" t="s">
        <v>327</v>
      </c>
      <c r="AV112" s="29" t="str">
        <f t="shared" si="86"/>
        <v xml:space="preserve">SELECT * FROM "SchAccounting"."Func_TblTemporary_Import_MYOB_COAStructure_SET"(0000004000000000002, NULL, 0000009000000000002, 2, '17000', '17100'); </v>
      </c>
    </row>
    <row r="113" spans="2:48" x14ac:dyDescent="0.2">
      <c r="E113" s="20">
        <v>17110</v>
      </c>
      <c r="M113" s="20" t="s">
        <v>96</v>
      </c>
      <c r="O113" s="20" t="str">
        <f t="shared" si="57"/>
        <v>1ACTV</v>
      </c>
      <c r="P113" s="20">
        <f t="shared" si="58"/>
        <v>10000</v>
      </c>
      <c r="Q113" s="20">
        <f t="shared" si="74"/>
        <v>17000</v>
      </c>
      <c r="R113" s="20">
        <f t="shared" si="75"/>
        <v>17110</v>
      </c>
      <c r="S113" s="20">
        <f t="shared" si="76"/>
        <v>12032</v>
      </c>
      <c r="T113" s="20" t="str">
        <f t="shared" si="59"/>
        <v/>
      </c>
      <c r="U113" s="20" t="str">
        <f t="shared" si="60"/>
        <v/>
      </c>
      <c r="V113" s="20" t="str">
        <f t="shared" si="61"/>
        <v/>
      </c>
      <c r="W113" s="20" t="str">
        <f t="shared" si="62"/>
        <v>``</v>
      </c>
      <c r="X113" s="20" t="str">
        <f t="shared" si="63"/>
        <v/>
      </c>
      <c r="Y113" s="25"/>
      <c r="Z113" s="20" t="str">
        <f t="shared" si="64"/>
        <v/>
      </c>
      <c r="AA113" s="20" t="str">
        <f t="shared" si="65"/>
        <v/>
      </c>
      <c r="AB113" s="20" t="str">
        <f t="shared" si="66"/>
        <v>INSERT INTO erpdb.temp_import_MYOB_COAStructure (level, COA, COAChild) VALUES (2, '17000', '17110');</v>
      </c>
      <c r="AC113" s="20" t="str">
        <f t="shared" si="67"/>
        <v/>
      </c>
      <c r="AD113" s="20" t="str">
        <f t="shared" si="68"/>
        <v/>
      </c>
      <c r="AE113" s="20" t="str">
        <f t="shared" si="69"/>
        <v/>
      </c>
      <c r="AF113" s="20" t="str">
        <f t="shared" si="70"/>
        <v/>
      </c>
      <c r="AG113" s="20" t="str">
        <f t="shared" si="71"/>
        <v/>
      </c>
      <c r="AH113" s="20" t="str">
        <f t="shared" si="72"/>
        <v/>
      </c>
      <c r="AJ113" s="29" t="str">
        <f t="shared" si="85"/>
        <v>INSERT INTO erpdb.temp_import_MYOB_COAStructure (level, COA, COAChild) VALUES (2, '17000', '17110');</v>
      </c>
      <c r="AL113" s="21" t="str">
        <f t="shared" si="73"/>
        <v/>
      </c>
      <c r="AM113" s="21" t="str">
        <f t="shared" si="77"/>
        <v/>
      </c>
      <c r="AN113" s="21" t="str">
        <f t="shared" si="78"/>
        <v xml:space="preserve">SELECT * FROM "SchAccounting"."Func_TblTemporary_Import_MYOB_COAStructure_SET"(0000004000000000002, NULL, 0000009000000000002, 2, '17000', '17110'); </v>
      </c>
      <c r="AO113" s="21" t="str">
        <f t="shared" si="79"/>
        <v/>
      </c>
      <c r="AP113" s="21" t="str">
        <f t="shared" si="80"/>
        <v/>
      </c>
      <c r="AQ113" s="21" t="str">
        <f t="shared" si="81"/>
        <v/>
      </c>
      <c r="AR113" s="21" t="str">
        <f t="shared" si="82"/>
        <v/>
      </c>
      <c r="AS113" s="21" t="str">
        <f t="shared" si="83"/>
        <v/>
      </c>
      <c r="AT113" s="21" t="str">
        <f t="shared" si="84"/>
        <v/>
      </c>
      <c r="AU113" s="26" t="s">
        <v>327</v>
      </c>
      <c r="AV113" s="29" t="str">
        <f t="shared" si="86"/>
        <v xml:space="preserve">SELECT * FROM "SchAccounting"."Func_TblTemporary_Import_MYOB_COAStructure_SET"(0000004000000000002, NULL, 0000009000000000002, 2, '17000', '17110'); </v>
      </c>
    </row>
    <row r="114" spans="2:48" x14ac:dyDescent="0.2">
      <c r="E114" s="20">
        <v>17120</v>
      </c>
      <c r="M114" s="20" t="s">
        <v>97</v>
      </c>
      <c r="O114" s="20" t="str">
        <f t="shared" si="57"/>
        <v>1ACTV</v>
      </c>
      <c r="P114" s="20">
        <f t="shared" si="58"/>
        <v>10000</v>
      </c>
      <c r="Q114" s="20">
        <f t="shared" si="74"/>
        <v>17000</v>
      </c>
      <c r="R114" s="20">
        <f t="shared" si="75"/>
        <v>17120</v>
      </c>
      <c r="S114" s="20">
        <f t="shared" si="76"/>
        <v>12032</v>
      </c>
      <c r="T114" s="20" t="str">
        <f t="shared" si="59"/>
        <v/>
      </c>
      <c r="U114" s="20" t="str">
        <f t="shared" si="60"/>
        <v/>
      </c>
      <c r="V114" s="20" t="str">
        <f t="shared" si="61"/>
        <v/>
      </c>
      <c r="W114" s="20" t="str">
        <f t="shared" si="62"/>
        <v>``</v>
      </c>
      <c r="X114" s="20" t="str">
        <f t="shared" si="63"/>
        <v/>
      </c>
      <c r="Y114" s="25"/>
      <c r="Z114" s="20" t="str">
        <f t="shared" si="64"/>
        <v/>
      </c>
      <c r="AA114" s="20" t="str">
        <f t="shared" si="65"/>
        <v/>
      </c>
      <c r="AB114" s="20" t="str">
        <f t="shared" si="66"/>
        <v>INSERT INTO erpdb.temp_import_MYOB_COAStructure (level, COA, COAChild) VALUES (2, '17000', '17120');</v>
      </c>
      <c r="AC114" s="20" t="str">
        <f t="shared" si="67"/>
        <v/>
      </c>
      <c r="AD114" s="20" t="str">
        <f t="shared" si="68"/>
        <v/>
      </c>
      <c r="AE114" s="20" t="str">
        <f t="shared" si="69"/>
        <v/>
      </c>
      <c r="AF114" s="20" t="str">
        <f t="shared" si="70"/>
        <v/>
      </c>
      <c r="AG114" s="20" t="str">
        <f t="shared" si="71"/>
        <v/>
      </c>
      <c r="AH114" s="20" t="str">
        <f t="shared" si="72"/>
        <v/>
      </c>
      <c r="AJ114" s="29" t="str">
        <f t="shared" si="85"/>
        <v>INSERT INTO erpdb.temp_import_MYOB_COAStructure (level, COA, COAChild) VALUES (2, '17000', '17120');</v>
      </c>
      <c r="AL114" s="21" t="str">
        <f t="shared" si="73"/>
        <v/>
      </c>
      <c r="AM114" s="21" t="str">
        <f t="shared" si="77"/>
        <v/>
      </c>
      <c r="AN114" s="21" t="str">
        <f t="shared" si="78"/>
        <v xml:space="preserve">SELECT * FROM "SchAccounting"."Func_TblTemporary_Import_MYOB_COAStructure_SET"(0000004000000000002, NULL, 0000009000000000002, 2, '17000', '17120'); </v>
      </c>
      <c r="AO114" s="21" t="str">
        <f t="shared" si="79"/>
        <v/>
      </c>
      <c r="AP114" s="21" t="str">
        <f t="shared" si="80"/>
        <v/>
      </c>
      <c r="AQ114" s="21" t="str">
        <f t="shared" si="81"/>
        <v/>
      </c>
      <c r="AR114" s="21" t="str">
        <f t="shared" si="82"/>
        <v/>
      </c>
      <c r="AS114" s="21" t="str">
        <f t="shared" si="83"/>
        <v/>
      </c>
      <c r="AT114" s="21" t="str">
        <f t="shared" si="84"/>
        <v/>
      </c>
      <c r="AU114" s="26" t="s">
        <v>327</v>
      </c>
      <c r="AV114" s="29" t="str">
        <f t="shared" si="86"/>
        <v xml:space="preserve">SELECT * FROM "SchAccounting"."Func_TblTemporary_Import_MYOB_COAStructure_SET"(0000004000000000002, NULL, 0000009000000000002, 2, '17000', '17120'); </v>
      </c>
    </row>
    <row r="115" spans="2:48" x14ac:dyDescent="0.2">
      <c r="E115" s="20">
        <v>17200</v>
      </c>
      <c r="M115" s="20" t="s">
        <v>98</v>
      </c>
      <c r="O115" s="20" t="str">
        <f t="shared" si="57"/>
        <v>1ACTV</v>
      </c>
      <c r="P115" s="20">
        <f t="shared" si="58"/>
        <v>10000</v>
      </c>
      <c r="Q115" s="20">
        <f t="shared" si="74"/>
        <v>17000</v>
      </c>
      <c r="R115" s="20">
        <f t="shared" si="75"/>
        <v>17200</v>
      </c>
      <c r="S115" s="20">
        <f t="shared" si="76"/>
        <v>12032</v>
      </c>
      <c r="T115" s="20" t="str">
        <f t="shared" si="59"/>
        <v/>
      </c>
      <c r="U115" s="20" t="str">
        <f t="shared" si="60"/>
        <v/>
      </c>
      <c r="V115" s="20" t="str">
        <f t="shared" si="61"/>
        <v/>
      </c>
      <c r="W115" s="20" t="str">
        <f t="shared" si="62"/>
        <v>``</v>
      </c>
      <c r="X115" s="20" t="str">
        <f t="shared" si="63"/>
        <v/>
      </c>
      <c r="Y115" s="25"/>
      <c r="Z115" s="20" t="str">
        <f t="shared" si="64"/>
        <v/>
      </c>
      <c r="AA115" s="20" t="str">
        <f t="shared" si="65"/>
        <v/>
      </c>
      <c r="AB115" s="20" t="str">
        <f t="shared" si="66"/>
        <v>INSERT INTO erpdb.temp_import_MYOB_COAStructure (level, COA, COAChild) VALUES (2, '17000', '17200');</v>
      </c>
      <c r="AC115" s="20" t="str">
        <f t="shared" si="67"/>
        <v/>
      </c>
      <c r="AD115" s="20" t="str">
        <f t="shared" si="68"/>
        <v/>
      </c>
      <c r="AE115" s="20" t="str">
        <f t="shared" si="69"/>
        <v/>
      </c>
      <c r="AF115" s="20" t="str">
        <f t="shared" si="70"/>
        <v/>
      </c>
      <c r="AG115" s="20" t="str">
        <f t="shared" si="71"/>
        <v/>
      </c>
      <c r="AH115" s="20" t="str">
        <f t="shared" si="72"/>
        <v/>
      </c>
      <c r="AJ115" s="29" t="str">
        <f t="shared" si="85"/>
        <v>INSERT INTO erpdb.temp_import_MYOB_COAStructure (level, COA, COAChild) VALUES (2, '17000', '17200');</v>
      </c>
      <c r="AL115" s="21" t="str">
        <f t="shared" si="73"/>
        <v/>
      </c>
      <c r="AM115" s="21" t="str">
        <f t="shared" si="77"/>
        <v/>
      </c>
      <c r="AN115" s="21" t="str">
        <f t="shared" si="78"/>
        <v xml:space="preserve">SELECT * FROM "SchAccounting"."Func_TblTemporary_Import_MYOB_COAStructure_SET"(0000004000000000002, NULL, 0000009000000000002, 2, '17000', '17200'); </v>
      </c>
      <c r="AO115" s="21" t="str">
        <f t="shared" si="79"/>
        <v/>
      </c>
      <c r="AP115" s="21" t="str">
        <f t="shared" si="80"/>
        <v/>
      </c>
      <c r="AQ115" s="21" t="str">
        <f t="shared" si="81"/>
        <v/>
      </c>
      <c r="AR115" s="21" t="str">
        <f t="shared" si="82"/>
        <v/>
      </c>
      <c r="AS115" s="21" t="str">
        <f t="shared" si="83"/>
        <v/>
      </c>
      <c r="AT115" s="21" t="str">
        <f t="shared" si="84"/>
        <v/>
      </c>
      <c r="AU115" s="26" t="s">
        <v>327</v>
      </c>
      <c r="AV115" s="29" t="str">
        <f t="shared" si="86"/>
        <v xml:space="preserve">SELECT * FROM "SchAccounting"."Func_TblTemporary_Import_MYOB_COAStructure_SET"(0000004000000000002, NULL, 0000009000000000002, 2, '17000', '17200'); </v>
      </c>
    </row>
    <row r="116" spans="2:48" x14ac:dyDescent="0.2">
      <c r="E116" s="20">
        <v>17300</v>
      </c>
      <c r="M116" s="20" t="s">
        <v>99</v>
      </c>
      <c r="O116" s="20" t="str">
        <f t="shared" si="57"/>
        <v>1ACTV</v>
      </c>
      <c r="P116" s="20">
        <f t="shared" si="58"/>
        <v>10000</v>
      </c>
      <c r="Q116" s="20">
        <f t="shared" si="74"/>
        <v>17000</v>
      </c>
      <c r="R116" s="20">
        <f t="shared" si="75"/>
        <v>17300</v>
      </c>
      <c r="S116" s="20">
        <f t="shared" si="76"/>
        <v>12032</v>
      </c>
      <c r="T116" s="20" t="str">
        <f t="shared" si="59"/>
        <v/>
      </c>
      <c r="U116" s="20" t="str">
        <f t="shared" si="60"/>
        <v/>
      </c>
      <c r="V116" s="20" t="str">
        <f t="shared" si="61"/>
        <v/>
      </c>
      <c r="W116" s="20" t="str">
        <f t="shared" si="62"/>
        <v>``</v>
      </c>
      <c r="X116" s="20" t="str">
        <f t="shared" si="63"/>
        <v/>
      </c>
      <c r="Y116" s="25"/>
      <c r="Z116" s="20" t="str">
        <f t="shared" si="64"/>
        <v/>
      </c>
      <c r="AA116" s="20" t="str">
        <f t="shared" si="65"/>
        <v/>
      </c>
      <c r="AB116" s="20" t="str">
        <f t="shared" si="66"/>
        <v>INSERT INTO erpdb.temp_import_MYOB_COAStructure (level, COA, COAChild) VALUES (2, '17000', '17300');</v>
      </c>
      <c r="AC116" s="20" t="str">
        <f t="shared" si="67"/>
        <v/>
      </c>
      <c r="AD116" s="20" t="str">
        <f t="shared" si="68"/>
        <v/>
      </c>
      <c r="AE116" s="20" t="str">
        <f t="shared" si="69"/>
        <v/>
      </c>
      <c r="AF116" s="20" t="str">
        <f t="shared" si="70"/>
        <v/>
      </c>
      <c r="AG116" s="20" t="str">
        <f t="shared" si="71"/>
        <v/>
      </c>
      <c r="AH116" s="20" t="str">
        <f t="shared" si="72"/>
        <v/>
      </c>
      <c r="AJ116" s="29" t="str">
        <f t="shared" si="85"/>
        <v>INSERT INTO erpdb.temp_import_MYOB_COAStructure (level, COA, COAChild) VALUES (2, '17000', '17300');</v>
      </c>
      <c r="AL116" s="21" t="str">
        <f t="shared" si="73"/>
        <v/>
      </c>
      <c r="AM116" s="21" t="str">
        <f t="shared" si="77"/>
        <v/>
      </c>
      <c r="AN116" s="21" t="str">
        <f t="shared" si="78"/>
        <v xml:space="preserve">SELECT * FROM "SchAccounting"."Func_TblTemporary_Import_MYOB_COAStructure_SET"(0000004000000000002, NULL, 0000009000000000002, 2, '17000', '17300'); </v>
      </c>
      <c r="AO116" s="21" t="str">
        <f t="shared" si="79"/>
        <v/>
      </c>
      <c r="AP116" s="21" t="str">
        <f t="shared" si="80"/>
        <v/>
      </c>
      <c r="AQ116" s="21" t="str">
        <f t="shared" si="81"/>
        <v/>
      </c>
      <c r="AR116" s="21" t="str">
        <f t="shared" si="82"/>
        <v/>
      </c>
      <c r="AS116" s="21" t="str">
        <f t="shared" si="83"/>
        <v/>
      </c>
      <c r="AT116" s="21" t="str">
        <f t="shared" si="84"/>
        <v/>
      </c>
      <c r="AU116" s="26" t="s">
        <v>327</v>
      </c>
      <c r="AV116" s="29" t="str">
        <f t="shared" si="86"/>
        <v xml:space="preserve">SELECT * FROM "SchAccounting"."Func_TblTemporary_Import_MYOB_COAStructure_SET"(0000004000000000002, NULL, 0000009000000000002, 2, '17000', '17300'); </v>
      </c>
    </row>
    <row r="117" spans="2:48" x14ac:dyDescent="0.2">
      <c r="E117" s="20">
        <v>17400</v>
      </c>
      <c r="M117" s="20" t="s">
        <v>100</v>
      </c>
      <c r="O117" s="20" t="str">
        <f t="shared" si="57"/>
        <v>1ACTV</v>
      </c>
      <c r="P117" s="20">
        <f t="shared" si="58"/>
        <v>10000</v>
      </c>
      <c r="Q117" s="20">
        <f t="shared" si="74"/>
        <v>17000</v>
      </c>
      <c r="R117" s="20">
        <f t="shared" si="75"/>
        <v>17400</v>
      </c>
      <c r="S117" s="20">
        <f t="shared" si="76"/>
        <v>12032</v>
      </c>
      <c r="T117" s="20" t="str">
        <f t="shared" si="59"/>
        <v/>
      </c>
      <c r="U117" s="20" t="str">
        <f t="shared" si="60"/>
        <v/>
      </c>
      <c r="V117" s="20" t="str">
        <f t="shared" si="61"/>
        <v/>
      </c>
      <c r="W117" s="20" t="str">
        <f t="shared" si="62"/>
        <v>``</v>
      </c>
      <c r="X117" s="20" t="str">
        <f t="shared" si="63"/>
        <v/>
      </c>
      <c r="Y117" s="25"/>
      <c r="Z117" s="20" t="str">
        <f t="shared" si="64"/>
        <v/>
      </c>
      <c r="AA117" s="20" t="str">
        <f t="shared" si="65"/>
        <v/>
      </c>
      <c r="AB117" s="20" t="str">
        <f t="shared" si="66"/>
        <v>INSERT INTO erpdb.temp_import_MYOB_COAStructure (level, COA, COAChild) VALUES (2, '17000', '17400');</v>
      </c>
      <c r="AC117" s="20" t="str">
        <f t="shared" si="67"/>
        <v/>
      </c>
      <c r="AD117" s="20" t="str">
        <f t="shared" si="68"/>
        <v/>
      </c>
      <c r="AE117" s="20" t="str">
        <f t="shared" si="69"/>
        <v/>
      </c>
      <c r="AF117" s="20" t="str">
        <f t="shared" si="70"/>
        <v/>
      </c>
      <c r="AG117" s="20" t="str">
        <f t="shared" si="71"/>
        <v/>
      </c>
      <c r="AH117" s="20" t="str">
        <f t="shared" si="72"/>
        <v/>
      </c>
      <c r="AJ117" s="29" t="str">
        <f t="shared" si="85"/>
        <v>INSERT INTO erpdb.temp_import_MYOB_COAStructure (level, COA, COAChild) VALUES (2, '17000', '17400');</v>
      </c>
      <c r="AL117" s="21" t="str">
        <f t="shared" si="73"/>
        <v/>
      </c>
      <c r="AM117" s="21" t="str">
        <f t="shared" si="77"/>
        <v/>
      </c>
      <c r="AN117" s="21" t="str">
        <f t="shared" si="78"/>
        <v xml:space="preserve">SELECT * FROM "SchAccounting"."Func_TblTemporary_Import_MYOB_COAStructure_SET"(0000004000000000002, NULL, 0000009000000000002, 2, '17000', '17400'); </v>
      </c>
      <c r="AO117" s="21" t="str">
        <f t="shared" si="79"/>
        <v/>
      </c>
      <c r="AP117" s="21" t="str">
        <f t="shared" si="80"/>
        <v/>
      </c>
      <c r="AQ117" s="21" t="str">
        <f t="shared" si="81"/>
        <v/>
      </c>
      <c r="AR117" s="21" t="str">
        <f t="shared" si="82"/>
        <v/>
      </c>
      <c r="AS117" s="21" t="str">
        <f t="shared" si="83"/>
        <v/>
      </c>
      <c r="AT117" s="21" t="str">
        <f t="shared" si="84"/>
        <v/>
      </c>
      <c r="AU117" s="26" t="s">
        <v>327</v>
      </c>
      <c r="AV117" s="29" t="str">
        <f t="shared" si="86"/>
        <v xml:space="preserve">SELECT * FROM "SchAccounting"."Func_TblTemporary_Import_MYOB_COAStructure_SET"(0000004000000000002, NULL, 0000009000000000002, 2, '17000', '17400'); </v>
      </c>
    </row>
    <row r="118" spans="2:48" x14ac:dyDescent="0.2">
      <c r="E118" s="20">
        <v>17500</v>
      </c>
      <c r="M118" s="20" t="s">
        <v>101</v>
      </c>
      <c r="O118" s="20" t="str">
        <f t="shared" si="57"/>
        <v>1ACTV</v>
      </c>
      <c r="P118" s="20">
        <f t="shared" si="58"/>
        <v>10000</v>
      </c>
      <c r="Q118" s="20">
        <f t="shared" si="74"/>
        <v>17000</v>
      </c>
      <c r="R118" s="20">
        <f t="shared" si="75"/>
        <v>17500</v>
      </c>
      <c r="S118" s="20">
        <f t="shared" si="76"/>
        <v>12032</v>
      </c>
      <c r="T118" s="20" t="str">
        <f t="shared" si="59"/>
        <v/>
      </c>
      <c r="U118" s="20" t="str">
        <f t="shared" si="60"/>
        <v/>
      </c>
      <c r="V118" s="20" t="str">
        <f t="shared" si="61"/>
        <v/>
      </c>
      <c r="W118" s="20" t="str">
        <f t="shared" si="62"/>
        <v>``</v>
      </c>
      <c r="X118" s="20" t="str">
        <f t="shared" si="63"/>
        <v/>
      </c>
      <c r="Y118" s="25"/>
      <c r="Z118" s="20" t="str">
        <f t="shared" si="64"/>
        <v/>
      </c>
      <c r="AA118" s="20" t="str">
        <f t="shared" si="65"/>
        <v/>
      </c>
      <c r="AB118" s="20" t="str">
        <f t="shared" si="66"/>
        <v>INSERT INTO erpdb.temp_import_MYOB_COAStructure (level, COA, COAChild) VALUES (2, '17000', '17500');</v>
      </c>
      <c r="AC118" s="20" t="str">
        <f t="shared" si="67"/>
        <v/>
      </c>
      <c r="AD118" s="20" t="str">
        <f t="shared" si="68"/>
        <v/>
      </c>
      <c r="AE118" s="20" t="str">
        <f t="shared" si="69"/>
        <v/>
      </c>
      <c r="AF118" s="20" t="str">
        <f t="shared" si="70"/>
        <v/>
      </c>
      <c r="AG118" s="20" t="str">
        <f t="shared" si="71"/>
        <v/>
      </c>
      <c r="AH118" s="20" t="str">
        <f t="shared" si="72"/>
        <v/>
      </c>
      <c r="AJ118" s="29" t="str">
        <f t="shared" si="85"/>
        <v>INSERT INTO erpdb.temp_import_MYOB_COAStructure (level, COA, COAChild) VALUES (2, '17000', '17500');</v>
      </c>
      <c r="AL118" s="21" t="str">
        <f t="shared" si="73"/>
        <v/>
      </c>
      <c r="AM118" s="21" t="str">
        <f t="shared" si="77"/>
        <v/>
      </c>
      <c r="AN118" s="21" t="str">
        <f t="shared" si="78"/>
        <v xml:space="preserve">SELECT * FROM "SchAccounting"."Func_TblTemporary_Import_MYOB_COAStructure_SET"(0000004000000000002, NULL, 0000009000000000002, 2, '17000', '17500'); </v>
      </c>
      <c r="AO118" s="21" t="str">
        <f t="shared" si="79"/>
        <v/>
      </c>
      <c r="AP118" s="21" t="str">
        <f t="shared" si="80"/>
        <v/>
      </c>
      <c r="AQ118" s="21" t="str">
        <f t="shared" si="81"/>
        <v/>
      </c>
      <c r="AR118" s="21" t="str">
        <f t="shared" si="82"/>
        <v/>
      </c>
      <c r="AS118" s="21" t="str">
        <f t="shared" si="83"/>
        <v/>
      </c>
      <c r="AT118" s="21" t="str">
        <f t="shared" si="84"/>
        <v/>
      </c>
      <c r="AU118" s="26" t="s">
        <v>327</v>
      </c>
      <c r="AV118" s="29" t="str">
        <f t="shared" si="86"/>
        <v xml:space="preserve">SELECT * FROM "SchAccounting"."Func_TblTemporary_Import_MYOB_COAStructure_SET"(0000004000000000002, NULL, 0000009000000000002, 2, '17000', '17500'); </v>
      </c>
    </row>
    <row r="119" spans="2:48" x14ac:dyDescent="0.2">
      <c r="E119" s="20">
        <v>17600</v>
      </c>
      <c r="M119" s="20" t="s">
        <v>102</v>
      </c>
      <c r="O119" s="20" t="str">
        <f t="shared" si="57"/>
        <v>1ACTV</v>
      </c>
      <c r="P119" s="20">
        <f t="shared" si="58"/>
        <v>10000</v>
      </c>
      <c r="Q119" s="20">
        <f t="shared" si="74"/>
        <v>17000</v>
      </c>
      <c r="R119" s="20">
        <f t="shared" si="75"/>
        <v>17600</v>
      </c>
      <c r="S119" s="20">
        <f t="shared" si="76"/>
        <v>12032</v>
      </c>
      <c r="T119" s="20" t="str">
        <f t="shared" si="59"/>
        <v/>
      </c>
      <c r="U119" s="20" t="str">
        <f t="shared" si="60"/>
        <v/>
      </c>
      <c r="V119" s="20" t="str">
        <f t="shared" si="61"/>
        <v/>
      </c>
      <c r="W119" s="20" t="str">
        <f t="shared" si="62"/>
        <v>``</v>
      </c>
      <c r="X119" s="20" t="str">
        <f t="shared" si="63"/>
        <v/>
      </c>
      <c r="Y119" s="25"/>
      <c r="Z119" s="20" t="str">
        <f t="shared" si="64"/>
        <v/>
      </c>
      <c r="AA119" s="20" t="str">
        <f t="shared" si="65"/>
        <v/>
      </c>
      <c r="AB119" s="20" t="str">
        <f t="shared" si="66"/>
        <v>INSERT INTO erpdb.temp_import_MYOB_COAStructure (level, COA, COAChild) VALUES (2, '17000', '17600');</v>
      </c>
      <c r="AC119" s="20" t="str">
        <f t="shared" si="67"/>
        <v/>
      </c>
      <c r="AD119" s="20" t="str">
        <f t="shared" si="68"/>
        <v/>
      </c>
      <c r="AE119" s="20" t="str">
        <f t="shared" si="69"/>
        <v/>
      </c>
      <c r="AF119" s="20" t="str">
        <f t="shared" si="70"/>
        <v/>
      </c>
      <c r="AG119" s="20" t="str">
        <f t="shared" si="71"/>
        <v/>
      </c>
      <c r="AH119" s="20" t="str">
        <f t="shared" si="72"/>
        <v/>
      </c>
      <c r="AJ119" s="29" t="str">
        <f t="shared" si="85"/>
        <v>INSERT INTO erpdb.temp_import_MYOB_COAStructure (level, COA, COAChild) VALUES (2, '17000', '17600');</v>
      </c>
      <c r="AL119" s="21" t="str">
        <f t="shared" si="73"/>
        <v/>
      </c>
      <c r="AM119" s="21" t="str">
        <f t="shared" si="77"/>
        <v/>
      </c>
      <c r="AN119" s="21" t="str">
        <f t="shared" si="78"/>
        <v xml:space="preserve">SELECT * FROM "SchAccounting"."Func_TblTemporary_Import_MYOB_COAStructure_SET"(0000004000000000002, NULL, 0000009000000000002, 2, '17000', '17600'); </v>
      </c>
      <c r="AO119" s="21" t="str">
        <f t="shared" si="79"/>
        <v/>
      </c>
      <c r="AP119" s="21" t="str">
        <f t="shared" si="80"/>
        <v/>
      </c>
      <c r="AQ119" s="21" t="str">
        <f t="shared" si="81"/>
        <v/>
      </c>
      <c r="AR119" s="21" t="str">
        <f t="shared" si="82"/>
        <v/>
      </c>
      <c r="AS119" s="21" t="str">
        <f t="shared" si="83"/>
        <v/>
      </c>
      <c r="AT119" s="21" t="str">
        <f t="shared" si="84"/>
        <v/>
      </c>
      <c r="AU119" s="26" t="s">
        <v>327</v>
      </c>
      <c r="AV119" s="29" t="str">
        <f t="shared" si="86"/>
        <v xml:space="preserve">SELECT * FROM "SchAccounting"."Func_TblTemporary_Import_MYOB_COAStructure_SET"(0000004000000000002, NULL, 0000009000000000002, 2, '17000', '17600'); </v>
      </c>
    </row>
    <row r="120" spans="2:48" x14ac:dyDescent="0.2">
      <c r="E120" s="20">
        <v>17700</v>
      </c>
      <c r="M120" s="20" t="s">
        <v>103</v>
      </c>
      <c r="O120" s="20" t="str">
        <f t="shared" si="57"/>
        <v>1ACTV</v>
      </c>
      <c r="P120" s="20">
        <f t="shared" si="58"/>
        <v>10000</v>
      </c>
      <c r="Q120" s="20">
        <f t="shared" si="74"/>
        <v>17000</v>
      </c>
      <c r="R120" s="20">
        <f t="shared" si="75"/>
        <v>17700</v>
      </c>
      <c r="S120" s="20">
        <f t="shared" si="76"/>
        <v>12032</v>
      </c>
      <c r="T120" s="20" t="str">
        <f t="shared" si="59"/>
        <v/>
      </c>
      <c r="U120" s="20" t="str">
        <f t="shared" si="60"/>
        <v/>
      </c>
      <c r="V120" s="20" t="str">
        <f t="shared" si="61"/>
        <v/>
      </c>
      <c r="W120" s="20" t="str">
        <f t="shared" si="62"/>
        <v>``</v>
      </c>
      <c r="X120" s="20" t="str">
        <f t="shared" si="63"/>
        <v/>
      </c>
      <c r="Y120" s="25"/>
      <c r="Z120" s="20" t="str">
        <f t="shared" si="64"/>
        <v/>
      </c>
      <c r="AA120" s="20" t="str">
        <f t="shared" si="65"/>
        <v/>
      </c>
      <c r="AB120" s="20" t="str">
        <f t="shared" si="66"/>
        <v>INSERT INTO erpdb.temp_import_MYOB_COAStructure (level, COA, COAChild) VALUES (2, '17000', '17700');</v>
      </c>
      <c r="AC120" s="20" t="str">
        <f t="shared" si="67"/>
        <v/>
      </c>
      <c r="AD120" s="20" t="str">
        <f t="shared" si="68"/>
        <v/>
      </c>
      <c r="AE120" s="20" t="str">
        <f t="shared" si="69"/>
        <v/>
      </c>
      <c r="AF120" s="20" t="str">
        <f t="shared" si="70"/>
        <v/>
      </c>
      <c r="AG120" s="20" t="str">
        <f t="shared" si="71"/>
        <v/>
      </c>
      <c r="AH120" s="20" t="str">
        <f t="shared" si="72"/>
        <v/>
      </c>
      <c r="AJ120" s="29" t="str">
        <f t="shared" si="85"/>
        <v>INSERT INTO erpdb.temp_import_MYOB_COAStructure (level, COA, COAChild) VALUES (2, '17000', '17700');</v>
      </c>
      <c r="AL120" s="21" t="str">
        <f t="shared" si="73"/>
        <v/>
      </c>
      <c r="AM120" s="21" t="str">
        <f t="shared" si="77"/>
        <v/>
      </c>
      <c r="AN120" s="21" t="str">
        <f t="shared" si="78"/>
        <v xml:space="preserve">SELECT * FROM "SchAccounting"."Func_TblTemporary_Import_MYOB_COAStructure_SET"(0000004000000000002, NULL, 0000009000000000002, 2, '17000', '17700'); </v>
      </c>
      <c r="AO120" s="21" t="str">
        <f t="shared" si="79"/>
        <v/>
      </c>
      <c r="AP120" s="21" t="str">
        <f t="shared" si="80"/>
        <v/>
      </c>
      <c r="AQ120" s="21" t="str">
        <f t="shared" si="81"/>
        <v/>
      </c>
      <c r="AR120" s="21" t="str">
        <f t="shared" si="82"/>
        <v/>
      </c>
      <c r="AS120" s="21" t="str">
        <f t="shared" si="83"/>
        <v/>
      </c>
      <c r="AT120" s="21" t="str">
        <f t="shared" si="84"/>
        <v/>
      </c>
      <c r="AU120" s="26" t="s">
        <v>327</v>
      </c>
      <c r="AV120" s="29" t="str">
        <f t="shared" si="86"/>
        <v xml:space="preserve">SELECT * FROM "SchAccounting"."Func_TblTemporary_Import_MYOB_COAStructure_SET"(0000004000000000002, NULL, 0000009000000000002, 2, '17000', '17700'); </v>
      </c>
    </row>
    <row r="121" spans="2:48" x14ac:dyDescent="0.2">
      <c r="E121" s="20">
        <v>17800</v>
      </c>
      <c r="M121" s="20" t="s">
        <v>104</v>
      </c>
      <c r="O121" s="20" t="str">
        <f t="shared" si="57"/>
        <v>1ACTV</v>
      </c>
      <c r="P121" s="20">
        <f t="shared" si="58"/>
        <v>10000</v>
      </c>
      <c r="Q121" s="20">
        <f t="shared" si="74"/>
        <v>17000</v>
      </c>
      <c r="R121" s="20">
        <f t="shared" si="75"/>
        <v>17800</v>
      </c>
      <c r="S121" s="20">
        <f t="shared" si="76"/>
        <v>12032</v>
      </c>
      <c r="T121" s="20" t="str">
        <f t="shared" si="59"/>
        <v/>
      </c>
      <c r="U121" s="20" t="str">
        <f t="shared" si="60"/>
        <v/>
      </c>
      <c r="V121" s="20" t="str">
        <f t="shared" si="61"/>
        <v/>
      </c>
      <c r="W121" s="20" t="str">
        <f t="shared" si="62"/>
        <v>``</v>
      </c>
      <c r="X121" s="20" t="str">
        <f t="shared" si="63"/>
        <v/>
      </c>
      <c r="Y121" s="25"/>
      <c r="Z121" s="20" t="str">
        <f t="shared" si="64"/>
        <v/>
      </c>
      <c r="AA121" s="20" t="str">
        <f t="shared" si="65"/>
        <v/>
      </c>
      <c r="AB121" s="20" t="str">
        <f t="shared" si="66"/>
        <v>INSERT INTO erpdb.temp_import_MYOB_COAStructure (level, COA, COAChild) VALUES (2, '17000', '17800');</v>
      </c>
      <c r="AC121" s="20" t="str">
        <f t="shared" si="67"/>
        <v/>
      </c>
      <c r="AD121" s="20" t="str">
        <f t="shared" si="68"/>
        <v/>
      </c>
      <c r="AE121" s="20" t="str">
        <f t="shared" si="69"/>
        <v/>
      </c>
      <c r="AF121" s="20" t="str">
        <f t="shared" si="70"/>
        <v/>
      </c>
      <c r="AG121" s="20" t="str">
        <f t="shared" si="71"/>
        <v/>
      </c>
      <c r="AH121" s="20" t="str">
        <f t="shared" si="72"/>
        <v/>
      </c>
      <c r="AJ121" s="29" t="str">
        <f t="shared" si="85"/>
        <v>INSERT INTO erpdb.temp_import_MYOB_COAStructure (level, COA, COAChild) VALUES (2, '17000', '17800');</v>
      </c>
      <c r="AL121" s="21" t="str">
        <f t="shared" si="73"/>
        <v/>
      </c>
      <c r="AM121" s="21" t="str">
        <f t="shared" si="77"/>
        <v/>
      </c>
      <c r="AN121" s="21" t="str">
        <f t="shared" si="78"/>
        <v xml:space="preserve">SELECT * FROM "SchAccounting"."Func_TblTemporary_Import_MYOB_COAStructure_SET"(0000004000000000002, NULL, 0000009000000000002, 2, '17000', '17800'); </v>
      </c>
      <c r="AO121" s="21" t="str">
        <f t="shared" si="79"/>
        <v/>
      </c>
      <c r="AP121" s="21" t="str">
        <f t="shared" si="80"/>
        <v/>
      </c>
      <c r="AQ121" s="21" t="str">
        <f t="shared" si="81"/>
        <v/>
      </c>
      <c r="AR121" s="21" t="str">
        <f t="shared" si="82"/>
        <v/>
      </c>
      <c r="AS121" s="21" t="str">
        <f t="shared" si="83"/>
        <v/>
      </c>
      <c r="AT121" s="21" t="str">
        <f t="shared" si="84"/>
        <v/>
      </c>
      <c r="AU121" s="26" t="s">
        <v>327</v>
      </c>
      <c r="AV121" s="29" t="str">
        <f t="shared" si="86"/>
        <v xml:space="preserve">SELECT * FROM "SchAccounting"."Func_TblTemporary_Import_MYOB_COAStructure_SET"(0000004000000000002, NULL, 0000009000000000002, 2, '17000', '17800'); </v>
      </c>
    </row>
    <row r="122" spans="2:48" x14ac:dyDescent="0.2">
      <c r="E122" s="20">
        <v>17900</v>
      </c>
      <c r="M122" s="20" t="s">
        <v>105</v>
      </c>
      <c r="O122" s="20" t="str">
        <f t="shared" si="57"/>
        <v>1ACTV</v>
      </c>
      <c r="P122" s="20">
        <f t="shared" si="58"/>
        <v>10000</v>
      </c>
      <c r="Q122" s="20">
        <f t="shared" si="74"/>
        <v>17000</v>
      </c>
      <c r="R122" s="20">
        <f t="shared" si="75"/>
        <v>17900</v>
      </c>
      <c r="S122" s="20">
        <f t="shared" si="76"/>
        <v>12032</v>
      </c>
      <c r="T122" s="20" t="str">
        <f t="shared" si="59"/>
        <v/>
      </c>
      <c r="U122" s="20" t="str">
        <f t="shared" si="60"/>
        <v/>
      </c>
      <c r="V122" s="20" t="str">
        <f t="shared" si="61"/>
        <v/>
      </c>
      <c r="W122" s="20" t="str">
        <f t="shared" si="62"/>
        <v>``</v>
      </c>
      <c r="X122" s="20" t="str">
        <f t="shared" si="63"/>
        <v/>
      </c>
      <c r="Y122" s="25"/>
      <c r="Z122" s="20" t="str">
        <f t="shared" si="64"/>
        <v/>
      </c>
      <c r="AA122" s="20" t="str">
        <f t="shared" si="65"/>
        <v/>
      </c>
      <c r="AB122" s="20" t="str">
        <f t="shared" si="66"/>
        <v>INSERT INTO erpdb.temp_import_MYOB_COAStructure (level, COA, COAChild) VALUES (2, '17000', '17900');</v>
      </c>
      <c r="AC122" s="20" t="str">
        <f t="shared" si="67"/>
        <v/>
      </c>
      <c r="AD122" s="20" t="str">
        <f t="shared" si="68"/>
        <v/>
      </c>
      <c r="AE122" s="20" t="str">
        <f t="shared" si="69"/>
        <v/>
      </c>
      <c r="AF122" s="20" t="str">
        <f t="shared" si="70"/>
        <v/>
      </c>
      <c r="AG122" s="20" t="str">
        <f t="shared" si="71"/>
        <v/>
      </c>
      <c r="AH122" s="20" t="str">
        <f t="shared" si="72"/>
        <v/>
      </c>
      <c r="AJ122" s="29" t="str">
        <f t="shared" si="85"/>
        <v>INSERT INTO erpdb.temp_import_MYOB_COAStructure (level, COA, COAChild) VALUES (2, '17000', '17900');</v>
      </c>
      <c r="AL122" s="21" t="str">
        <f t="shared" si="73"/>
        <v/>
      </c>
      <c r="AM122" s="21" t="str">
        <f t="shared" si="77"/>
        <v/>
      </c>
      <c r="AN122" s="21" t="str">
        <f t="shared" si="78"/>
        <v xml:space="preserve">SELECT * FROM "SchAccounting"."Func_TblTemporary_Import_MYOB_COAStructure_SET"(0000004000000000002, NULL, 0000009000000000002, 2, '17000', '17900'); </v>
      </c>
      <c r="AO122" s="21" t="str">
        <f t="shared" si="79"/>
        <v/>
      </c>
      <c r="AP122" s="21" t="str">
        <f t="shared" si="80"/>
        <v/>
      </c>
      <c r="AQ122" s="21" t="str">
        <f t="shared" si="81"/>
        <v/>
      </c>
      <c r="AR122" s="21" t="str">
        <f t="shared" si="82"/>
        <v/>
      </c>
      <c r="AS122" s="21" t="str">
        <f t="shared" si="83"/>
        <v/>
      </c>
      <c r="AT122" s="21" t="str">
        <f t="shared" si="84"/>
        <v/>
      </c>
      <c r="AU122" s="26" t="s">
        <v>327</v>
      </c>
      <c r="AV122" s="29" t="str">
        <f t="shared" si="86"/>
        <v xml:space="preserve">SELECT * FROM "SchAccounting"."Func_TblTemporary_Import_MYOB_COAStructure_SET"(0000004000000000002, NULL, 0000009000000000002, 2, '17000', '17900'); </v>
      </c>
    </row>
    <row r="123" spans="2:48" x14ac:dyDescent="0.2">
      <c r="D123" s="20">
        <v>18000</v>
      </c>
      <c r="M123" s="20" t="s">
        <v>106</v>
      </c>
      <c r="O123" s="20" t="str">
        <f t="shared" si="57"/>
        <v>1ACTV</v>
      </c>
      <c r="P123" s="20">
        <f t="shared" si="58"/>
        <v>10000</v>
      </c>
      <c r="Q123" s="20">
        <f t="shared" si="74"/>
        <v>18000</v>
      </c>
      <c r="R123" s="20">
        <f t="shared" si="75"/>
        <v>17900</v>
      </c>
      <c r="S123" s="20">
        <f t="shared" si="76"/>
        <v>12032</v>
      </c>
      <c r="T123" s="20" t="str">
        <f t="shared" si="59"/>
        <v/>
      </c>
      <c r="U123" s="20" t="str">
        <f t="shared" si="60"/>
        <v/>
      </c>
      <c r="V123" s="20" t="str">
        <f t="shared" si="61"/>
        <v/>
      </c>
      <c r="W123" s="20" t="str">
        <f t="shared" si="62"/>
        <v>``</v>
      </c>
      <c r="X123" s="20" t="str">
        <f t="shared" si="63"/>
        <v/>
      </c>
      <c r="Y123" s="25"/>
      <c r="Z123" s="20" t="str">
        <f t="shared" si="64"/>
        <v/>
      </c>
      <c r="AA123" s="20" t="str">
        <f t="shared" si="65"/>
        <v>INSERT INTO erpdb.temp_import_MYOB_COAStructure (level, COA, COAChild) VALUES (1, '10000', '18000');</v>
      </c>
      <c r="AB123" s="20" t="str">
        <f t="shared" si="66"/>
        <v/>
      </c>
      <c r="AC123" s="20" t="str">
        <f t="shared" si="67"/>
        <v/>
      </c>
      <c r="AD123" s="20" t="str">
        <f t="shared" si="68"/>
        <v/>
      </c>
      <c r="AE123" s="20" t="str">
        <f t="shared" si="69"/>
        <v/>
      </c>
      <c r="AF123" s="20" t="str">
        <f t="shared" si="70"/>
        <v/>
      </c>
      <c r="AG123" s="20" t="str">
        <f t="shared" si="71"/>
        <v/>
      </c>
      <c r="AH123" s="20" t="str">
        <f t="shared" si="72"/>
        <v/>
      </c>
      <c r="AJ123" s="29" t="str">
        <f t="shared" si="85"/>
        <v>INSERT INTO erpdb.temp_import_MYOB_COAStructure (level, COA, COAChild) VALUES (1, '10000', '18000');</v>
      </c>
      <c r="AL123" s="21" t="str">
        <f t="shared" si="73"/>
        <v/>
      </c>
      <c r="AM123" s="21" t="str">
        <f t="shared" si="77"/>
        <v xml:space="preserve">SELECT * FROM "SchAccounting"."Func_TblTemporary_Import_MYOB_COAStructure_SET"(0000004000000000002, NULL, 0000009000000000002, 1, '10000', '18000'); </v>
      </c>
      <c r="AN123" s="21" t="str">
        <f t="shared" si="78"/>
        <v/>
      </c>
      <c r="AO123" s="21" t="str">
        <f t="shared" si="79"/>
        <v/>
      </c>
      <c r="AP123" s="21" t="str">
        <f t="shared" si="80"/>
        <v/>
      </c>
      <c r="AQ123" s="21" t="str">
        <f t="shared" si="81"/>
        <v/>
      </c>
      <c r="AR123" s="21" t="str">
        <f t="shared" si="82"/>
        <v/>
      </c>
      <c r="AS123" s="21" t="str">
        <f t="shared" si="83"/>
        <v/>
      </c>
      <c r="AT123" s="21" t="str">
        <f t="shared" si="84"/>
        <v/>
      </c>
      <c r="AU123" s="26" t="s">
        <v>327</v>
      </c>
      <c r="AV123" s="29" t="str">
        <f t="shared" si="86"/>
        <v xml:space="preserve">SELECT * FROM "SchAccounting"."Func_TblTemporary_Import_MYOB_COAStructure_SET"(0000004000000000002, NULL, 0000009000000000002, 1, '10000', '18000'); </v>
      </c>
    </row>
    <row r="124" spans="2:48" x14ac:dyDescent="0.2">
      <c r="E124" s="20">
        <v>18100</v>
      </c>
      <c r="M124" s="20" t="s">
        <v>107</v>
      </c>
      <c r="O124" s="20" t="str">
        <f t="shared" si="57"/>
        <v>1ACTV</v>
      </c>
      <c r="P124" s="20">
        <f t="shared" si="58"/>
        <v>10000</v>
      </c>
      <c r="Q124" s="20">
        <f t="shared" si="74"/>
        <v>18000</v>
      </c>
      <c r="R124" s="20">
        <f t="shared" si="75"/>
        <v>18100</v>
      </c>
      <c r="S124" s="20">
        <f t="shared" si="76"/>
        <v>12032</v>
      </c>
      <c r="T124" s="20" t="str">
        <f t="shared" si="59"/>
        <v/>
      </c>
      <c r="U124" s="20" t="str">
        <f t="shared" si="60"/>
        <v/>
      </c>
      <c r="V124" s="20" t="str">
        <f t="shared" si="61"/>
        <v/>
      </c>
      <c r="W124" s="20" t="str">
        <f t="shared" si="62"/>
        <v>``</v>
      </c>
      <c r="X124" s="20" t="str">
        <f t="shared" si="63"/>
        <v/>
      </c>
      <c r="Y124" s="25"/>
      <c r="Z124" s="20" t="str">
        <f t="shared" si="64"/>
        <v/>
      </c>
      <c r="AA124" s="20" t="str">
        <f t="shared" si="65"/>
        <v/>
      </c>
      <c r="AB124" s="20" t="str">
        <f t="shared" si="66"/>
        <v>INSERT INTO erpdb.temp_import_MYOB_COAStructure (level, COA, COAChild) VALUES (2, '18000', '18100');</v>
      </c>
      <c r="AC124" s="20" t="str">
        <f t="shared" si="67"/>
        <v/>
      </c>
      <c r="AD124" s="20" t="str">
        <f t="shared" si="68"/>
        <v/>
      </c>
      <c r="AE124" s="20" t="str">
        <f t="shared" si="69"/>
        <v/>
      </c>
      <c r="AF124" s="20" t="str">
        <f t="shared" si="70"/>
        <v/>
      </c>
      <c r="AG124" s="20" t="str">
        <f t="shared" si="71"/>
        <v/>
      </c>
      <c r="AH124" s="20" t="str">
        <f t="shared" si="72"/>
        <v/>
      </c>
      <c r="AJ124" s="29" t="str">
        <f t="shared" si="85"/>
        <v>INSERT INTO erpdb.temp_import_MYOB_COAStructure (level, COA, COAChild) VALUES (2, '18000', '18100');</v>
      </c>
      <c r="AL124" s="21" t="str">
        <f t="shared" si="73"/>
        <v/>
      </c>
      <c r="AM124" s="21" t="str">
        <f t="shared" si="77"/>
        <v/>
      </c>
      <c r="AN124" s="21" t="str">
        <f t="shared" si="78"/>
        <v xml:space="preserve">SELECT * FROM "SchAccounting"."Func_TblTemporary_Import_MYOB_COAStructure_SET"(0000004000000000002, NULL, 0000009000000000002, 2, '18000', '18100'); </v>
      </c>
      <c r="AO124" s="21" t="str">
        <f t="shared" si="79"/>
        <v/>
      </c>
      <c r="AP124" s="21" t="str">
        <f t="shared" si="80"/>
        <v/>
      </c>
      <c r="AQ124" s="21" t="str">
        <f t="shared" si="81"/>
        <v/>
      </c>
      <c r="AR124" s="21" t="str">
        <f t="shared" si="82"/>
        <v/>
      </c>
      <c r="AS124" s="21" t="str">
        <f t="shared" si="83"/>
        <v/>
      </c>
      <c r="AT124" s="21" t="str">
        <f t="shared" si="84"/>
        <v/>
      </c>
      <c r="AU124" s="26" t="s">
        <v>327</v>
      </c>
      <c r="AV124" s="29" t="str">
        <f t="shared" si="86"/>
        <v xml:space="preserve">SELECT * FROM "SchAccounting"."Func_TblTemporary_Import_MYOB_COAStructure_SET"(0000004000000000002, NULL, 0000009000000000002, 2, '18000', '18100'); </v>
      </c>
    </row>
    <row r="125" spans="2:48" x14ac:dyDescent="0.2">
      <c r="E125" s="20">
        <v>18200</v>
      </c>
      <c r="M125" s="20" t="s">
        <v>108</v>
      </c>
      <c r="O125" s="20" t="str">
        <f t="shared" si="57"/>
        <v>1ACTV</v>
      </c>
      <c r="P125" s="20">
        <f t="shared" si="58"/>
        <v>10000</v>
      </c>
      <c r="Q125" s="20">
        <f t="shared" si="74"/>
        <v>18000</v>
      </c>
      <c r="R125" s="20">
        <f t="shared" si="75"/>
        <v>18200</v>
      </c>
      <c r="S125" s="20">
        <f t="shared" si="76"/>
        <v>12032</v>
      </c>
      <c r="T125" s="20" t="str">
        <f t="shared" si="59"/>
        <v/>
      </c>
      <c r="U125" s="20" t="str">
        <f t="shared" si="60"/>
        <v/>
      </c>
      <c r="V125" s="20" t="str">
        <f t="shared" si="61"/>
        <v/>
      </c>
      <c r="W125" s="20" t="str">
        <f t="shared" si="62"/>
        <v>``</v>
      </c>
      <c r="X125" s="20" t="str">
        <f t="shared" si="63"/>
        <v/>
      </c>
      <c r="Y125" s="25"/>
      <c r="Z125" s="20" t="str">
        <f t="shared" si="64"/>
        <v/>
      </c>
      <c r="AA125" s="20" t="str">
        <f t="shared" si="65"/>
        <v/>
      </c>
      <c r="AB125" s="20" t="str">
        <f t="shared" si="66"/>
        <v>INSERT INTO erpdb.temp_import_MYOB_COAStructure (level, COA, COAChild) VALUES (2, '18000', '18200');</v>
      </c>
      <c r="AC125" s="20" t="str">
        <f t="shared" si="67"/>
        <v/>
      </c>
      <c r="AD125" s="20" t="str">
        <f t="shared" si="68"/>
        <v/>
      </c>
      <c r="AE125" s="20" t="str">
        <f t="shared" si="69"/>
        <v/>
      </c>
      <c r="AF125" s="20" t="str">
        <f t="shared" si="70"/>
        <v/>
      </c>
      <c r="AG125" s="20" t="str">
        <f t="shared" si="71"/>
        <v/>
      </c>
      <c r="AH125" s="20" t="str">
        <f t="shared" si="72"/>
        <v/>
      </c>
      <c r="AJ125" s="29" t="str">
        <f t="shared" si="85"/>
        <v>INSERT INTO erpdb.temp_import_MYOB_COAStructure (level, COA, COAChild) VALUES (2, '18000', '18200');</v>
      </c>
      <c r="AL125" s="21" t="str">
        <f t="shared" si="73"/>
        <v/>
      </c>
      <c r="AM125" s="21" t="str">
        <f t="shared" si="77"/>
        <v/>
      </c>
      <c r="AN125" s="21" t="str">
        <f t="shared" si="78"/>
        <v xml:space="preserve">SELECT * FROM "SchAccounting"."Func_TblTemporary_Import_MYOB_COAStructure_SET"(0000004000000000002, NULL, 0000009000000000002, 2, '18000', '18200'); </v>
      </c>
      <c r="AO125" s="21" t="str">
        <f t="shared" si="79"/>
        <v/>
      </c>
      <c r="AP125" s="21" t="str">
        <f t="shared" si="80"/>
        <v/>
      </c>
      <c r="AQ125" s="21" t="str">
        <f t="shared" si="81"/>
        <v/>
      </c>
      <c r="AR125" s="21" t="str">
        <f t="shared" si="82"/>
        <v/>
      </c>
      <c r="AS125" s="21" t="str">
        <f t="shared" si="83"/>
        <v/>
      </c>
      <c r="AT125" s="21" t="str">
        <f t="shared" si="84"/>
        <v/>
      </c>
      <c r="AU125" s="26" t="s">
        <v>327</v>
      </c>
      <c r="AV125" s="29" t="str">
        <f t="shared" si="86"/>
        <v xml:space="preserve">SELECT * FROM "SchAccounting"."Func_TblTemporary_Import_MYOB_COAStructure_SET"(0000004000000000002, NULL, 0000009000000000002, 2, '18000', '18200'); </v>
      </c>
    </row>
    <row r="126" spans="2:48" x14ac:dyDescent="0.2">
      <c r="E126" s="20">
        <v>18300</v>
      </c>
      <c r="M126" s="20" t="s">
        <v>109</v>
      </c>
      <c r="O126" s="20" t="str">
        <f t="shared" si="57"/>
        <v>1ACTV</v>
      </c>
      <c r="P126" s="20">
        <f t="shared" si="58"/>
        <v>10000</v>
      </c>
      <c r="Q126" s="20">
        <f t="shared" si="74"/>
        <v>18000</v>
      </c>
      <c r="R126" s="20">
        <f t="shared" si="75"/>
        <v>18300</v>
      </c>
      <c r="S126" s="20">
        <f t="shared" si="76"/>
        <v>12032</v>
      </c>
      <c r="T126" s="20" t="str">
        <f t="shared" si="59"/>
        <v/>
      </c>
      <c r="U126" s="20" t="str">
        <f t="shared" si="60"/>
        <v/>
      </c>
      <c r="V126" s="20" t="str">
        <f t="shared" si="61"/>
        <v/>
      </c>
      <c r="W126" s="20" t="str">
        <f t="shared" si="62"/>
        <v>``</v>
      </c>
      <c r="X126" s="20" t="str">
        <f t="shared" si="63"/>
        <v/>
      </c>
      <c r="Y126" s="25"/>
      <c r="Z126" s="20" t="str">
        <f t="shared" si="64"/>
        <v/>
      </c>
      <c r="AA126" s="20" t="str">
        <f t="shared" si="65"/>
        <v/>
      </c>
      <c r="AB126" s="20" t="str">
        <f t="shared" si="66"/>
        <v>INSERT INTO erpdb.temp_import_MYOB_COAStructure (level, COA, COAChild) VALUES (2, '18000', '18300');</v>
      </c>
      <c r="AC126" s="20" t="str">
        <f t="shared" si="67"/>
        <v/>
      </c>
      <c r="AD126" s="20" t="str">
        <f t="shared" si="68"/>
        <v/>
      </c>
      <c r="AE126" s="20" t="str">
        <f t="shared" si="69"/>
        <v/>
      </c>
      <c r="AF126" s="20" t="str">
        <f t="shared" si="70"/>
        <v/>
      </c>
      <c r="AG126" s="20" t="str">
        <f t="shared" si="71"/>
        <v/>
      </c>
      <c r="AH126" s="20" t="str">
        <f t="shared" si="72"/>
        <v/>
      </c>
      <c r="AJ126" s="29" t="str">
        <f t="shared" si="85"/>
        <v>INSERT INTO erpdb.temp_import_MYOB_COAStructure (level, COA, COAChild) VALUES (2, '18000', '18300');</v>
      </c>
      <c r="AL126" s="21" t="str">
        <f t="shared" si="73"/>
        <v/>
      </c>
      <c r="AM126" s="21" t="str">
        <f t="shared" si="77"/>
        <v/>
      </c>
      <c r="AN126" s="21" t="str">
        <f t="shared" si="78"/>
        <v xml:space="preserve">SELECT * FROM "SchAccounting"."Func_TblTemporary_Import_MYOB_COAStructure_SET"(0000004000000000002, NULL, 0000009000000000002, 2, '18000', '18300'); </v>
      </c>
      <c r="AO126" s="21" t="str">
        <f t="shared" si="79"/>
        <v/>
      </c>
      <c r="AP126" s="21" t="str">
        <f t="shared" si="80"/>
        <v/>
      </c>
      <c r="AQ126" s="21" t="str">
        <f t="shared" si="81"/>
        <v/>
      </c>
      <c r="AR126" s="21" t="str">
        <f t="shared" si="82"/>
        <v/>
      </c>
      <c r="AS126" s="21" t="str">
        <f t="shared" si="83"/>
        <v/>
      </c>
      <c r="AT126" s="21" t="str">
        <f t="shared" si="84"/>
        <v/>
      </c>
      <c r="AU126" s="26" t="s">
        <v>327</v>
      </c>
      <c r="AV126" s="29" t="str">
        <f t="shared" si="86"/>
        <v xml:space="preserve">SELECT * FROM "SchAccounting"."Func_TblTemporary_Import_MYOB_COAStructure_SET"(0000004000000000002, NULL, 0000009000000000002, 2, '18000', '18300'); </v>
      </c>
    </row>
    <row r="127" spans="2:48" x14ac:dyDescent="0.2">
      <c r="E127" s="20">
        <v>19000</v>
      </c>
      <c r="M127" s="20" t="s">
        <v>110</v>
      </c>
      <c r="O127" s="20" t="str">
        <f t="shared" si="57"/>
        <v>1ACTV</v>
      </c>
      <c r="P127" s="20">
        <f t="shared" si="58"/>
        <v>10000</v>
      </c>
      <c r="Q127" s="20">
        <f t="shared" si="74"/>
        <v>18000</v>
      </c>
      <c r="R127" s="20">
        <f t="shared" si="75"/>
        <v>19000</v>
      </c>
      <c r="S127" s="20">
        <f t="shared" si="76"/>
        <v>12032</v>
      </c>
      <c r="T127" s="20" t="str">
        <f t="shared" si="59"/>
        <v/>
      </c>
      <c r="U127" s="20" t="str">
        <f t="shared" si="60"/>
        <v/>
      </c>
      <c r="V127" s="20" t="str">
        <f t="shared" si="61"/>
        <v/>
      </c>
      <c r="W127" s="20" t="str">
        <f t="shared" si="62"/>
        <v>``</v>
      </c>
      <c r="X127" s="20" t="str">
        <f t="shared" si="63"/>
        <v/>
      </c>
      <c r="Y127" s="25"/>
      <c r="Z127" s="20" t="str">
        <f t="shared" si="64"/>
        <v/>
      </c>
      <c r="AA127" s="20" t="str">
        <f t="shared" si="65"/>
        <v/>
      </c>
      <c r="AB127" s="20" t="str">
        <f t="shared" si="66"/>
        <v>INSERT INTO erpdb.temp_import_MYOB_COAStructure (level, COA, COAChild) VALUES (2, '18000', '19000');</v>
      </c>
      <c r="AC127" s="20" t="str">
        <f t="shared" si="67"/>
        <v/>
      </c>
      <c r="AD127" s="20" t="str">
        <f t="shared" si="68"/>
        <v/>
      </c>
      <c r="AE127" s="20" t="str">
        <f t="shared" si="69"/>
        <v/>
      </c>
      <c r="AF127" s="20" t="str">
        <f t="shared" si="70"/>
        <v/>
      </c>
      <c r="AG127" s="20" t="str">
        <f t="shared" si="71"/>
        <v/>
      </c>
      <c r="AH127" s="20" t="str">
        <f t="shared" si="72"/>
        <v/>
      </c>
      <c r="AJ127" s="29" t="str">
        <f t="shared" si="85"/>
        <v>INSERT INTO erpdb.temp_import_MYOB_COAStructure (level, COA, COAChild) VALUES (2, '18000', '19000');</v>
      </c>
      <c r="AL127" s="21" t="str">
        <f t="shared" si="73"/>
        <v/>
      </c>
      <c r="AM127" s="21" t="str">
        <f t="shared" si="77"/>
        <v/>
      </c>
      <c r="AN127" s="21" t="str">
        <f t="shared" si="78"/>
        <v xml:space="preserve">SELECT * FROM "SchAccounting"."Func_TblTemporary_Import_MYOB_COAStructure_SET"(0000004000000000002, NULL, 0000009000000000002, 2, '18000', '19000'); </v>
      </c>
      <c r="AO127" s="21" t="str">
        <f t="shared" si="79"/>
        <v/>
      </c>
      <c r="AP127" s="21" t="str">
        <f t="shared" si="80"/>
        <v/>
      </c>
      <c r="AQ127" s="21" t="str">
        <f t="shared" si="81"/>
        <v/>
      </c>
      <c r="AR127" s="21" t="str">
        <f t="shared" si="82"/>
        <v/>
      </c>
      <c r="AS127" s="21" t="str">
        <f t="shared" si="83"/>
        <v/>
      </c>
      <c r="AT127" s="21" t="str">
        <f t="shared" si="84"/>
        <v/>
      </c>
      <c r="AU127" s="26" t="s">
        <v>327</v>
      </c>
      <c r="AV127" s="29" t="str">
        <f t="shared" si="86"/>
        <v xml:space="preserve">SELECT * FROM "SchAccounting"."Func_TblTemporary_Import_MYOB_COAStructure_SET"(0000004000000000002, NULL, 0000009000000000002, 2, '18000', '19000'); </v>
      </c>
    </row>
    <row r="128" spans="2:48" x14ac:dyDescent="0.2">
      <c r="B128" s="20" t="s">
        <v>717</v>
      </c>
      <c r="M128" s="20" t="s">
        <v>320</v>
      </c>
      <c r="O128" s="20" t="str">
        <f t="shared" si="57"/>
        <v>2PASV</v>
      </c>
      <c r="P128" s="20">
        <f t="shared" si="58"/>
        <v>10000</v>
      </c>
      <c r="Q128" s="20">
        <f t="shared" si="74"/>
        <v>18000</v>
      </c>
      <c r="R128" s="20">
        <f t="shared" si="75"/>
        <v>19000</v>
      </c>
      <c r="S128" s="20">
        <f t="shared" si="76"/>
        <v>12032</v>
      </c>
      <c r="T128" s="20" t="str">
        <f t="shared" si="59"/>
        <v/>
      </c>
      <c r="U128" s="20" t="str">
        <f t="shared" si="60"/>
        <v/>
      </c>
      <c r="V128" s="20" t="str">
        <f t="shared" si="61"/>
        <v/>
      </c>
      <c r="W128" s="20" t="str">
        <f t="shared" si="62"/>
        <v>``</v>
      </c>
      <c r="X128" s="20" t="str">
        <f t="shared" si="63"/>
        <v/>
      </c>
      <c r="Y128" s="25"/>
      <c r="Z128" s="20" t="str">
        <f t="shared" si="64"/>
        <v/>
      </c>
      <c r="AA128" s="20" t="str">
        <f t="shared" si="65"/>
        <v/>
      </c>
      <c r="AB128" s="20" t="str">
        <f t="shared" si="66"/>
        <v/>
      </c>
      <c r="AC128" s="20" t="str">
        <f t="shared" si="67"/>
        <v/>
      </c>
      <c r="AD128" s="20" t="str">
        <f t="shared" si="68"/>
        <v/>
      </c>
      <c r="AE128" s="20" t="str">
        <f t="shared" si="69"/>
        <v/>
      </c>
      <c r="AF128" s="20" t="str">
        <f t="shared" si="70"/>
        <v/>
      </c>
      <c r="AG128" s="20" t="str">
        <f t="shared" si="71"/>
        <v/>
      </c>
      <c r="AH128" s="20" t="str">
        <f t="shared" si="72"/>
        <v/>
      </c>
      <c r="AJ128" s="29" t="str">
        <f t="shared" si="85"/>
        <v/>
      </c>
      <c r="AL128" s="21" t="str">
        <f t="shared" si="73"/>
        <v/>
      </c>
      <c r="AM128" s="21" t="str">
        <f t="shared" si="77"/>
        <v/>
      </c>
      <c r="AN128" s="21" t="str">
        <f t="shared" si="78"/>
        <v/>
      </c>
      <c r="AO128" s="21" t="str">
        <f t="shared" si="79"/>
        <v/>
      </c>
      <c r="AP128" s="21" t="str">
        <f t="shared" si="80"/>
        <v/>
      </c>
      <c r="AQ128" s="21" t="str">
        <f t="shared" si="81"/>
        <v/>
      </c>
      <c r="AR128" s="21" t="str">
        <f t="shared" si="82"/>
        <v/>
      </c>
      <c r="AS128" s="21" t="str">
        <f t="shared" si="83"/>
        <v/>
      </c>
      <c r="AT128" s="21" t="str">
        <f t="shared" si="84"/>
        <v/>
      </c>
      <c r="AU128" s="26" t="s">
        <v>327</v>
      </c>
      <c r="AV128" s="29" t="str">
        <f t="shared" si="86"/>
        <v/>
      </c>
    </row>
    <row r="129" spans="3:48" x14ac:dyDescent="0.2">
      <c r="C129" s="20">
        <v>20000</v>
      </c>
      <c r="M129" s="20" t="s">
        <v>111</v>
      </c>
      <c r="O129" s="20" t="str">
        <f t="shared" si="57"/>
        <v>2PASV</v>
      </c>
      <c r="P129" s="20">
        <f t="shared" si="58"/>
        <v>20000</v>
      </c>
      <c r="Q129" s="20">
        <f t="shared" si="74"/>
        <v>18000</v>
      </c>
      <c r="R129" s="20">
        <f t="shared" si="75"/>
        <v>19000</v>
      </c>
      <c r="S129" s="20">
        <f t="shared" si="76"/>
        <v>12032</v>
      </c>
      <c r="T129" s="20" t="str">
        <f t="shared" si="59"/>
        <v/>
      </c>
      <c r="U129" s="20" t="str">
        <f t="shared" si="60"/>
        <v/>
      </c>
      <c r="V129" s="20" t="str">
        <f t="shared" si="61"/>
        <v/>
      </c>
      <c r="W129" s="20" t="str">
        <f t="shared" si="62"/>
        <v>``</v>
      </c>
      <c r="X129" s="20" t="str">
        <f t="shared" si="63"/>
        <v/>
      </c>
      <c r="Y129" s="25"/>
      <c r="Z129" s="20" t="str">
        <f t="shared" si="64"/>
        <v>INSERT INTO erpdb.temp_import_MYOB_COAStructure (level, COA, COAChild) VALUES (0, '2PASV', '20000');</v>
      </c>
      <c r="AA129" s="20" t="str">
        <f t="shared" si="65"/>
        <v/>
      </c>
      <c r="AB129" s="20" t="str">
        <f t="shared" si="66"/>
        <v/>
      </c>
      <c r="AC129" s="20" t="str">
        <f t="shared" si="67"/>
        <v/>
      </c>
      <c r="AD129" s="20" t="str">
        <f t="shared" si="68"/>
        <v/>
      </c>
      <c r="AE129" s="20" t="str">
        <f t="shared" si="69"/>
        <v/>
      </c>
      <c r="AF129" s="20" t="str">
        <f t="shared" si="70"/>
        <v/>
      </c>
      <c r="AG129" s="20" t="str">
        <f t="shared" si="71"/>
        <v/>
      </c>
      <c r="AH129" s="20" t="str">
        <f t="shared" si="72"/>
        <v/>
      </c>
      <c r="AJ129" s="29" t="str">
        <f t="shared" si="85"/>
        <v>INSERT INTO erpdb.temp_import_MYOB_COAStructure (level, COA, COAChild) VALUES (0, '2PASV', '20000');</v>
      </c>
      <c r="AL129" s="21" t="str">
        <f t="shared" si="73"/>
        <v xml:space="preserve">SELECT * FROM "SchAccounting"."Func_TblTemporary_Import_MYOB_COAStructure_SET"(0000004000000000002, NULL, 0000009000000000002, 0, '2PASV', '20000'); </v>
      </c>
      <c r="AM129" s="21" t="str">
        <f t="shared" si="77"/>
        <v/>
      </c>
      <c r="AN129" s="21" t="str">
        <f t="shared" si="78"/>
        <v/>
      </c>
      <c r="AO129" s="21" t="str">
        <f t="shared" si="79"/>
        <v/>
      </c>
      <c r="AP129" s="21" t="str">
        <f t="shared" si="80"/>
        <v/>
      </c>
      <c r="AQ129" s="21" t="str">
        <f t="shared" si="81"/>
        <v/>
      </c>
      <c r="AR129" s="21" t="str">
        <f t="shared" si="82"/>
        <v/>
      </c>
      <c r="AS129" s="21" t="str">
        <f t="shared" si="83"/>
        <v/>
      </c>
      <c r="AT129" s="21" t="str">
        <f t="shared" si="84"/>
        <v/>
      </c>
      <c r="AU129" s="26" t="s">
        <v>327</v>
      </c>
      <c r="AV129" s="29" t="str">
        <f t="shared" si="86"/>
        <v xml:space="preserve">SELECT * FROM "SchAccounting"."Func_TblTemporary_Import_MYOB_COAStructure_SET"(0000004000000000002, NULL, 0000009000000000002, 0, '2PASV', '20000'); </v>
      </c>
    </row>
    <row r="130" spans="3:48" x14ac:dyDescent="0.2">
      <c r="D130" s="20">
        <v>21000</v>
      </c>
      <c r="M130" s="20" t="s">
        <v>315</v>
      </c>
      <c r="O130" s="20" t="str">
        <f t="shared" si="57"/>
        <v>2PASV</v>
      </c>
      <c r="P130" s="20">
        <f t="shared" si="58"/>
        <v>20000</v>
      </c>
      <c r="Q130" s="20">
        <f t="shared" si="74"/>
        <v>21000</v>
      </c>
      <c r="R130" s="20">
        <f t="shared" si="75"/>
        <v>19000</v>
      </c>
      <c r="S130" s="20">
        <f t="shared" si="76"/>
        <v>12032</v>
      </c>
      <c r="T130" s="20" t="str">
        <f t="shared" si="59"/>
        <v/>
      </c>
      <c r="U130" s="20" t="str">
        <f t="shared" si="60"/>
        <v/>
      </c>
      <c r="V130" s="20" t="str">
        <f t="shared" si="61"/>
        <v/>
      </c>
      <c r="W130" s="20" t="str">
        <f t="shared" si="62"/>
        <v>``</v>
      </c>
      <c r="X130" s="20" t="str">
        <f t="shared" si="63"/>
        <v/>
      </c>
      <c r="Y130" s="25"/>
      <c r="Z130" s="20" t="str">
        <f t="shared" si="64"/>
        <v/>
      </c>
      <c r="AA130" s="20" t="str">
        <f t="shared" si="65"/>
        <v>INSERT INTO erpdb.temp_import_MYOB_COAStructure (level, COA, COAChild) VALUES (1, '20000', '21000');</v>
      </c>
      <c r="AB130" s="20" t="str">
        <f t="shared" si="66"/>
        <v/>
      </c>
      <c r="AC130" s="20" t="str">
        <f t="shared" si="67"/>
        <v/>
      </c>
      <c r="AD130" s="20" t="str">
        <f t="shared" si="68"/>
        <v/>
      </c>
      <c r="AE130" s="20" t="str">
        <f t="shared" si="69"/>
        <v/>
      </c>
      <c r="AF130" s="20" t="str">
        <f t="shared" si="70"/>
        <v/>
      </c>
      <c r="AG130" s="20" t="str">
        <f t="shared" si="71"/>
        <v/>
      </c>
      <c r="AH130" s="20" t="str">
        <f t="shared" si="72"/>
        <v/>
      </c>
      <c r="AJ130" s="29" t="str">
        <f t="shared" si="85"/>
        <v>INSERT INTO erpdb.temp_import_MYOB_COAStructure (level, COA, COAChild) VALUES (1, '20000', '21000');</v>
      </c>
      <c r="AL130" s="21" t="str">
        <f t="shared" si="73"/>
        <v/>
      </c>
      <c r="AM130" s="21" t="str">
        <f t="shared" si="77"/>
        <v xml:space="preserve">SELECT * FROM "SchAccounting"."Func_TblTemporary_Import_MYOB_COAStructure_SET"(0000004000000000002, NULL, 0000009000000000002, 1, '20000', '21000'); </v>
      </c>
      <c r="AN130" s="21" t="str">
        <f t="shared" si="78"/>
        <v/>
      </c>
      <c r="AO130" s="21" t="str">
        <f t="shared" si="79"/>
        <v/>
      </c>
      <c r="AP130" s="21" t="str">
        <f t="shared" si="80"/>
        <v/>
      </c>
      <c r="AQ130" s="21" t="str">
        <f t="shared" si="81"/>
        <v/>
      </c>
      <c r="AR130" s="21" t="str">
        <f t="shared" si="82"/>
        <v/>
      </c>
      <c r="AS130" s="21" t="str">
        <f t="shared" si="83"/>
        <v/>
      </c>
      <c r="AT130" s="21" t="str">
        <f t="shared" si="84"/>
        <v/>
      </c>
      <c r="AU130" s="26" t="s">
        <v>327</v>
      </c>
      <c r="AV130" s="29" t="str">
        <f t="shared" si="86"/>
        <v xml:space="preserve">SELECT * FROM "SchAccounting"."Func_TblTemporary_Import_MYOB_COAStructure_SET"(0000004000000000002, NULL, 0000009000000000002, 1, '20000', '21000'); </v>
      </c>
    </row>
    <row r="131" spans="3:48" x14ac:dyDescent="0.2">
      <c r="E131" s="21">
        <v>21100</v>
      </c>
      <c r="F131" s="21"/>
      <c r="M131" s="21" t="s">
        <v>112</v>
      </c>
      <c r="O131" s="20" t="str">
        <f t="shared" si="57"/>
        <v>2PASV</v>
      </c>
      <c r="P131" s="20">
        <f t="shared" si="58"/>
        <v>20000</v>
      </c>
      <c r="Q131" s="20">
        <f t="shared" si="74"/>
        <v>21000</v>
      </c>
      <c r="R131" s="20">
        <f t="shared" si="75"/>
        <v>21100</v>
      </c>
      <c r="S131" s="20">
        <f t="shared" si="76"/>
        <v>12032</v>
      </c>
      <c r="T131" s="20" t="str">
        <f t="shared" si="59"/>
        <v/>
      </c>
      <c r="U131" s="20" t="str">
        <f t="shared" si="60"/>
        <v/>
      </c>
      <c r="V131" s="20" t="str">
        <f t="shared" si="61"/>
        <v/>
      </c>
      <c r="W131" s="20" t="str">
        <f t="shared" si="62"/>
        <v>``</v>
      </c>
      <c r="X131" s="20" t="str">
        <f t="shared" si="63"/>
        <v/>
      </c>
      <c r="Y131" s="25"/>
      <c r="Z131" s="20" t="str">
        <f t="shared" si="64"/>
        <v/>
      </c>
      <c r="AA131" s="20" t="str">
        <f t="shared" si="65"/>
        <v/>
      </c>
      <c r="AB131" s="20" t="str">
        <f t="shared" si="66"/>
        <v>INSERT INTO erpdb.temp_import_MYOB_COAStructure (level, COA, COAChild) VALUES (2, '21000', '21100');</v>
      </c>
      <c r="AC131" s="20" t="str">
        <f t="shared" si="67"/>
        <v/>
      </c>
      <c r="AD131" s="20" t="str">
        <f t="shared" si="68"/>
        <v/>
      </c>
      <c r="AE131" s="20" t="str">
        <f t="shared" si="69"/>
        <v/>
      </c>
      <c r="AF131" s="20" t="str">
        <f t="shared" si="70"/>
        <v/>
      </c>
      <c r="AG131" s="20" t="str">
        <f t="shared" si="71"/>
        <v/>
      </c>
      <c r="AH131" s="20" t="str">
        <f t="shared" si="72"/>
        <v/>
      </c>
      <c r="AJ131" s="29" t="str">
        <f t="shared" si="85"/>
        <v>INSERT INTO erpdb.temp_import_MYOB_COAStructure (level, COA, COAChild) VALUES (2, '21000', '21100');</v>
      </c>
      <c r="AL131" s="21" t="str">
        <f t="shared" si="73"/>
        <v/>
      </c>
      <c r="AM131" s="21" t="str">
        <f t="shared" si="77"/>
        <v/>
      </c>
      <c r="AN131" s="21" t="str">
        <f t="shared" si="78"/>
        <v xml:space="preserve">SELECT * FROM "SchAccounting"."Func_TblTemporary_Import_MYOB_COAStructure_SET"(0000004000000000002, NULL, 0000009000000000002, 2, '21000', '21100'); </v>
      </c>
      <c r="AO131" s="21" t="str">
        <f t="shared" si="79"/>
        <v/>
      </c>
      <c r="AP131" s="21" t="str">
        <f t="shared" si="80"/>
        <v/>
      </c>
      <c r="AQ131" s="21" t="str">
        <f t="shared" si="81"/>
        <v/>
      </c>
      <c r="AR131" s="21" t="str">
        <f t="shared" si="82"/>
        <v/>
      </c>
      <c r="AS131" s="21" t="str">
        <f t="shared" si="83"/>
        <v/>
      </c>
      <c r="AT131" s="21" t="str">
        <f t="shared" si="84"/>
        <v/>
      </c>
      <c r="AU131" s="26" t="s">
        <v>327</v>
      </c>
      <c r="AV131" s="29" t="str">
        <f t="shared" si="86"/>
        <v xml:space="preserve">SELECT * FROM "SchAccounting"."Func_TblTemporary_Import_MYOB_COAStructure_SET"(0000004000000000002, NULL, 0000009000000000002, 2, '21000', '21100'); </v>
      </c>
    </row>
    <row r="132" spans="3:48" x14ac:dyDescent="0.2">
      <c r="E132" s="21"/>
      <c r="F132" s="21">
        <v>21110</v>
      </c>
      <c r="M132" s="21" t="s">
        <v>113</v>
      </c>
      <c r="O132" s="20" t="str">
        <f t="shared" ref="O132:O195" si="87">IF(EXACT($B132, ""), IF(EXACT($O131, ""), "", $O131), $B132)</f>
        <v>2PASV</v>
      </c>
      <c r="P132" s="20">
        <f t="shared" ref="P132:P195" si="88">IF(EXACT($C132, ""), IF(EXACT($P131, ""), "", $P131), $C132)</f>
        <v>20000</v>
      </c>
      <c r="Q132" s="20">
        <f t="shared" si="74"/>
        <v>21000</v>
      </c>
      <c r="R132" s="20">
        <f t="shared" si="75"/>
        <v>21100</v>
      </c>
      <c r="S132" s="20">
        <f t="shared" si="76"/>
        <v>21110</v>
      </c>
      <c r="T132" s="20" t="str">
        <f t="shared" ref="T132:T195" si="89">IF(EXACT($G132, ""), IF(EXACT($T131, ""), "", $T131), $G132)</f>
        <v/>
      </c>
      <c r="U132" s="20" t="str">
        <f t="shared" ref="U132:U195" si="90">IF(EXACT($H132, ""), IF(EXACT($U131, ""), "", $U131), $H132)</f>
        <v/>
      </c>
      <c r="V132" s="20" t="str">
        <f t="shared" ref="V132:V195" si="91">IF(EXACT($I132, ""), IF(EXACT($V131, ""), "", $V131), $I132)</f>
        <v/>
      </c>
      <c r="W132" s="20" t="str">
        <f t="shared" ref="W132:W195" si="92">IF(EXACT($J132, ""), IF(EXACT($W131, ""), "", $W131), $J132)</f>
        <v>``</v>
      </c>
      <c r="X132" s="20" t="str">
        <f t="shared" ref="X132:X195" si="93">IF(EXACT($K132, ""), IF(EXACT($X131, ""), "", $X131), $K132)</f>
        <v/>
      </c>
      <c r="Y132" s="25"/>
      <c r="Z132" s="20" t="str">
        <f t="shared" ref="Z132:Z195" si="94">IF(EXACT(P132, P131), "", CONCATENATE("INSERT INTO erpdb.temp_import_MYOB_COAStructure (level, COA, COAChild) VALUES (", "0", ", '", O132, "'", ", '", P132, "');"))</f>
        <v/>
      </c>
      <c r="AA132" s="20" t="str">
        <f t="shared" ref="AA132:AA195" si="95">IF(EXACT(Q132, Q131), "", CONCATENATE("INSERT INTO erpdb.temp_import_MYOB_COAStructure (level, COA, COAChild) VALUES (", "1", ", '", P132, "'", ", '", Q132, "');"))</f>
        <v/>
      </c>
      <c r="AB132" s="20" t="str">
        <f t="shared" ref="AB132:AB195" si="96">IF(EXACT(R132, R131), "", CONCATENATE("INSERT INTO erpdb.temp_import_MYOB_COAStructure (level, COA, COAChild) VALUES (", "2", ", '", Q132, "'", ", '", R132, "');"))</f>
        <v/>
      </c>
      <c r="AC132" s="20" t="str">
        <f t="shared" ref="AC132:AC195" si="97">IF(EXACT(S132, S131), "", CONCATENATE("INSERT INTO erpdb.temp_import_MYOB_COAStructure (level, COA, COAChild) VALUES (", "3", ", '", R132, "'", ", '", S132, "');"))</f>
        <v>INSERT INTO erpdb.temp_import_MYOB_COAStructure (level, COA, COAChild) VALUES (3, '21100', '21110');</v>
      </c>
      <c r="AD132" s="20" t="str">
        <f t="shared" ref="AD132:AD195" si="98">IF(EXACT(T132, T131), "", CONCATENATE("INSERT INTO erpdb.temp_import_MYOB_COAStructure (level, COA, COAChild) VALUES (", "4", ", '", S132, "'", ", '", T132, "');"))</f>
        <v/>
      </c>
      <c r="AE132" s="20" t="str">
        <f t="shared" ref="AE132:AE195" si="99">IF(EXACT(U132, U131), "", CONCATENATE("INSERT INTO erpdb.temp_import_MYOB_COAStructure (level, COA, COAChild) VALUES (", "5", ", '", T132, "'", ", '", U132, "');"))</f>
        <v/>
      </c>
      <c r="AF132" s="20" t="str">
        <f t="shared" ref="AF132:AF195" si="100">IF(EXACT(V132, V131), "", CONCATENATE("INSERT INTO erpdb.temp_import_MYOB_COAStructure (level, COA, COAChild) VALUES (", "6", ", '", U132, "'", ", '", V132, "');"))</f>
        <v/>
      </c>
      <c r="AG132" s="20" t="str">
        <f t="shared" ref="AG132:AG195" si="101">IF(EXACT(W132, W131), "", CONCATENATE("INSERT INTO erpdb.temp_import_MYOB_COAStructure (level, COA, COAChild) VALUES (", "7", ", '", V132, "'", ", '", W132, "');"))</f>
        <v/>
      </c>
      <c r="AH132" s="20" t="str">
        <f t="shared" ref="AH132:AH195" si="102">IF(EXACT(X132, X131), "", CONCATENATE("INSERT INTO erpdb.temp_import_MYOB_COAStructure (level, COA, COAChild) VALUES (", "8", ", '", W132, "'", ", '", X132, "');"))</f>
        <v/>
      </c>
      <c r="AJ132" s="29" t="str">
        <f t="shared" si="85"/>
        <v>INSERT INTO erpdb.temp_import_MYOB_COAStructure (level, COA, COAChild) VALUES (3, '21100', '21110');</v>
      </c>
      <c r="AL132" s="21" t="str">
        <f t="shared" ref="AL132:AL195" si="103">IF(EXACT(P132, P131), "", CONCATENATE("SELECT * FROM ""SchAccounting"".""Func_TblTemporary_Import_MYOB_COAStructure_SET""(0000004000000000002, NULL, 0000009000000000002, 0, '", O132, "', '", P132, "'); "))</f>
        <v/>
      </c>
      <c r="AM132" s="21" t="str">
        <f t="shared" si="77"/>
        <v/>
      </c>
      <c r="AN132" s="21" t="str">
        <f t="shared" si="78"/>
        <v/>
      </c>
      <c r="AO132" s="21" t="str">
        <f t="shared" si="79"/>
        <v xml:space="preserve">SELECT * FROM "SchAccounting"."Func_TblTemporary_Import_MYOB_COAStructure_SET"(0000004000000000002, NULL, 0000009000000000002, 3, '21100', '21110'); </v>
      </c>
      <c r="AP132" s="21" t="str">
        <f t="shared" si="80"/>
        <v/>
      </c>
      <c r="AQ132" s="21" t="str">
        <f t="shared" si="81"/>
        <v/>
      </c>
      <c r="AR132" s="21" t="str">
        <f t="shared" si="82"/>
        <v/>
      </c>
      <c r="AS132" s="21" t="str">
        <f t="shared" si="83"/>
        <v/>
      </c>
      <c r="AT132" s="21" t="str">
        <f t="shared" si="84"/>
        <v/>
      </c>
      <c r="AU132" s="26" t="s">
        <v>327</v>
      </c>
      <c r="AV132" s="29" t="str">
        <f t="shared" si="86"/>
        <v xml:space="preserve">SELECT * FROM "SchAccounting"."Func_TblTemporary_Import_MYOB_COAStructure_SET"(0000004000000000002, NULL, 0000009000000000002, 3, '21100', '21110'); </v>
      </c>
    </row>
    <row r="133" spans="3:48" x14ac:dyDescent="0.2">
      <c r="E133" s="21"/>
      <c r="F133" s="21">
        <v>21120</v>
      </c>
      <c r="G133" s="21"/>
      <c r="M133" s="21" t="s">
        <v>114</v>
      </c>
      <c r="O133" s="20" t="str">
        <f t="shared" si="87"/>
        <v>2PASV</v>
      </c>
      <c r="P133" s="20">
        <f t="shared" si="88"/>
        <v>20000</v>
      </c>
      <c r="Q133" s="20">
        <f t="shared" ref="Q133:Q196" si="104">IF(EXACT($D133, ""), IF(EXACT($Q132, ""), "", $Q132), $D133)</f>
        <v>21000</v>
      </c>
      <c r="R133" s="20">
        <f t="shared" ref="R133:R196" si="105">IF(EXACT($E133, ""), IF(EXACT($R132, ""), "", $R132), $E133)</f>
        <v>21100</v>
      </c>
      <c r="S133" s="20">
        <f t="shared" ref="S133:S196" si="106">IF(EXACT($F133, ""), IF(EXACT($S132, ""), "", $S132), $F133)</f>
        <v>21120</v>
      </c>
      <c r="T133" s="20" t="str">
        <f t="shared" si="89"/>
        <v/>
      </c>
      <c r="U133" s="20" t="str">
        <f t="shared" si="90"/>
        <v/>
      </c>
      <c r="V133" s="20" t="str">
        <f t="shared" si="91"/>
        <v/>
      </c>
      <c r="W133" s="20" t="str">
        <f t="shared" si="92"/>
        <v>``</v>
      </c>
      <c r="X133" s="20" t="str">
        <f t="shared" si="93"/>
        <v/>
      </c>
      <c r="Y133" s="25"/>
      <c r="Z133" s="20" t="str">
        <f t="shared" si="94"/>
        <v/>
      </c>
      <c r="AA133" s="20" t="str">
        <f t="shared" si="95"/>
        <v/>
      </c>
      <c r="AB133" s="20" t="str">
        <f t="shared" si="96"/>
        <v/>
      </c>
      <c r="AC133" s="20" t="str">
        <f t="shared" si="97"/>
        <v>INSERT INTO erpdb.temp_import_MYOB_COAStructure (level, COA, COAChild) VALUES (3, '21100', '21120');</v>
      </c>
      <c r="AD133" s="20" t="str">
        <f t="shared" si="98"/>
        <v/>
      </c>
      <c r="AE133" s="20" t="str">
        <f t="shared" si="99"/>
        <v/>
      </c>
      <c r="AF133" s="20" t="str">
        <f t="shared" si="100"/>
        <v/>
      </c>
      <c r="AG133" s="20" t="str">
        <f t="shared" si="101"/>
        <v/>
      </c>
      <c r="AH133" s="20" t="str">
        <f t="shared" si="102"/>
        <v/>
      </c>
      <c r="AJ133" s="29" t="str">
        <f t="shared" si="85"/>
        <v>INSERT INTO erpdb.temp_import_MYOB_COAStructure (level, COA, COAChild) VALUES (3, '21100', '21120');</v>
      </c>
      <c r="AL133" s="21" t="str">
        <f t="shared" si="103"/>
        <v/>
      </c>
      <c r="AM133" s="21" t="str">
        <f t="shared" ref="AM133:AM196" si="107">IF(EXACT(Q133, Q132), "", CONCATENATE("SELECT * FROM ""SchAccounting"".""Func_TblTemporary_Import_MYOB_COAStructure_SET""(0000004000000000002, NULL, 0000009000000000002, 1, '", P133, "', '", Q133, "'); "))</f>
        <v/>
      </c>
      <c r="AN133" s="21" t="str">
        <f t="shared" ref="AN133:AN196" si="108">IF(EXACT(R133, R132), "", CONCATENATE("SELECT * FROM ""SchAccounting"".""Func_TblTemporary_Import_MYOB_COAStructure_SET""(0000004000000000002, NULL, 0000009000000000002, 2, '", Q133, "', '", R133, "'); "))</f>
        <v/>
      </c>
      <c r="AO133" s="21" t="str">
        <f t="shared" ref="AO133:AO196" si="109">IF(EXACT(S133, S132), "", CONCATENATE("SELECT * FROM ""SchAccounting"".""Func_TblTemporary_Import_MYOB_COAStructure_SET""(0000004000000000002, NULL, 0000009000000000002, 3, '", R133, "', '", S133, "'); "))</f>
        <v xml:space="preserve">SELECT * FROM "SchAccounting"."Func_TblTemporary_Import_MYOB_COAStructure_SET"(0000004000000000002, NULL, 0000009000000000002, 3, '21100', '21120'); </v>
      </c>
      <c r="AP133" s="21" t="str">
        <f t="shared" ref="AP133:AP196" si="110">IF(EXACT(T133, T132), "", CONCATENATE("SELECT * FROM ""SchAccounting"".""Func_TblTemporary_Import_MYOB_COAStructure_SET""(0000004000000000002, NULL, 0000009000000000002, 4, '", S133, "', '", T133, "'); "))</f>
        <v/>
      </c>
      <c r="AQ133" s="21" t="str">
        <f t="shared" ref="AQ133:AQ196" si="111">IF(EXACT(U133, U132), "", CONCATENATE("SELECT * FROM ""SchAccounting"".""Func_TblTemporary_Import_MYOB_COAStructure_SET""(0000004000000000002, NULL, 0000009000000000002, 5, '", T133, "', '", U133, "'); "))</f>
        <v/>
      </c>
      <c r="AR133" s="21" t="str">
        <f t="shared" ref="AR133:AR196" si="112">IF(EXACT(V133, V132), "", CONCATENATE("SELECT * FROM ""SchAccounting"".""Func_TblTemporary_Import_MYOB_COAStructure_SET""(0000004000000000002, NULL, 0000009000000000002, 6, '", U133, "', '", V133, "'); "))</f>
        <v/>
      </c>
      <c r="AS133" s="21" t="str">
        <f t="shared" ref="AS133:AS196" si="113">IF(EXACT(W133, W132), "", CONCATENATE("SELECT * FROM ""SchAccounting"".""Func_TblTemporary_Import_MYOB_COAStructure_SET""(0000004000000000002, NULL, 0000009000000000002, 7, '", V133, "', '", W133, "'); "))</f>
        <v/>
      </c>
      <c r="AT133" s="21" t="str">
        <f t="shared" ref="AT133:AT196" si="114">IF(EXACT(X133, X132), "", CONCATENATE("SELECT * FROM ""SchAccounting"".""Func_TblTemporary_Import_MYOB_COAStructure_SET""(0000004000000000002, NULL, 0000009000000000002, 8, '", W133, "', '", X133, "'); "))</f>
        <v/>
      </c>
      <c r="AU133" s="26" t="s">
        <v>327</v>
      </c>
      <c r="AV133" s="29" t="str">
        <f t="shared" si="86"/>
        <v xml:space="preserve">SELECT * FROM "SchAccounting"."Func_TblTemporary_Import_MYOB_COAStructure_SET"(0000004000000000002, NULL, 0000009000000000002, 3, '21100', '21120'); </v>
      </c>
    </row>
    <row r="134" spans="3:48" x14ac:dyDescent="0.2">
      <c r="E134" s="21"/>
      <c r="F134" s="21"/>
      <c r="G134" s="21">
        <v>21121</v>
      </c>
      <c r="M134" s="21" t="s">
        <v>114</v>
      </c>
      <c r="O134" s="20" t="str">
        <f t="shared" si="87"/>
        <v>2PASV</v>
      </c>
      <c r="P134" s="20">
        <f t="shared" si="88"/>
        <v>20000</v>
      </c>
      <c r="Q134" s="20">
        <f t="shared" si="104"/>
        <v>21000</v>
      </c>
      <c r="R134" s="20">
        <f t="shared" si="105"/>
        <v>21100</v>
      </c>
      <c r="S134" s="20">
        <f t="shared" si="106"/>
        <v>21120</v>
      </c>
      <c r="T134" s="20">
        <f t="shared" si="89"/>
        <v>21121</v>
      </c>
      <c r="U134" s="20" t="str">
        <f t="shared" si="90"/>
        <v/>
      </c>
      <c r="V134" s="20" t="str">
        <f t="shared" si="91"/>
        <v/>
      </c>
      <c r="W134" s="20" t="str">
        <f t="shared" si="92"/>
        <v>``</v>
      </c>
      <c r="X134" s="20" t="str">
        <f t="shared" si="93"/>
        <v/>
      </c>
      <c r="Y134" s="25"/>
      <c r="Z134" s="20" t="str">
        <f t="shared" si="94"/>
        <v/>
      </c>
      <c r="AA134" s="20" t="str">
        <f t="shared" si="95"/>
        <v/>
      </c>
      <c r="AB134" s="20" t="str">
        <f t="shared" si="96"/>
        <v/>
      </c>
      <c r="AC134" s="20" t="str">
        <f t="shared" si="97"/>
        <v/>
      </c>
      <c r="AD134" s="20" t="str">
        <f t="shared" si="98"/>
        <v>INSERT INTO erpdb.temp_import_MYOB_COAStructure (level, COA, COAChild) VALUES (4, '21120', '21121');</v>
      </c>
      <c r="AE134" s="20" t="str">
        <f t="shared" si="99"/>
        <v/>
      </c>
      <c r="AF134" s="20" t="str">
        <f t="shared" si="100"/>
        <v/>
      </c>
      <c r="AG134" s="20" t="str">
        <f t="shared" si="101"/>
        <v/>
      </c>
      <c r="AH134" s="20" t="str">
        <f t="shared" si="102"/>
        <v/>
      </c>
      <c r="AJ134" s="29" t="str">
        <f t="shared" ref="AJ134:AJ197" si="115">IF(NOT(EXACT(Y134, "")), Y134, IF(NOT(EXACT(Z134, "")), Z134, IF(NOT(EXACT(AA134, "")), AA134, IF(NOT(EXACT(AB134, "")), AB134, IF(NOT(EXACT(AC134, "")), AC134, IF(NOT(EXACT(AD134, "")), AD134, IF(NOT(EXACT(AE134, "")), AE134, IF(NOT(EXACT(AF134, "")), AF134, IF(NOT(EXACT(AG134, "")), AG134, IF(NOT(EXACT(AH134, "")), AH134, ""))))))))))</f>
        <v>INSERT INTO erpdb.temp_import_MYOB_COAStructure (level, COA, COAChild) VALUES (4, '21120', '21121');</v>
      </c>
      <c r="AL134" s="21" t="str">
        <f t="shared" si="103"/>
        <v/>
      </c>
      <c r="AM134" s="21" t="str">
        <f t="shared" si="107"/>
        <v/>
      </c>
      <c r="AN134" s="21" t="str">
        <f t="shared" si="108"/>
        <v/>
      </c>
      <c r="AO134" s="21" t="str">
        <f t="shared" si="109"/>
        <v/>
      </c>
      <c r="AP134" s="21" t="str">
        <f t="shared" si="110"/>
        <v xml:space="preserve">SELECT * FROM "SchAccounting"."Func_TblTemporary_Import_MYOB_COAStructure_SET"(0000004000000000002, NULL, 0000009000000000002, 4, '21120', '21121'); </v>
      </c>
      <c r="AQ134" s="21" t="str">
        <f t="shared" si="111"/>
        <v/>
      </c>
      <c r="AR134" s="21" t="str">
        <f t="shared" si="112"/>
        <v/>
      </c>
      <c r="AS134" s="21" t="str">
        <f t="shared" si="113"/>
        <v/>
      </c>
      <c r="AT134" s="21" t="str">
        <f t="shared" si="114"/>
        <v/>
      </c>
      <c r="AU134" s="26" t="s">
        <v>327</v>
      </c>
      <c r="AV134" s="29" t="str">
        <f t="shared" ref="AV134:AV197" si="116">IF(NOT(EXACT(AK134, "")), AK134, IF(NOT(EXACT(AL134, "")), AL134, IF(NOT(EXACT(AM134, "")), AM134, IF(NOT(EXACT(AN134, "")), AN134, IF(NOT(EXACT(AO134, "")), AO134, IF(NOT(EXACT(AP134, "")), AP134, IF(NOT(EXACT(AQ134, "")), AQ134, IF(NOT(EXACT(AR134, "")), AR134, IF(NOT(EXACT(AS134, "")), AS134, IF(NOT(EXACT(AT134, "")), AT134, ""))))))))))</f>
        <v xml:space="preserve">SELECT * FROM "SchAccounting"."Func_TblTemporary_Import_MYOB_COAStructure_SET"(0000004000000000002, NULL, 0000009000000000002, 4, '21120', '21121'); </v>
      </c>
    </row>
    <row r="135" spans="3:48" x14ac:dyDescent="0.2">
      <c r="E135" s="21"/>
      <c r="F135" s="21"/>
      <c r="G135" s="21">
        <v>21122</v>
      </c>
      <c r="M135" s="21" t="s">
        <v>115</v>
      </c>
      <c r="O135" s="20" t="str">
        <f t="shared" si="87"/>
        <v>2PASV</v>
      </c>
      <c r="P135" s="20">
        <f t="shared" si="88"/>
        <v>20000</v>
      </c>
      <c r="Q135" s="20">
        <f t="shared" si="104"/>
        <v>21000</v>
      </c>
      <c r="R135" s="20">
        <f t="shared" si="105"/>
        <v>21100</v>
      </c>
      <c r="S135" s="20">
        <f t="shared" si="106"/>
        <v>21120</v>
      </c>
      <c r="T135" s="20">
        <f t="shared" si="89"/>
        <v>21122</v>
      </c>
      <c r="U135" s="20" t="str">
        <f t="shared" si="90"/>
        <v/>
      </c>
      <c r="V135" s="20" t="str">
        <f t="shared" si="91"/>
        <v/>
      </c>
      <c r="W135" s="20" t="str">
        <f t="shared" si="92"/>
        <v>``</v>
      </c>
      <c r="X135" s="20" t="str">
        <f t="shared" si="93"/>
        <v/>
      </c>
      <c r="Y135" s="25"/>
      <c r="Z135" s="20" t="str">
        <f t="shared" si="94"/>
        <v/>
      </c>
      <c r="AA135" s="20" t="str">
        <f t="shared" si="95"/>
        <v/>
      </c>
      <c r="AB135" s="20" t="str">
        <f t="shared" si="96"/>
        <v/>
      </c>
      <c r="AC135" s="20" t="str">
        <f t="shared" si="97"/>
        <v/>
      </c>
      <c r="AD135" s="20" t="str">
        <f t="shared" si="98"/>
        <v>INSERT INTO erpdb.temp_import_MYOB_COAStructure (level, COA, COAChild) VALUES (4, '21120', '21122');</v>
      </c>
      <c r="AE135" s="20" t="str">
        <f t="shared" si="99"/>
        <v/>
      </c>
      <c r="AF135" s="20" t="str">
        <f t="shared" si="100"/>
        <v/>
      </c>
      <c r="AG135" s="20" t="str">
        <f t="shared" si="101"/>
        <v/>
      </c>
      <c r="AH135" s="20" t="str">
        <f t="shared" si="102"/>
        <v/>
      </c>
      <c r="AJ135" s="29" t="str">
        <f t="shared" si="115"/>
        <v>INSERT INTO erpdb.temp_import_MYOB_COAStructure (level, COA, COAChild) VALUES (4, '21120', '21122');</v>
      </c>
      <c r="AL135" s="21" t="str">
        <f t="shared" si="103"/>
        <v/>
      </c>
      <c r="AM135" s="21" t="str">
        <f t="shared" si="107"/>
        <v/>
      </c>
      <c r="AN135" s="21" t="str">
        <f t="shared" si="108"/>
        <v/>
      </c>
      <c r="AO135" s="21" t="str">
        <f t="shared" si="109"/>
        <v/>
      </c>
      <c r="AP135" s="21" t="str">
        <f t="shared" si="110"/>
        <v xml:space="preserve">SELECT * FROM "SchAccounting"."Func_TblTemporary_Import_MYOB_COAStructure_SET"(0000004000000000002, NULL, 0000009000000000002, 4, '21120', '21122'); </v>
      </c>
      <c r="AQ135" s="21" t="str">
        <f t="shared" si="111"/>
        <v/>
      </c>
      <c r="AR135" s="21" t="str">
        <f t="shared" si="112"/>
        <v/>
      </c>
      <c r="AS135" s="21" t="str">
        <f t="shared" si="113"/>
        <v/>
      </c>
      <c r="AT135" s="21" t="str">
        <f t="shared" si="114"/>
        <v/>
      </c>
      <c r="AU135" s="26" t="s">
        <v>327</v>
      </c>
      <c r="AV135" s="29" t="str">
        <f t="shared" si="116"/>
        <v xml:space="preserve">SELECT * FROM "SchAccounting"."Func_TblTemporary_Import_MYOB_COAStructure_SET"(0000004000000000002, NULL, 0000009000000000002, 4, '21120', '21122'); </v>
      </c>
    </row>
    <row r="136" spans="3:48" x14ac:dyDescent="0.2">
      <c r="F136" s="21">
        <v>21130</v>
      </c>
      <c r="G136" s="21"/>
      <c r="M136" s="21" t="s">
        <v>116</v>
      </c>
      <c r="O136" s="20" t="str">
        <f t="shared" si="87"/>
        <v>2PASV</v>
      </c>
      <c r="P136" s="20">
        <f t="shared" si="88"/>
        <v>20000</v>
      </c>
      <c r="Q136" s="20">
        <f t="shared" si="104"/>
        <v>21000</v>
      </c>
      <c r="R136" s="20">
        <f t="shared" si="105"/>
        <v>21100</v>
      </c>
      <c r="S136" s="20">
        <f t="shared" si="106"/>
        <v>21130</v>
      </c>
      <c r="T136" s="20">
        <f t="shared" si="89"/>
        <v>21122</v>
      </c>
      <c r="U136" s="20" t="str">
        <f t="shared" si="90"/>
        <v/>
      </c>
      <c r="V136" s="20" t="str">
        <f t="shared" si="91"/>
        <v/>
      </c>
      <c r="W136" s="20" t="str">
        <f t="shared" si="92"/>
        <v>``</v>
      </c>
      <c r="X136" s="20" t="str">
        <f t="shared" si="93"/>
        <v/>
      </c>
      <c r="Y136" s="25"/>
      <c r="Z136" s="20" t="str">
        <f t="shared" si="94"/>
        <v/>
      </c>
      <c r="AA136" s="20" t="str">
        <f t="shared" si="95"/>
        <v/>
      </c>
      <c r="AB136" s="20" t="str">
        <f t="shared" si="96"/>
        <v/>
      </c>
      <c r="AC136" s="20" t="str">
        <f t="shared" si="97"/>
        <v>INSERT INTO erpdb.temp_import_MYOB_COAStructure (level, COA, COAChild) VALUES (3, '21100', '21130');</v>
      </c>
      <c r="AD136" s="20" t="str">
        <f t="shared" si="98"/>
        <v/>
      </c>
      <c r="AE136" s="20" t="str">
        <f t="shared" si="99"/>
        <v/>
      </c>
      <c r="AF136" s="20" t="str">
        <f t="shared" si="100"/>
        <v/>
      </c>
      <c r="AG136" s="20" t="str">
        <f t="shared" si="101"/>
        <v/>
      </c>
      <c r="AH136" s="20" t="str">
        <f t="shared" si="102"/>
        <v/>
      </c>
      <c r="AJ136" s="29" t="str">
        <f t="shared" si="115"/>
        <v>INSERT INTO erpdb.temp_import_MYOB_COAStructure (level, COA, COAChild) VALUES (3, '21100', '21130');</v>
      </c>
      <c r="AL136" s="21" t="str">
        <f t="shared" si="103"/>
        <v/>
      </c>
      <c r="AM136" s="21" t="str">
        <f t="shared" si="107"/>
        <v/>
      </c>
      <c r="AN136" s="21" t="str">
        <f t="shared" si="108"/>
        <v/>
      </c>
      <c r="AO136" s="21" t="str">
        <f t="shared" si="109"/>
        <v xml:space="preserve">SELECT * FROM "SchAccounting"."Func_TblTemporary_Import_MYOB_COAStructure_SET"(0000004000000000002, NULL, 0000009000000000002, 3, '21100', '21130'); </v>
      </c>
      <c r="AP136" s="21" t="str">
        <f t="shared" si="110"/>
        <v/>
      </c>
      <c r="AQ136" s="21" t="str">
        <f t="shared" si="111"/>
        <v/>
      </c>
      <c r="AR136" s="21" t="str">
        <f t="shared" si="112"/>
        <v/>
      </c>
      <c r="AS136" s="21" t="str">
        <f t="shared" si="113"/>
        <v/>
      </c>
      <c r="AT136" s="21" t="str">
        <f t="shared" si="114"/>
        <v/>
      </c>
      <c r="AU136" s="26" t="s">
        <v>327</v>
      </c>
      <c r="AV136" s="29" t="str">
        <f t="shared" si="116"/>
        <v xml:space="preserve">SELECT * FROM "SchAccounting"."Func_TblTemporary_Import_MYOB_COAStructure_SET"(0000004000000000002, NULL, 0000009000000000002, 3, '21100', '21130'); </v>
      </c>
    </row>
    <row r="137" spans="3:48" x14ac:dyDescent="0.2">
      <c r="F137" s="21"/>
      <c r="G137" s="21">
        <v>21131</v>
      </c>
      <c r="M137" s="21" t="s">
        <v>116</v>
      </c>
      <c r="O137" s="20" t="str">
        <f t="shared" si="87"/>
        <v>2PASV</v>
      </c>
      <c r="P137" s="20">
        <f t="shared" si="88"/>
        <v>20000</v>
      </c>
      <c r="Q137" s="20">
        <f t="shared" si="104"/>
        <v>21000</v>
      </c>
      <c r="R137" s="20">
        <f t="shared" si="105"/>
        <v>21100</v>
      </c>
      <c r="S137" s="20">
        <f t="shared" si="106"/>
        <v>21130</v>
      </c>
      <c r="T137" s="20">
        <f t="shared" si="89"/>
        <v>21131</v>
      </c>
      <c r="U137" s="20" t="str">
        <f t="shared" si="90"/>
        <v/>
      </c>
      <c r="V137" s="20" t="str">
        <f t="shared" si="91"/>
        <v/>
      </c>
      <c r="W137" s="20" t="str">
        <f t="shared" si="92"/>
        <v>``</v>
      </c>
      <c r="X137" s="20" t="str">
        <f t="shared" si="93"/>
        <v/>
      </c>
      <c r="Y137" s="25"/>
      <c r="Z137" s="20" t="str">
        <f t="shared" si="94"/>
        <v/>
      </c>
      <c r="AA137" s="20" t="str">
        <f t="shared" si="95"/>
        <v/>
      </c>
      <c r="AB137" s="20" t="str">
        <f t="shared" si="96"/>
        <v/>
      </c>
      <c r="AC137" s="20" t="str">
        <f t="shared" si="97"/>
        <v/>
      </c>
      <c r="AD137" s="20" t="str">
        <f t="shared" si="98"/>
        <v>INSERT INTO erpdb.temp_import_MYOB_COAStructure (level, COA, COAChild) VALUES (4, '21130', '21131');</v>
      </c>
      <c r="AE137" s="20" t="str">
        <f t="shared" si="99"/>
        <v/>
      </c>
      <c r="AF137" s="20" t="str">
        <f t="shared" si="100"/>
        <v/>
      </c>
      <c r="AG137" s="20" t="str">
        <f t="shared" si="101"/>
        <v/>
      </c>
      <c r="AH137" s="20" t="str">
        <f t="shared" si="102"/>
        <v/>
      </c>
      <c r="AJ137" s="29" t="str">
        <f t="shared" si="115"/>
        <v>INSERT INTO erpdb.temp_import_MYOB_COAStructure (level, COA, COAChild) VALUES (4, '21130', '21131');</v>
      </c>
      <c r="AL137" s="21" t="str">
        <f t="shared" si="103"/>
        <v/>
      </c>
      <c r="AM137" s="21" t="str">
        <f t="shared" si="107"/>
        <v/>
      </c>
      <c r="AN137" s="21" t="str">
        <f t="shared" si="108"/>
        <v/>
      </c>
      <c r="AO137" s="21" t="str">
        <f t="shared" si="109"/>
        <v/>
      </c>
      <c r="AP137" s="21" t="str">
        <f t="shared" si="110"/>
        <v xml:space="preserve">SELECT * FROM "SchAccounting"."Func_TblTemporary_Import_MYOB_COAStructure_SET"(0000004000000000002, NULL, 0000009000000000002, 4, '21130', '21131'); </v>
      </c>
      <c r="AQ137" s="21" t="str">
        <f t="shared" si="111"/>
        <v/>
      </c>
      <c r="AR137" s="21" t="str">
        <f t="shared" si="112"/>
        <v/>
      </c>
      <c r="AS137" s="21" t="str">
        <f t="shared" si="113"/>
        <v/>
      </c>
      <c r="AT137" s="21" t="str">
        <f t="shared" si="114"/>
        <v/>
      </c>
      <c r="AU137" s="26" t="s">
        <v>327</v>
      </c>
      <c r="AV137" s="29" t="str">
        <f t="shared" si="116"/>
        <v xml:space="preserve">SELECT * FROM "SchAccounting"."Func_TblTemporary_Import_MYOB_COAStructure_SET"(0000004000000000002, NULL, 0000009000000000002, 4, '21130', '21131'); </v>
      </c>
    </row>
    <row r="138" spans="3:48" x14ac:dyDescent="0.2">
      <c r="F138" s="21"/>
      <c r="G138" s="21">
        <v>21132</v>
      </c>
      <c r="M138" s="21" t="s">
        <v>117</v>
      </c>
      <c r="O138" s="20" t="str">
        <f t="shared" si="87"/>
        <v>2PASV</v>
      </c>
      <c r="P138" s="20">
        <f t="shared" si="88"/>
        <v>20000</v>
      </c>
      <c r="Q138" s="20">
        <f t="shared" si="104"/>
        <v>21000</v>
      </c>
      <c r="R138" s="20">
        <f t="shared" si="105"/>
        <v>21100</v>
      </c>
      <c r="S138" s="20">
        <f t="shared" si="106"/>
        <v>21130</v>
      </c>
      <c r="T138" s="20">
        <f t="shared" si="89"/>
        <v>21132</v>
      </c>
      <c r="U138" s="20" t="str">
        <f t="shared" si="90"/>
        <v/>
      </c>
      <c r="V138" s="20" t="str">
        <f t="shared" si="91"/>
        <v/>
      </c>
      <c r="W138" s="20" t="str">
        <f t="shared" si="92"/>
        <v>``</v>
      </c>
      <c r="X138" s="20" t="str">
        <f t="shared" si="93"/>
        <v/>
      </c>
      <c r="Y138" s="25"/>
      <c r="Z138" s="20" t="str">
        <f t="shared" si="94"/>
        <v/>
      </c>
      <c r="AA138" s="20" t="str">
        <f t="shared" si="95"/>
        <v/>
      </c>
      <c r="AB138" s="20" t="str">
        <f t="shared" si="96"/>
        <v/>
      </c>
      <c r="AC138" s="20" t="str">
        <f t="shared" si="97"/>
        <v/>
      </c>
      <c r="AD138" s="20" t="str">
        <f t="shared" si="98"/>
        <v>INSERT INTO erpdb.temp_import_MYOB_COAStructure (level, COA, COAChild) VALUES (4, '21130', '21132');</v>
      </c>
      <c r="AE138" s="20" t="str">
        <f t="shared" si="99"/>
        <v/>
      </c>
      <c r="AF138" s="20" t="str">
        <f t="shared" si="100"/>
        <v/>
      </c>
      <c r="AG138" s="20" t="str">
        <f t="shared" si="101"/>
        <v/>
      </c>
      <c r="AH138" s="20" t="str">
        <f t="shared" si="102"/>
        <v/>
      </c>
      <c r="AJ138" s="29" t="str">
        <f t="shared" si="115"/>
        <v>INSERT INTO erpdb.temp_import_MYOB_COAStructure (level, COA, COAChild) VALUES (4, '21130', '21132');</v>
      </c>
      <c r="AL138" s="21" t="str">
        <f t="shared" si="103"/>
        <v/>
      </c>
      <c r="AM138" s="21" t="str">
        <f t="shared" si="107"/>
        <v/>
      </c>
      <c r="AN138" s="21" t="str">
        <f t="shared" si="108"/>
        <v/>
      </c>
      <c r="AO138" s="21" t="str">
        <f t="shared" si="109"/>
        <v/>
      </c>
      <c r="AP138" s="21" t="str">
        <f t="shared" si="110"/>
        <v xml:space="preserve">SELECT * FROM "SchAccounting"."Func_TblTemporary_Import_MYOB_COAStructure_SET"(0000004000000000002, NULL, 0000009000000000002, 4, '21130', '21132'); </v>
      </c>
      <c r="AQ138" s="21" t="str">
        <f t="shared" si="111"/>
        <v/>
      </c>
      <c r="AR138" s="21" t="str">
        <f t="shared" si="112"/>
        <v/>
      </c>
      <c r="AS138" s="21" t="str">
        <f t="shared" si="113"/>
        <v/>
      </c>
      <c r="AT138" s="21" t="str">
        <f t="shared" si="114"/>
        <v/>
      </c>
      <c r="AU138" s="26" t="s">
        <v>327</v>
      </c>
      <c r="AV138" s="29" t="str">
        <f t="shared" si="116"/>
        <v xml:space="preserve">SELECT * FROM "SchAccounting"."Func_TblTemporary_Import_MYOB_COAStructure_SET"(0000004000000000002, NULL, 0000009000000000002, 4, '21130', '21132'); </v>
      </c>
    </row>
    <row r="139" spans="3:48" x14ac:dyDescent="0.2">
      <c r="E139" s="21"/>
      <c r="F139" s="21">
        <v>21200</v>
      </c>
      <c r="M139" s="21" t="s">
        <v>118</v>
      </c>
      <c r="O139" s="20" t="str">
        <f t="shared" si="87"/>
        <v>2PASV</v>
      </c>
      <c r="P139" s="20">
        <f t="shared" si="88"/>
        <v>20000</v>
      </c>
      <c r="Q139" s="20">
        <f t="shared" si="104"/>
        <v>21000</v>
      </c>
      <c r="R139" s="20">
        <f t="shared" si="105"/>
        <v>21100</v>
      </c>
      <c r="S139" s="20">
        <f t="shared" si="106"/>
        <v>21200</v>
      </c>
      <c r="T139" s="20">
        <f t="shared" si="89"/>
        <v>21132</v>
      </c>
      <c r="U139" s="20" t="str">
        <f t="shared" si="90"/>
        <v/>
      </c>
      <c r="V139" s="20" t="str">
        <f t="shared" si="91"/>
        <v/>
      </c>
      <c r="W139" s="20" t="str">
        <f t="shared" si="92"/>
        <v>``</v>
      </c>
      <c r="X139" s="20" t="str">
        <f t="shared" si="93"/>
        <v/>
      </c>
      <c r="Y139" s="25"/>
      <c r="Z139" s="20" t="str">
        <f t="shared" si="94"/>
        <v/>
      </c>
      <c r="AA139" s="20" t="str">
        <f t="shared" si="95"/>
        <v/>
      </c>
      <c r="AB139" s="20" t="str">
        <f t="shared" si="96"/>
        <v/>
      </c>
      <c r="AC139" s="20" t="str">
        <f t="shared" si="97"/>
        <v>INSERT INTO erpdb.temp_import_MYOB_COAStructure (level, COA, COAChild) VALUES (3, '21100', '21200');</v>
      </c>
      <c r="AD139" s="20" t="str">
        <f t="shared" si="98"/>
        <v/>
      </c>
      <c r="AE139" s="20" t="str">
        <f t="shared" si="99"/>
        <v/>
      </c>
      <c r="AF139" s="20" t="str">
        <f t="shared" si="100"/>
        <v/>
      </c>
      <c r="AG139" s="20" t="str">
        <f t="shared" si="101"/>
        <v/>
      </c>
      <c r="AH139" s="20" t="str">
        <f t="shared" si="102"/>
        <v/>
      </c>
      <c r="AJ139" s="29" t="str">
        <f t="shared" si="115"/>
        <v>INSERT INTO erpdb.temp_import_MYOB_COAStructure (level, COA, COAChild) VALUES (3, '21100', '21200');</v>
      </c>
      <c r="AL139" s="21" t="str">
        <f t="shared" si="103"/>
        <v/>
      </c>
      <c r="AM139" s="21" t="str">
        <f t="shared" si="107"/>
        <v/>
      </c>
      <c r="AN139" s="21" t="str">
        <f t="shared" si="108"/>
        <v/>
      </c>
      <c r="AO139" s="21" t="str">
        <f t="shared" si="109"/>
        <v xml:space="preserve">SELECT * FROM "SchAccounting"."Func_TblTemporary_Import_MYOB_COAStructure_SET"(0000004000000000002, NULL, 0000009000000000002, 3, '21100', '21200'); </v>
      </c>
      <c r="AP139" s="21" t="str">
        <f t="shared" si="110"/>
        <v/>
      </c>
      <c r="AQ139" s="21" t="str">
        <f t="shared" si="111"/>
        <v/>
      </c>
      <c r="AR139" s="21" t="str">
        <f t="shared" si="112"/>
        <v/>
      </c>
      <c r="AS139" s="21" t="str">
        <f t="shared" si="113"/>
        <v/>
      </c>
      <c r="AT139" s="21" t="str">
        <f t="shared" si="114"/>
        <v/>
      </c>
      <c r="AU139" s="26" t="s">
        <v>327</v>
      </c>
      <c r="AV139" s="29" t="str">
        <f t="shared" si="116"/>
        <v xml:space="preserve">SELECT * FROM "SchAccounting"."Func_TblTemporary_Import_MYOB_COAStructure_SET"(0000004000000000002, NULL, 0000009000000000002, 3, '21100', '21200'); </v>
      </c>
    </row>
    <row r="140" spans="3:48" x14ac:dyDescent="0.2">
      <c r="E140" s="21"/>
      <c r="F140" s="21">
        <v>21300</v>
      </c>
      <c r="M140" s="21" t="s">
        <v>119</v>
      </c>
      <c r="O140" s="20" t="str">
        <f t="shared" si="87"/>
        <v>2PASV</v>
      </c>
      <c r="P140" s="20">
        <f t="shared" si="88"/>
        <v>20000</v>
      </c>
      <c r="Q140" s="20">
        <f t="shared" si="104"/>
        <v>21000</v>
      </c>
      <c r="R140" s="20">
        <f t="shared" si="105"/>
        <v>21100</v>
      </c>
      <c r="S140" s="20">
        <f t="shared" si="106"/>
        <v>21300</v>
      </c>
      <c r="T140" s="20">
        <f t="shared" si="89"/>
        <v>21132</v>
      </c>
      <c r="U140" s="20" t="str">
        <f t="shared" si="90"/>
        <v/>
      </c>
      <c r="V140" s="20" t="str">
        <f t="shared" si="91"/>
        <v/>
      </c>
      <c r="W140" s="20" t="str">
        <f t="shared" si="92"/>
        <v>``</v>
      </c>
      <c r="X140" s="20" t="str">
        <f t="shared" si="93"/>
        <v/>
      </c>
      <c r="Y140" s="25"/>
      <c r="Z140" s="20" t="str">
        <f t="shared" si="94"/>
        <v/>
      </c>
      <c r="AA140" s="20" t="str">
        <f t="shared" si="95"/>
        <v/>
      </c>
      <c r="AB140" s="20" t="str">
        <f t="shared" si="96"/>
        <v/>
      </c>
      <c r="AC140" s="20" t="str">
        <f t="shared" si="97"/>
        <v>INSERT INTO erpdb.temp_import_MYOB_COAStructure (level, COA, COAChild) VALUES (3, '21100', '21300');</v>
      </c>
      <c r="AD140" s="20" t="str">
        <f t="shared" si="98"/>
        <v/>
      </c>
      <c r="AE140" s="20" t="str">
        <f t="shared" si="99"/>
        <v/>
      </c>
      <c r="AF140" s="20" t="str">
        <f t="shared" si="100"/>
        <v/>
      </c>
      <c r="AG140" s="20" t="str">
        <f t="shared" si="101"/>
        <v/>
      </c>
      <c r="AH140" s="20" t="str">
        <f t="shared" si="102"/>
        <v/>
      </c>
      <c r="AJ140" s="29" t="str">
        <f t="shared" si="115"/>
        <v>INSERT INTO erpdb.temp_import_MYOB_COAStructure (level, COA, COAChild) VALUES (3, '21100', '21300');</v>
      </c>
      <c r="AL140" s="21" t="str">
        <f t="shared" si="103"/>
        <v/>
      </c>
      <c r="AM140" s="21" t="str">
        <f t="shared" si="107"/>
        <v/>
      </c>
      <c r="AN140" s="21" t="str">
        <f t="shared" si="108"/>
        <v/>
      </c>
      <c r="AO140" s="21" t="str">
        <f t="shared" si="109"/>
        <v xml:space="preserve">SELECT * FROM "SchAccounting"."Func_TblTemporary_Import_MYOB_COAStructure_SET"(0000004000000000002, NULL, 0000009000000000002, 3, '21100', '21300'); </v>
      </c>
      <c r="AP140" s="21" t="str">
        <f t="shared" si="110"/>
        <v/>
      </c>
      <c r="AQ140" s="21" t="str">
        <f t="shared" si="111"/>
        <v/>
      </c>
      <c r="AR140" s="21" t="str">
        <f t="shared" si="112"/>
        <v/>
      </c>
      <c r="AS140" s="21" t="str">
        <f t="shared" si="113"/>
        <v/>
      </c>
      <c r="AT140" s="21" t="str">
        <f t="shared" si="114"/>
        <v/>
      </c>
      <c r="AU140" s="26" t="s">
        <v>327</v>
      </c>
      <c r="AV140" s="29" t="str">
        <f t="shared" si="116"/>
        <v xml:space="preserve">SELECT * FROM "SchAccounting"."Func_TblTemporary_Import_MYOB_COAStructure_SET"(0000004000000000002, NULL, 0000009000000000002, 3, '21100', '21300'); </v>
      </c>
    </row>
    <row r="141" spans="3:48" x14ac:dyDescent="0.2">
      <c r="E141" s="21"/>
      <c r="F141" s="21">
        <v>21301</v>
      </c>
      <c r="M141" s="21" t="s">
        <v>120</v>
      </c>
      <c r="O141" s="20" t="str">
        <f t="shared" si="87"/>
        <v>2PASV</v>
      </c>
      <c r="P141" s="20">
        <f t="shared" si="88"/>
        <v>20000</v>
      </c>
      <c r="Q141" s="20">
        <f t="shared" si="104"/>
        <v>21000</v>
      </c>
      <c r="R141" s="20">
        <f t="shared" si="105"/>
        <v>21100</v>
      </c>
      <c r="S141" s="20">
        <f t="shared" si="106"/>
        <v>21301</v>
      </c>
      <c r="T141" s="20">
        <f t="shared" si="89"/>
        <v>21132</v>
      </c>
      <c r="U141" s="20" t="str">
        <f t="shared" si="90"/>
        <v/>
      </c>
      <c r="V141" s="20" t="str">
        <f t="shared" si="91"/>
        <v/>
      </c>
      <c r="W141" s="20" t="str">
        <f t="shared" si="92"/>
        <v>``</v>
      </c>
      <c r="X141" s="20" t="str">
        <f t="shared" si="93"/>
        <v/>
      </c>
      <c r="Y141" s="25"/>
      <c r="Z141" s="20" t="str">
        <f t="shared" si="94"/>
        <v/>
      </c>
      <c r="AA141" s="20" t="str">
        <f t="shared" si="95"/>
        <v/>
      </c>
      <c r="AB141" s="20" t="str">
        <f t="shared" si="96"/>
        <v/>
      </c>
      <c r="AC141" s="20" t="str">
        <f t="shared" si="97"/>
        <v>INSERT INTO erpdb.temp_import_MYOB_COAStructure (level, COA, COAChild) VALUES (3, '21100', '21301');</v>
      </c>
      <c r="AD141" s="20" t="str">
        <f t="shared" si="98"/>
        <v/>
      </c>
      <c r="AE141" s="20" t="str">
        <f t="shared" si="99"/>
        <v/>
      </c>
      <c r="AF141" s="20" t="str">
        <f t="shared" si="100"/>
        <v/>
      </c>
      <c r="AG141" s="20" t="str">
        <f t="shared" si="101"/>
        <v/>
      </c>
      <c r="AH141" s="20" t="str">
        <f t="shared" si="102"/>
        <v/>
      </c>
      <c r="AJ141" s="29" t="str">
        <f t="shared" si="115"/>
        <v>INSERT INTO erpdb.temp_import_MYOB_COAStructure (level, COA, COAChild) VALUES (3, '21100', '21301');</v>
      </c>
      <c r="AL141" s="21" t="str">
        <f t="shared" si="103"/>
        <v/>
      </c>
      <c r="AM141" s="21" t="str">
        <f t="shared" si="107"/>
        <v/>
      </c>
      <c r="AN141" s="21" t="str">
        <f t="shared" si="108"/>
        <v/>
      </c>
      <c r="AO141" s="21" t="str">
        <f t="shared" si="109"/>
        <v xml:space="preserve">SELECT * FROM "SchAccounting"."Func_TblTemporary_Import_MYOB_COAStructure_SET"(0000004000000000002, NULL, 0000009000000000002, 3, '21100', '21301'); </v>
      </c>
      <c r="AP141" s="21" t="str">
        <f t="shared" si="110"/>
        <v/>
      </c>
      <c r="AQ141" s="21" t="str">
        <f t="shared" si="111"/>
        <v/>
      </c>
      <c r="AR141" s="21" t="str">
        <f t="shared" si="112"/>
        <v/>
      </c>
      <c r="AS141" s="21" t="str">
        <f t="shared" si="113"/>
        <v/>
      </c>
      <c r="AT141" s="21" t="str">
        <f t="shared" si="114"/>
        <v/>
      </c>
      <c r="AU141" s="26" t="s">
        <v>327</v>
      </c>
      <c r="AV141" s="29" t="str">
        <f t="shared" si="116"/>
        <v xml:space="preserve">SELECT * FROM "SchAccounting"."Func_TblTemporary_Import_MYOB_COAStructure_SET"(0000004000000000002, NULL, 0000009000000000002, 3, '21100', '21301'); </v>
      </c>
    </row>
    <row r="142" spans="3:48" x14ac:dyDescent="0.2">
      <c r="E142" s="21"/>
      <c r="F142" s="21">
        <v>21310</v>
      </c>
      <c r="M142" s="21" t="s">
        <v>121</v>
      </c>
      <c r="O142" s="20" t="str">
        <f t="shared" si="87"/>
        <v>2PASV</v>
      </c>
      <c r="P142" s="20">
        <f t="shared" si="88"/>
        <v>20000</v>
      </c>
      <c r="Q142" s="20">
        <f t="shared" si="104"/>
        <v>21000</v>
      </c>
      <c r="R142" s="20">
        <f t="shared" si="105"/>
        <v>21100</v>
      </c>
      <c r="S142" s="20">
        <f t="shared" si="106"/>
        <v>21310</v>
      </c>
      <c r="T142" s="20">
        <f t="shared" si="89"/>
        <v>21132</v>
      </c>
      <c r="U142" s="20" t="str">
        <f t="shared" si="90"/>
        <v/>
      </c>
      <c r="V142" s="20" t="str">
        <f t="shared" si="91"/>
        <v/>
      </c>
      <c r="W142" s="20" t="str">
        <f t="shared" si="92"/>
        <v>``</v>
      </c>
      <c r="X142" s="20" t="str">
        <f t="shared" si="93"/>
        <v/>
      </c>
      <c r="Y142" s="25"/>
      <c r="Z142" s="20" t="str">
        <f t="shared" si="94"/>
        <v/>
      </c>
      <c r="AA142" s="20" t="str">
        <f t="shared" si="95"/>
        <v/>
      </c>
      <c r="AB142" s="20" t="str">
        <f t="shared" si="96"/>
        <v/>
      </c>
      <c r="AC142" s="20" t="str">
        <f t="shared" si="97"/>
        <v>INSERT INTO erpdb.temp_import_MYOB_COAStructure (level, COA, COAChild) VALUES (3, '21100', '21310');</v>
      </c>
      <c r="AD142" s="20" t="str">
        <f t="shared" si="98"/>
        <v/>
      </c>
      <c r="AE142" s="20" t="str">
        <f t="shared" si="99"/>
        <v/>
      </c>
      <c r="AF142" s="20" t="str">
        <f t="shared" si="100"/>
        <v/>
      </c>
      <c r="AG142" s="20" t="str">
        <f t="shared" si="101"/>
        <v/>
      </c>
      <c r="AH142" s="20" t="str">
        <f t="shared" si="102"/>
        <v/>
      </c>
      <c r="AJ142" s="29" t="str">
        <f t="shared" si="115"/>
        <v>INSERT INTO erpdb.temp_import_MYOB_COAStructure (level, COA, COAChild) VALUES (3, '21100', '21310');</v>
      </c>
      <c r="AL142" s="21" t="str">
        <f t="shared" si="103"/>
        <v/>
      </c>
      <c r="AM142" s="21" t="str">
        <f t="shared" si="107"/>
        <v/>
      </c>
      <c r="AN142" s="21" t="str">
        <f t="shared" si="108"/>
        <v/>
      </c>
      <c r="AO142" s="21" t="str">
        <f t="shared" si="109"/>
        <v xml:space="preserve">SELECT * FROM "SchAccounting"."Func_TblTemporary_Import_MYOB_COAStructure_SET"(0000004000000000002, NULL, 0000009000000000002, 3, '21100', '21310'); </v>
      </c>
      <c r="AP142" s="21" t="str">
        <f t="shared" si="110"/>
        <v/>
      </c>
      <c r="AQ142" s="21" t="str">
        <f t="shared" si="111"/>
        <v/>
      </c>
      <c r="AR142" s="21" t="str">
        <f t="shared" si="112"/>
        <v/>
      </c>
      <c r="AS142" s="21" t="str">
        <f t="shared" si="113"/>
        <v/>
      </c>
      <c r="AT142" s="21" t="str">
        <f t="shared" si="114"/>
        <v/>
      </c>
      <c r="AU142" s="26" t="s">
        <v>327</v>
      </c>
      <c r="AV142" s="29" t="str">
        <f t="shared" si="116"/>
        <v xml:space="preserve">SELECT * FROM "SchAccounting"."Func_TblTemporary_Import_MYOB_COAStructure_SET"(0000004000000000002, NULL, 0000009000000000002, 3, '21100', '21310'); </v>
      </c>
    </row>
    <row r="143" spans="3:48" x14ac:dyDescent="0.2">
      <c r="E143" s="21"/>
      <c r="F143" s="21">
        <v>21400</v>
      </c>
      <c r="M143" s="21" t="s">
        <v>122</v>
      </c>
      <c r="O143" s="20" t="str">
        <f t="shared" si="87"/>
        <v>2PASV</v>
      </c>
      <c r="P143" s="20">
        <f t="shared" si="88"/>
        <v>20000</v>
      </c>
      <c r="Q143" s="20">
        <f t="shared" si="104"/>
        <v>21000</v>
      </c>
      <c r="R143" s="20">
        <f t="shared" si="105"/>
        <v>21100</v>
      </c>
      <c r="S143" s="20">
        <f t="shared" si="106"/>
        <v>21400</v>
      </c>
      <c r="T143" s="20">
        <f t="shared" si="89"/>
        <v>21132</v>
      </c>
      <c r="U143" s="20" t="str">
        <f t="shared" si="90"/>
        <v/>
      </c>
      <c r="V143" s="20" t="str">
        <f t="shared" si="91"/>
        <v/>
      </c>
      <c r="W143" s="20" t="str">
        <f t="shared" si="92"/>
        <v>``</v>
      </c>
      <c r="X143" s="20" t="str">
        <f t="shared" si="93"/>
        <v/>
      </c>
      <c r="Y143" s="25"/>
      <c r="Z143" s="20" t="str">
        <f t="shared" si="94"/>
        <v/>
      </c>
      <c r="AA143" s="20" t="str">
        <f t="shared" si="95"/>
        <v/>
      </c>
      <c r="AB143" s="20" t="str">
        <f t="shared" si="96"/>
        <v/>
      </c>
      <c r="AC143" s="20" t="str">
        <f t="shared" si="97"/>
        <v>INSERT INTO erpdb.temp_import_MYOB_COAStructure (level, COA, COAChild) VALUES (3, '21100', '21400');</v>
      </c>
      <c r="AD143" s="20" t="str">
        <f t="shared" si="98"/>
        <v/>
      </c>
      <c r="AE143" s="20" t="str">
        <f t="shared" si="99"/>
        <v/>
      </c>
      <c r="AF143" s="20" t="str">
        <f t="shared" si="100"/>
        <v/>
      </c>
      <c r="AG143" s="20" t="str">
        <f t="shared" si="101"/>
        <v/>
      </c>
      <c r="AH143" s="20" t="str">
        <f t="shared" si="102"/>
        <v/>
      </c>
      <c r="AJ143" s="29" t="str">
        <f t="shared" si="115"/>
        <v>INSERT INTO erpdb.temp_import_MYOB_COAStructure (level, COA, COAChild) VALUES (3, '21100', '21400');</v>
      </c>
      <c r="AL143" s="21" t="str">
        <f t="shared" si="103"/>
        <v/>
      </c>
      <c r="AM143" s="21" t="str">
        <f t="shared" si="107"/>
        <v/>
      </c>
      <c r="AN143" s="21" t="str">
        <f t="shared" si="108"/>
        <v/>
      </c>
      <c r="AO143" s="21" t="str">
        <f t="shared" si="109"/>
        <v xml:space="preserve">SELECT * FROM "SchAccounting"."Func_TblTemporary_Import_MYOB_COAStructure_SET"(0000004000000000002, NULL, 0000009000000000002, 3, '21100', '21400'); </v>
      </c>
      <c r="AP143" s="21" t="str">
        <f t="shared" si="110"/>
        <v/>
      </c>
      <c r="AQ143" s="21" t="str">
        <f t="shared" si="111"/>
        <v/>
      </c>
      <c r="AR143" s="21" t="str">
        <f t="shared" si="112"/>
        <v/>
      </c>
      <c r="AS143" s="21" t="str">
        <f t="shared" si="113"/>
        <v/>
      </c>
      <c r="AT143" s="21" t="str">
        <f t="shared" si="114"/>
        <v/>
      </c>
      <c r="AU143" s="26" t="s">
        <v>327</v>
      </c>
      <c r="AV143" s="29" t="str">
        <f t="shared" si="116"/>
        <v xml:space="preserve">SELECT * FROM "SchAccounting"."Func_TblTemporary_Import_MYOB_COAStructure_SET"(0000004000000000002, NULL, 0000009000000000002, 3, '21100', '21400'); </v>
      </c>
    </row>
    <row r="144" spans="3:48" x14ac:dyDescent="0.2">
      <c r="E144" s="21"/>
      <c r="F144" s="21">
        <v>22100</v>
      </c>
      <c r="M144" s="21" t="s">
        <v>123</v>
      </c>
      <c r="O144" s="20" t="str">
        <f t="shared" si="87"/>
        <v>2PASV</v>
      </c>
      <c r="P144" s="20">
        <f t="shared" si="88"/>
        <v>20000</v>
      </c>
      <c r="Q144" s="20">
        <f t="shared" si="104"/>
        <v>21000</v>
      </c>
      <c r="R144" s="20">
        <f t="shared" si="105"/>
        <v>21100</v>
      </c>
      <c r="S144" s="20">
        <f t="shared" si="106"/>
        <v>22100</v>
      </c>
      <c r="T144" s="20">
        <f t="shared" si="89"/>
        <v>21132</v>
      </c>
      <c r="U144" s="20" t="str">
        <f t="shared" si="90"/>
        <v/>
      </c>
      <c r="V144" s="20" t="str">
        <f t="shared" si="91"/>
        <v/>
      </c>
      <c r="W144" s="20" t="str">
        <f t="shared" si="92"/>
        <v>``</v>
      </c>
      <c r="X144" s="20" t="str">
        <f t="shared" si="93"/>
        <v/>
      </c>
      <c r="Y144" s="25"/>
      <c r="Z144" s="20" t="str">
        <f t="shared" si="94"/>
        <v/>
      </c>
      <c r="AA144" s="20" t="str">
        <f t="shared" si="95"/>
        <v/>
      </c>
      <c r="AB144" s="20" t="str">
        <f t="shared" si="96"/>
        <v/>
      </c>
      <c r="AC144" s="20" t="str">
        <f t="shared" si="97"/>
        <v>INSERT INTO erpdb.temp_import_MYOB_COAStructure (level, COA, COAChild) VALUES (3, '21100', '22100');</v>
      </c>
      <c r="AD144" s="20" t="str">
        <f t="shared" si="98"/>
        <v/>
      </c>
      <c r="AE144" s="20" t="str">
        <f t="shared" si="99"/>
        <v/>
      </c>
      <c r="AF144" s="20" t="str">
        <f t="shared" si="100"/>
        <v/>
      </c>
      <c r="AG144" s="20" t="str">
        <f t="shared" si="101"/>
        <v/>
      </c>
      <c r="AH144" s="20" t="str">
        <f t="shared" si="102"/>
        <v/>
      </c>
      <c r="AJ144" s="29" t="str">
        <f t="shared" si="115"/>
        <v>INSERT INTO erpdb.temp_import_MYOB_COAStructure (level, COA, COAChild) VALUES (3, '21100', '22100');</v>
      </c>
      <c r="AL144" s="21" t="str">
        <f t="shared" si="103"/>
        <v/>
      </c>
      <c r="AM144" s="21" t="str">
        <f t="shared" si="107"/>
        <v/>
      </c>
      <c r="AN144" s="21" t="str">
        <f t="shared" si="108"/>
        <v/>
      </c>
      <c r="AO144" s="21" t="str">
        <f t="shared" si="109"/>
        <v xml:space="preserve">SELECT * FROM "SchAccounting"."Func_TblTemporary_Import_MYOB_COAStructure_SET"(0000004000000000002, NULL, 0000009000000000002, 3, '21100', '22100'); </v>
      </c>
      <c r="AP144" s="21" t="str">
        <f t="shared" si="110"/>
        <v/>
      </c>
      <c r="AQ144" s="21" t="str">
        <f t="shared" si="111"/>
        <v/>
      </c>
      <c r="AR144" s="21" t="str">
        <f t="shared" si="112"/>
        <v/>
      </c>
      <c r="AS144" s="21" t="str">
        <f t="shared" si="113"/>
        <v/>
      </c>
      <c r="AT144" s="21" t="str">
        <f t="shared" si="114"/>
        <v/>
      </c>
      <c r="AU144" s="26" t="s">
        <v>327</v>
      </c>
      <c r="AV144" s="29" t="str">
        <f t="shared" si="116"/>
        <v xml:space="preserve">SELECT * FROM "SchAccounting"."Func_TblTemporary_Import_MYOB_COAStructure_SET"(0000004000000000002, NULL, 0000009000000000002, 3, '21100', '22100'); </v>
      </c>
    </row>
    <row r="145" spans="4:48" x14ac:dyDescent="0.2">
      <c r="E145" s="21"/>
      <c r="F145" s="21">
        <v>23100</v>
      </c>
      <c r="M145" s="21" t="s">
        <v>124</v>
      </c>
      <c r="O145" s="20" t="str">
        <f t="shared" si="87"/>
        <v>2PASV</v>
      </c>
      <c r="P145" s="20">
        <f t="shared" si="88"/>
        <v>20000</v>
      </c>
      <c r="Q145" s="20">
        <f t="shared" si="104"/>
        <v>21000</v>
      </c>
      <c r="R145" s="20">
        <f t="shared" si="105"/>
        <v>21100</v>
      </c>
      <c r="S145" s="20">
        <f t="shared" si="106"/>
        <v>23100</v>
      </c>
      <c r="T145" s="20">
        <f t="shared" si="89"/>
        <v>21132</v>
      </c>
      <c r="U145" s="20" t="str">
        <f t="shared" si="90"/>
        <v/>
      </c>
      <c r="V145" s="20" t="str">
        <f t="shared" si="91"/>
        <v/>
      </c>
      <c r="W145" s="20" t="str">
        <f t="shared" si="92"/>
        <v>``</v>
      </c>
      <c r="X145" s="20" t="str">
        <f t="shared" si="93"/>
        <v/>
      </c>
      <c r="Y145" s="25"/>
      <c r="Z145" s="20" t="str">
        <f t="shared" si="94"/>
        <v/>
      </c>
      <c r="AA145" s="20" t="str">
        <f t="shared" si="95"/>
        <v/>
      </c>
      <c r="AB145" s="20" t="str">
        <f t="shared" si="96"/>
        <v/>
      </c>
      <c r="AC145" s="20" t="str">
        <f t="shared" si="97"/>
        <v>INSERT INTO erpdb.temp_import_MYOB_COAStructure (level, COA, COAChild) VALUES (3, '21100', '23100');</v>
      </c>
      <c r="AD145" s="20" t="str">
        <f t="shared" si="98"/>
        <v/>
      </c>
      <c r="AE145" s="20" t="str">
        <f t="shared" si="99"/>
        <v/>
      </c>
      <c r="AF145" s="20" t="str">
        <f t="shared" si="100"/>
        <v/>
      </c>
      <c r="AG145" s="20" t="str">
        <f t="shared" si="101"/>
        <v/>
      </c>
      <c r="AH145" s="20" t="str">
        <f t="shared" si="102"/>
        <v/>
      </c>
      <c r="AJ145" s="29" t="str">
        <f t="shared" si="115"/>
        <v>INSERT INTO erpdb.temp_import_MYOB_COAStructure (level, COA, COAChild) VALUES (3, '21100', '23100');</v>
      </c>
      <c r="AL145" s="21" t="str">
        <f t="shared" si="103"/>
        <v/>
      </c>
      <c r="AM145" s="21" t="str">
        <f t="shared" si="107"/>
        <v/>
      </c>
      <c r="AN145" s="21" t="str">
        <f t="shared" si="108"/>
        <v/>
      </c>
      <c r="AO145" s="21" t="str">
        <f t="shared" si="109"/>
        <v xml:space="preserve">SELECT * FROM "SchAccounting"."Func_TblTemporary_Import_MYOB_COAStructure_SET"(0000004000000000002, NULL, 0000009000000000002, 3, '21100', '23100'); </v>
      </c>
      <c r="AP145" s="21" t="str">
        <f t="shared" si="110"/>
        <v/>
      </c>
      <c r="AQ145" s="21" t="str">
        <f t="shared" si="111"/>
        <v/>
      </c>
      <c r="AR145" s="21" t="str">
        <f t="shared" si="112"/>
        <v/>
      </c>
      <c r="AS145" s="21" t="str">
        <f t="shared" si="113"/>
        <v/>
      </c>
      <c r="AT145" s="21" t="str">
        <f t="shared" si="114"/>
        <v/>
      </c>
      <c r="AU145" s="26" t="s">
        <v>327</v>
      </c>
      <c r="AV145" s="29" t="str">
        <f t="shared" si="116"/>
        <v xml:space="preserve">SELECT * FROM "SchAccounting"."Func_TblTemporary_Import_MYOB_COAStructure_SET"(0000004000000000002, NULL, 0000009000000000002, 3, '21100', '23100'); </v>
      </c>
    </row>
    <row r="146" spans="4:48" x14ac:dyDescent="0.2">
      <c r="E146" s="21"/>
      <c r="F146" s="21">
        <v>23300</v>
      </c>
      <c r="M146" s="21" t="s">
        <v>125</v>
      </c>
      <c r="O146" s="20" t="str">
        <f t="shared" si="87"/>
        <v>2PASV</v>
      </c>
      <c r="P146" s="20">
        <f t="shared" si="88"/>
        <v>20000</v>
      </c>
      <c r="Q146" s="20">
        <f t="shared" si="104"/>
        <v>21000</v>
      </c>
      <c r="R146" s="20">
        <f t="shared" si="105"/>
        <v>21100</v>
      </c>
      <c r="S146" s="20">
        <f t="shared" si="106"/>
        <v>23300</v>
      </c>
      <c r="T146" s="20">
        <f t="shared" si="89"/>
        <v>21132</v>
      </c>
      <c r="U146" s="20" t="str">
        <f t="shared" si="90"/>
        <v/>
      </c>
      <c r="V146" s="20" t="str">
        <f t="shared" si="91"/>
        <v/>
      </c>
      <c r="W146" s="20" t="str">
        <f t="shared" si="92"/>
        <v>``</v>
      </c>
      <c r="X146" s="20" t="str">
        <f t="shared" si="93"/>
        <v/>
      </c>
      <c r="Y146" s="25"/>
      <c r="Z146" s="20" t="str">
        <f t="shared" si="94"/>
        <v/>
      </c>
      <c r="AA146" s="20" t="str">
        <f t="shared" si="95"/>
        <v/>
      </c>
      <c r="AB146" s="20" t="str">
        <f t="shared" si="96"/>
        <v/>
      </c>
      <c r="AC146" s="20" t="str">
        <f t="shared" si="97"/>
        <v>INSERT INTO erpdb.temp_import_MYOB_COAStructure (level, COA, COAChild) VALUES (3, '21100', '23300');</v>
      </c>
      <c r="AD146" s="20" t="str">
        <f t="shared" si="98"/>
        <v/>
      </c>
      <c r="AE146" s="20" t="str">
        <f t="shared" si="99"/>
        <v/>
      </c>
      <c r="AF146" s="20" t="str">
        <f t="shared" si="100"/>
        <v/>
      </c>
      <c r="AG146" s="20" t="str">
        <f t="shared" si="101"/>
        <v/>
      </c>
      <c r="AH146" s="20" t="str">
        <f t="shared" si="102"/>
        <v/>
      </c>
      <c r="AJ146" s="29" t="str">
        <f t="shared" si="115"/>
        <v>INSERT INTO erpdb.temp_import_MYOB_COAStructure (level, COA, COAChild) VALUES (3, '21100', '23300');</v>
      </c>
      <c r="AL146" s="21" t="str">
        <f t="shared" si="103"/>
        <v/>
      </c>
      <c r="AM146" s="21" t="str">
        <f t="shared" si="107"/>
        <v/>
      </c>
      <c r="AN146" s="21" t="str">
        <f t="shared" si="108"/>
        <v/>
      </c>
      <c r="AO146" s="21" t="str">
        <f t="shared" si="109"/>
        <v xml:space="preserve">SELECT * FROM "SchAccounting"."Func_TblTemporary_Import_MYOB_COAStructure_SET"(0000004000000000002, NULL, 0000009000000000002, 3, '21100', '23300'); </v>
      </c>
      <c r="AP146" s="21" t="str">
        <f t="shared" si="110"/>
        <v/>
      </c>
      <c r="AQ146" s="21" t="str">
        <f t="shared" si="111"/>
        <v/>
      </c>
      <c r="AR146" s="21" t="str">
        <f t="shared" si="112"/>
        <v/>
      </c>
      <c r="AS146" s="21" t="str">
        <f t="shared" si="113"/>
        <v/>
      </c>
      <c r="AT146" s="21" t="str">
        <f t="shared" si="114"/>
        <v/>
      </c>
      <c r="AU146" s="26" t="s">
        <v>327</v>
      </c>
      <c r="AV146" s="29" t="str">
        <f t="shared" si="116"/>
        <v xml:space="preserve">SELECT * FROM "SchAccounting"."Func_TblTemporary_Import_MYOB_COAStructure_SET"(0000004000000000002, NULL, 0000009000000000002, 3, '21100', '23300'); </v>
      </c>
    </row>
    <row r="147" spans="4:48" x14ac:dyDescent="0.2">
      <c r="D147" s="21">
        <v>23500</v>
      </c>
      <c r="E147" s="21"/>
      <c r="M147" s="21" t="s">
        <v>126</v>
      </c>
      <c r="O147" s="20" t="str">
        <f t="shared" si="87"/>
        <v>2PASV</v>
      </c>
      <c r="P147" s="20">
        <f t="shared" si="88"/>
        <v>20000</v>
      </c>
      <c r="Q147" s="20">
        <f t="shared" si="104"/>
        <v>23500</v>
      </c>
      <c r="R147" s="20">
        <f t="shared" si="105"/>
        <v>21100</v>
      </c>
      <c r="S147" s="20">
        <f t="shared" si="106"/>
        <v>23300</v>
      </c>
      <c r="T147" s="20">
        <f t="shared" si="89"/>
        <v>21132</v>
      </c>
      <c r="U147" s="20" t="str">
        <f t="shared" si="90"/>
        <v/>
      </c>
      <c r="V147" s="20" t="str">
        <f t="shared" si="91"/>
        <v/>
      </c>
      <c r="W147" s="20" t="str">
        <f t="shared" si="92"/>
        <v>``</v>
      </c>
      <c r="X147" s="20" t="str">
        <f t="shared" si="93"/>
        <v/>
      </c>
      <c r="Y147" s="25"/>
      <c r="Z147" s="20" t="str">
        <f t="shared" si="94"/>
        <v/>
      </c>
      <c r="AA147" s="20" t="str">
        <f t="shared" si="95"/>
        <v>INSERT INTO erpdb.temp_import_MYOB_COAStructure (level, COA, COAChild) VALUES (1, '20000', '23500');</v>
      </c>
      <c r="AB147" s="20" t="str">
        <f t="shared" si="96"/>
        <v/>
      </c>
      <c r="AC147" s="20" t="str">
        <f t="shared" si="97"/>
        <v/>
      </c>
      <c r="AD147" s="20" t="str">
        <f t="shared" si="98"/>
        <v/>
      </c>
      <c r="AE147" s="20" t="str">
        <f t="shared" si="99"/>
        <v/>
      </c>
      <c r="AF147" s="20" t="str">
        <f t="shared" si="100"/>
        <v/>
      </c>
      <c r="AG147" s="20" t="str">
        <f t="shared" si="101"/>
        <v/>
      </c>
      <c r="AH147" s="20" t="str">
        <f t="shared" si="102"/>
        <v/>
      </c>
      <c r="AJ147" s="29" t="str">
        <f t="shared" si="115"/>
        <v>INSERT INTO erpdb.temp_import_MYOB_COAStructure (level, COA, COAChild) VALUES (1, '20000', '23500');</v>
      </c>
      <c r="AL147" s="21" t="str">
        <f t="shared" si="103"/>
        <v/>
      </c>
      <c r="AM147" s="21" t="str">
        <f t="shared" si="107"/>
        <v xml:space="preserve">SELECT * FROM "SchAccounting"."Func_TblTemporary_Import_MYOB_COAStructure_SET"(0000004000000000002, NULL, 0000009000000000002, 1, '20000', '23500'); </v>
      </c>
      <c r="AN147" s="21" t="str">
        <f t="shared" si="108"/>
        <v/>
      </c>
      <c r="AO147" s="21" t="str">
        <f t="shared" si="109"/>
        <v/>
      </c>
      <c r="AP147" s="21" t="str">
        <f t="shared" si="110"/>
        <v/>
      </c>
      <c r="AQ147" s="21" t="str">
        <f t="shared" si="111"/>
        <v/>
      </c>
      <c r="AR147" s="21" t="str">
        <f t="shared" si="112"/>
        <v/>
      </c>
      <c r="AS147" s="21" t="str">
        <f t="shared" si="113"/>
        <v/>
      </c>
      <c r="AT147" s="21" t="str">
        <f t="shared" si="114"/>
        <v/>
      </c>
      <c r="AU147" s="26" t="s">
        <v>327</v>
      </c>
      <c r="AV147" s="29" t="str">
        <f t="shared" si="116"/>
        <v xml:space="preserve">SELECT * FROM "SchAccounting"."Func_TblTemporary_Import_MYOB_COAStructure_SET"(0000004000000000002, NULL, 0000009000000000002, 1, '20000', '23500'); </v>
      </c>
    </row>
    <row r="148" spans="4:48" x14ac:dyDescent="0.2">
      <c r="D148" s="21"/>
      <c r="E148" s="21">
        <v>23510</v>
      </c>
      <c r="M148" s="21" t="s">
        <v>127</v>
      </c>
      <c r="O148" s="20" t="str">
        <f t="shared" si="87"/>
        <v>2PASV</v>
      </c>
      <c r="P148" s="20">
        <f t="shared" si="88"/>
        <v>20000</v>
      </c>
      <c r="Q148" s="20">
        <f t="shared" si="104"/>
        <v>23500</v>
      </c>
      <c r="R148" s="20">
        <f t="shared" si="105"/>
        <v>23510</v>
      </c>
      <c r="S148" s="20">
        <f t="shared" si="106"/>
        <v>23300</v>
      </c>
      <c r="T148" s="20">
        <f t="shared" si="89"/>
        <v>21132</v>
      </c>
      <c r="U148" s="20" t="str">
        <f t="shared" si="90"/>
        <v/>
      </c>
      <c r="V148" s="20" t="str">
        <f t="shared" si="91"/>
        <v/>
      </c>
      <c r="W148" s="20" t="str">
        <f t="shared" si="92"/>
        <v>``</v>
      </c>
      <c r="X148" s="20" t="str">
        <f t="shared" si="93"/>
        <v/>
      </c>
      <c r="Y148" s="25"/>
      <c r="Z148" s="20" t="str">
        <f t="shared" si="94"/>
        <v/>
      </c>
      <c r="AA148" s="20" t="str">
        <f t="shared" si="95"/>
        <v/>
      </c>
      <c r="AB148" s="20" t="str">
        <f t="shared" si="96"/>
        <v>INSERT INTO erpdb.temp_import_MYOB_COAStructure (level, COA, COAChild) VALUES (2, '23500', '23510');</v>
      </c>
      <c r="AC148" s="20" t="str">
        <f t="shared" si="97"/>
        <v/>
      </c>
      <c r="AD148" s="20" t="str">
        <f t="shared" si="98"/>
        <v/>
      </c>
      <c r="AE148" s="20" t="str">
        <f t="shared" si="99"/>
        <v/>
      </c>
      <c r="AF148" s="20" t="str">
        <f t="shared" si="100"/>
        <v/>
      </c>
      <c r="AG148" s="20" t="str">
        <f t="shared" si="101"/>
        <v/>
      </c>
      <c r="AH148" s="20" t="str">
        <f t="shared" si="102"/>
        <v/>
      </c>
      <c r="AJ148" s="29" t="str">
        <f t="shared" si="115"/>
        <v>INSERT INTO erpdb.temp_import_MYOB_COAStructure (level, COA, COAChild) VALUES (2, '23500', '23510');</v>
      </c>
      <c r="AL148" s="21" t="str">
        <f t="shared" si="103"/>
        <v/>
      </c>
      <c r="AM148" s="21" t="str">
        <f t="shared" si="107"/>
        <v/>
      </c>
      <c r="AN148" s="21" t="str">
        <f t="shared" si="108"/>
        <v xml:space="preserve">SELECT * FROM "SchAccounting"."Func_TblTemporary_Import_MYOB_COAStructure_SET"(0000004000000000002, NULL, 0000009000000000002, 2, '23500', '23510'); </v>
      </c>
      <c r="AO148" s="21" t="str">
        <f t="shared" si="109"/>
        <v/>
      </c>
      <c r="AP148" s="21" t="str">
        <f t="shared" si="110"/>
        <v/>
      </c>
      <c r="AQ148" s="21" t="str">
        <f t="shared" si="111"/>
        <v/>
      </c>
      <c r="AR148" s="21" t="str">
        <f t="shared" si="112"/>
        <v/>
      </c>
      <c r="AS148" s="21" t="str">
        <f t="shared" si="113"/>
        <v/>
      </c>
      <c r="AT148" s="21" t="str">
        <f t="shared" si="114"/>
        <v/>
      </c>
      <c r="AU148" s="26" t="s">
        <v>327</v>
      </c>
      <c r="AV148" s="29" t="str">
        <f t="shared" si="116"/>
        <v xml:space="preserve">SELECT * FROM "SchAccounting"."Func_TblTemporary_Import_MYOB_COAStructure_SET"(0000004000000000002, NULL, 0000009000000000002, 2, '23500', '23510'); </v>
      </c>
    </row>
    <row r="149" spans="4:48" x14ac:dyDescent="0.2">
      <c r="D149" s="21"/>
      <c r="E149" s="21">
        <v>23520</v>
      </c>
      <c r="M149" s="21" t="s">
        <v>128</v>
      </c>
      <c r="O149" s="20" t="str">
        <f t="shared" si="87"/>
        <v>2PASV</v>
      </c>
      <c r="P149" s="20">
        <f t="shared" si="88"/>
        <v>20000</v>
      </c>
      <c r="Q149" s="20">
        <f t="shared" si="104"/>
        <v>23500</v>
      </c>
      <c r="R149" s="20">
        <f t="shared" si="105"/>
        <v>23520</v>
      </c>
      <c r="S149" s="20">
        <f t="shared" si="106"/>
        <v>23300</v>
      </c>
      <c r="T149" s="20">
        <f t="shared" si="89"/>
        <v>21132</v>
      </c>
      <c r="U149" s="20" t="str">
        <f t="shared" si="90"/>
        <v/>
      </c>
      <c r="V149" s="20" t="str">
        <f t="shared" si="91"/>
        <v/>
      </c>
      <c r="W149" s="20" t="str">
        <f t="shared" si="92"/>
        <v>``</v>
      </c>
      <c r="X149" s="20" t="str">
        <f t="shared" si="93"/>
        <v/>
      </c>
      <c r="Y149" s="25"/>
      <c r="Z149" s="20" t="str">
        <f t="shared" si="94"/>
        <v/>
      </c>
      <c r="AA149" s="20" t="str">
        <f t="shared" si="95"/>
        <v/>
      </c>
      <c r="AB149" s="20" t="str">
        <f t="shared" si="96"/>
        <v>INSERT INTO erpdb.temp_import_MYOB_COAStructure (level, COA, COAChild) VALUES (2, '23500', '23520');</v>
      </c>
      <c r="AC149" s="20" t="str">
        <f t="shared" si="97"/>
        <v/>
      </c>
      <c r="AD149" s="20" t="str">
        <f t="shared" si="98"/>
        <v/>
      </c>
      <c r="AE149" s="20" t="str">
        <f t="shared" si="99"/>
        <v/>
      </c>
      <c r="AF149" s="20" t="str">
        <f t="shared" si="100"/>
        <v/>
      </c>
      <c r="AG149" s="20" t="str">
        <f t="shared" si="101"/>
        <v/>
      </c>
      <c r="AH149" s="20" t="str">
        <f t="shared" si="102"/>
        <v/>
      </c>
      <c r="AJ149" s="29" t="str">
        <f t="shared" si="115"/>
        <v>INSERT INTO erpdb.temp_import_MYOB_COAStructure (level, COA, COAChild) VALUES (2, '23500', '23520');</v>
      </c>
      <c r="AL149" s="21" t="str">
        <f t="shared" si="103"/>
        <v/>
      </c>
      <c r="AM149" s="21" t="str">
        <f t="shared" si="107"/>
        <v/>
      </c>
      <c r="AN149" s="21" t="str">
        <f t="shared" si="108"/>
        <v xml:space="preserve">SELECT * FROM "SchAccounting"."Func_TblTemporary_Import_MYOB_COAStructure_SET"(0000004000000000002, NULL, 0000009000000000002, 2, '23500', '23520'); </v>
      </c>
      <c r="AO149" s="21" t="str">
        <f t="shared" si="109"/>
        <v/>
      </c>
      <c r="AP149" s="21" t="str">
        <f t="shared" si="110"/>
        <v/>
      </c>
      <c r="AQ149" s="21" t="str">
        <f t="shared" si="111"/>
        <v/>
      </c>
      <c r="AR149" s="21" t="str">
        <f t="shared" si="112"/>
        <v/>
      </c>
      <c r="AS149" s="21" t="str">
        <f t="shared" si="113"/>
        <v/>
      </c>
      <c r="AT149" s="21" t="str">
        <f t="shared" si="114"/>
        <v/>
      </c>
      <c r="AU149" s="26" t="s">
        <v>327</v>
      </c>
      <c r="AV149" s="29" t="str">
        <f t="shared" si="116"/>
        <v xml:space="preserve">SELECT * FROM "SchAccounting"."Func_TblTemporary_Import_MYOB_COAStructure_SET"(0000004000000000002, NULL, 0000009000000000002, 2, '23500', '23520'); </v>
      </c>
    </row>
    <row r="150" spans="4:48" x14ac:dyDescent="0.2">
      <c r="D150" s="21"/>
      <c r="E150" s="21">
        <v>23530</v>
      </c>
      <c r="M150" s="21" t="s">
        <v>129</v>
      </c>
      <c r="O150" s="20" t="str">
        <f t="shared" si="87"/>
        <v>2PASV</v>
      </c>
      <c r="P150" s="20">
        <f t="shared" si="88"/>
        <v>20000</v>
      </c>
      <c r="Q150" s="20">
        <f t="shared" si="104"/>
        <v>23500</v>
      </c>
      <c r="R150" s="20">
        <f t="shared" si="105"/>
        <v>23530</v>
      </c>
      <c r="S150" s="20">
        <f t="shared" si="106"/>
        <v>23300</v>
      </c>
      <c r="T150" s="20">
        <f t="shared" si="89"/>
        <v>21132</v>
      </c>
      <c r="U150" s="20" t="str">
        <f t="shared" si="90"/>
        <v/>
      </c>
      <c r="V150" s="20" t="str">
        <f t="shared" si="91"/>
        <v/>
      </c>
      <c r="W150" s="20" t="str">
        <f t="shared" si="92"/>
        <v>``</v>
      </c>
      <c r="X150" s="20" t="str">
        <f t="shared" si="93"/>
        <v/>
      </c>
      <c r="Y150" s="25"/>
      <c r="Z150" s="20" t="str">
        <f t="shared" si="94"/>
        <v/>
      </c>
      <c r="AA150" s="20" t="str">
        <f t="shared" si="95"/>
        <v/>
      </c>
      <c r="AB150" s="20" t="str">
        <f t="shared" si="96"/>
        <v>INSERT INTO erpdb.temp_import_MYOB_COAStructure (level, COA, COAChild) VALUES (2, '23500', '23530');</v>
      </c>
      <c r="AC150" s="20" t="str">
        <f t="shared" si="97"/>
        <v/>
      </c>
      <c r="AD150" s="20" t="str">
        <f t="shared" si="98"/>
        <v/>
      </c>
      <c r="AE150" s="20" t="str">
        <f t="shared" si="99"/>
        <v/>
      </c>
      <c r="AF150" s="20" t="str">
        <f t="shared" si="100"/>
        <v/>
      </c>
      <c r="AG150" s="20" t="str">
        <f t="shared" si="101"/>
        <v/>
      </c>
      <c r="AH150" s="20" t="str">
        <f t="shared" si="102"/>
        <v/>
      </c>
      <c r="AJ150" s="29" t="str">
        <f t="shared" si="115"/>
        <v>INSERT INTO erpdb.temp_import_MYOB_COAStructure (level, COA, COAChild) VALUES (2, '23500', '23530');</v>
      </c>
      <c r="AL150" s="21" t="str">
        <f t="shared" si="103"/>
        <v/>
      </c>
      <c r="AM150" s="21" t="str">
        <f t="shared" si="107"/>
        <v/>
      </c>
      <c r="AN150" s="21" t="str">
        <f t="shared" si="108"/>
        <v xml:space="preserve">SELECT * FROM "SchAccounting"."Func_TblTemporary_Import_MYOB_COAStructure_SET"(0000004000000000002, NULL, 0000009000000000002, 2, '23500', '23530'); </v>
      </c>
      <c r="AO150" s="21" t="str">
        <f t="shared" si="109"/>
        <v/>
      </c>
      <c r="AP150" s="21" t="str">
        <f t="shared" si="110"/>
        <v/>
      </c>
      <c r="AQ150" s="21" t="str">
        <f t="shared" si="111"/>
        <v/>
      </c>
      <c r="AR150" s="21" t="str">
        <f t="shared" si="112"/>
        <v/>
      </c>
      <c r="AS150" s="21" t="str">
        <f t="shared" si="113"/>
        <v/>
      </c>
      <c r="AT150" s="21" t="str">
        <f t="shared" si="114"/>
        <v/>
      </c>
      <c r="AU150" s="26" t="s">
        <v>327</v>
      </c>
      <c r="AV150" s="29" t="str">
        <f t="shared" si="116"/>
        <v xml:space="preserve">SELECT * FROM "SchAccounting"."Func_TblTemporary_Import_MYOB_COAStructure_SET"(0000004000000000002, NULL, 0000009000000000002, 2, '23500', '23530'); </v>
      </c>
    </row>
    <row r="151" spans="4:48" x14ac:dyDescent="0.2">
      <c r="D151" s="21"/>
      <c r="E151" s="21">
        <v>23540</v>
      </c>
      <c r="M151" s="21" t="s">
        <v>130</v>
      </c>
      <c r="O151" s="20" t="str">
        <f t="shared" si="87"/>
        <v>2PASV</v>
      </c>
      <c r="P151" s="20">
        <f t="shared" si="88"/>
        <v>20000</v>
      </c>
      <c r="Q151" s="20">
        <f t="shared" si="104"/>
        <v>23500</v>
      </c>
      <c r="R151" s="20">
        <f t="shared" si="105"/>
        <v>23540</v>
      </c>
      <c r="S151" s="20">
        <f t="shared" si="106"/>
        <v>23300</v>
      </c>
      <c r="T151" s="20">
        <f t="shared" si="89"/>
        <v>21132</v>
      </c>
      <c r="U151" s="20" t="str">
        <f t="shared" si="90"/>
        <v/>
      </c>
      <c r="V151" s="20" t="str">
        <f t="shared" si="91"/>
        <v/>
      </c>
      <c r="W151" s="20" t="str">
        <f t="shared" si="92"/>
        <v>``</v>
      </c>
      <c r="X151" s="20" t="str">
        <f t="shared" si="93"/>
        <v/>
      </c>
      <c r="Y151" s="25"/>
      <c r="Z151" s="20" t="str">
        <f t="shared" si="94"/>
        <v/>
      </c>
      <c r="AA151" s="20" t="str">
        <f t="shared" si="95"/>
        <v/>
      </c>
      <c r="AB151" s="20" t="str">
        <f t="shared" si="96"/>
        <v>INSERT INTO erpdb.temp_import_MYOB_COAStructure (level, COA, COAChild) VALUES (2, '23500', '23540');</v>
      </c>
      <c r="AC151" s="20" t="str">
        <f t="shared" si="97"/>
        <v/>
      </c>
      <c r="AD151" s="20" t="str">
        <f t="shared" si="98"/>
        <v/>
      </c>
      <c r="AE151" s="20" t="str">
        <f t="shared" si="99"/>
        <v/>
      </c>
      <c r="AF151" s="20" t="str">
        <f t="shared" si="100"/>
        <v/>
      </c>
      <c r="AG151" s="20" t="str">
        <f t="shared" si="101"/>
        <v/>
      </c>
      <c r="AH151" s="20" t="str">
        <f t="shared" si="102"/>
        <v/>
      </c>
      <c r="AJ151" s="29" t="str">
        <f t="shared" si="115"/>
        <v>INSERT INTO erpdb.temp_import_MYOB_COAStructure (level, COA, COAChild) VALUES (2, '23500', '23540');</v>
      </c>
      <c r="AL151" s="21" t="str">
        <f t="shared" si="103"/>
        <v/>
      </c>
      <c r="AM151" s="21" t="str">
        <f t="shared" si="107"/>
        <v/>
      </c>
      <c r="AN151" s="21" t="str">
        <f t="shared" si="108"/>
        <v xml:space="preserve">SELECT * FROM "SchAccounting"."Func_TblTemporary_Import_MYOB_COAStructure_SET"(0000004000000000002, NULL, 0000009000000000002, 2, '23500', '23540'); </v>
      </c>
      <c r="AO151" s="21" t="str">
        <f t="shared" si="109"/>
        <v/>
      </c>
      <c r="AP151" s="21" t="str">
        <f t="shared" si="110"/>
        <v/>
      </c>
      <c r="AQ151" s="21" t="str">
        <f t="shared" si="111"/>
        <v/>
      </c>
      <c r="AR151" s="21" t="str">
        <f t="shared" si="112"/>
        <v/>
      </c>
      <c r="AS151" s="21" t="str">
        <f t="shared" si="113"/>
        <v/>
      </c>
      <c r="AT151" s="21" t="str">
        <f t="shared" si="114"/>
        <v/>
      </c>
      <c r="AU151" s="26" t="s">
        <v>327</v>
      </c>
      <c r="AV151" s="29" t="str">
        <f t="shared" si="116"/>
        <v xml:space="preserve">SELECT * FROM "SchAccounting"."Func_TblTemporary_Import_MYOB_COAStructure_SET"(0000004000000000002, NULL, 0000009000000000002, 2, '23500', '23540'); </v>
      </c>
    </row>
    <row r="152" spans="4:48" x14ac:dyDescent="0.2">
      <c r="D152" s="21"/>
      <c r="E152" s="21">
        <v>23600</v>
      </c>
      <c r="M152" s="21" t="s">
        <v>131</v>
      </c>
      <c r="O152" s="20" t="str">
        <f t="shared" si="87"/>
        <v>2PASV</v>
      </c>
      <c r="P152" s="20">
        <f t="shared" si="88"/>
        <v>20000</v>
      </c>
      <c r="Q152" s="20">
        <f t="shared" si="104"/>
        <v>23500</v>
      </c>
      <c r="R152" s="20">
        <f t="shared" si="105"/>
        <v>23600</v>
      </c>
      <c r="S152" s="20">
        <f t="shared" si="106"/>
        <v>23300</v>
      </c>
      <c r="T152" s="20">
        <f t="shared" si="89"/>
        <v>21132</v>
      </c>
      <c r="U152" s="20" t="str">
        <f t="shared" si="90"/>
        <v/>
      </c>
      <c r="V152" s="20" t="str">
        <f t="shared" si="91"/>
        <v/>
      </c>
      <c r="W152" s="20" t="str">
        <f t="shared" si="92"/>
        <v>``</v>
      </c>
      <c r="X152" s="20" t="str">
        <f t="shared" si="93"/>
        <v/>
      </c>
      <c r="Y152" s="25"/>
      <c r="Z152" s="20" t="str">
        <f t="shared" si="94"/>
        <v/>
      </c>
      <c r="AA152" s="20" t="str">
        <f t="shared" si="95"/>
        <v/>
      </c>
      <c r="AB152" s="20" t="str">
        <f t="shared" si="96"/>
        <v>INSERT INTO erpdb.temp_import_MYOB_COAStructure (level, COA, COAChild) VALUES (2, '23500', '23600');</v>
      </c>
      <c r="AC152" s="20" t="str">
        <f t="shared" si="97"/>
        <v/>
      </c>
      <c r="AD152" s="20" t="str">
        <f t="shared" si="98"/>
        <v/>
      </c>
      <c r="AE152" s="20" t="str">
        <f t="shared" si="99"/>
        <v/>
      </c>
      <c r="AF152" s="20" t="str">
        <f t="shared" si="100"/>
        <v/>
      </c>
      <c r="AG152" s="20" t="str">
        <f t="shared" si="101"/>
        <v/>
      </c>
      <c r="AH152" s="20" t="str">
        <f t="shared" si="102"/>
        <v/>
      </c>
      <c r="AJ152" s="29" t="str">
        <f t="shared" si="115"/>
        <v>INSERT INTO erpdb.temp_import_MYOB_COAStructure (level, COA, COAChild) VALUES (2, '23500', '23600');</v>
      </c>
      <c r="AL152" s="21" t="str">
        <f t="shared" si="103"/>
        <v/>
      </c>
      <c r="AM152" s="21" t="str">
        <f t="shared" si="107"/>
        <v/>
      </c>
      <c r="AN152" s="21" t="str">
        <f t="shared" si="108"/>
        <v xml:space="preserve">SELECT * FROM "SchAccounting"."Func_TblTemporary_Import_MYOB_COAStructure_SET"(0000004000000000002, NULL, 0000009000000000002, 2, '23500', '23600'); </v>
      </c>
      <c r="AO152" s="21" t="str">
        <f t="shared" si="109"/>
        <v/>
      </c>
      <c r="AP152" s="21" t="str">
        <f t="shared" si="110"/>
        <v/>
      </c>
      <c r="AQ152" s="21" t="str">
        <f t="shared" si="111"/>
        <v/>
      </c>
      <c r="AR152" s="21" t="str">
        <f t="shared" si="112"/>
        <v/>
      </c>
      <c r="AS152" s="21" t="str">
        <f t="shared" si="113"/>
        <v/>
      </c>
      <c r="AT152" s="21" t="str">
        <f t="shared" si="114"/>
        <v/>
      </c>
      <c r="AU152" s="26" t="s">
        <v>327</v>
      </c>
      <c r="AV152" s="29" t="str">
        <f t="shared" si="116"/>
        <v xml:space="preserve">SELECT * FROM "SchAccounting"."Func_TblTemporary_Import_MYOB_COAStructure_SET"(0000004000000000002, NULL, 0000009000000000002, 2, '23500', '23600'); </v>
      </c>
    </row>
    <row r="153" spans="4:48" x14ac:dyDescent="0.2">
      <c r="D153" s="21"/>
      <c r="E153" s="21">
        <v>23700</v>
      </c>
      <c r="M153" s="21" t="s">
        <v>132</v>
      </c>
      <c r="O153" s="20" t="str">
        <f t="shared" si="87"/>
        <v>2PASV</v>
      </c>
      <c r="P153" s="20">
        <f t="shared" si="88"/>
        <v>20000</v>
      </c>
      <c r="Q153" s="20">
        <f t="shared" si="104"/>
        <v>23500</v>
      </c>
      <c r="R153" s="20">
        <f t="shared" si="105"/>
        <v>23700</v>
      </c>
      <c r="S153" s="20">
        <f t="shared" si="106"/>
        <v>23300</v>
      </c>
      <c r="T153" s="20">
        <f t="shared" si="89"/>
        <v>21132</v>
      </c>
      <c r="U153" s="20" t="str">
        <f t="shared" si="90"/>
        <v/>
      </c>
      <c r="V153" s="20" t="str">
        <f t="shared" si="91"/>
        <v/>
      </c>
      <c r="W153" s="20" t="str">
        <f t="shared" si="92"/>
        <v>``</v>
      </c>
      <c r="X153" s="20" t="str">
        <f t="shared" si="93"/>
        <v/>
      </c>
      <c r="Y153" s="25"/>
      <c r="Z153" s="20" t="str">
        <f t="shared" si="94"/>
        <v/>
      </c>
      <c r="AA153" s="20" t="str">
        <f t="shared" si="95"/>
        <v/>
      </c>
      <c r="AB153" s="20" t="str">
        <f t="shared" si="96"/>
        <v>INSERT INTO erpdb.temp_import_MYOB_COAStructure (level, COA, COAChild) VALUES (2, '23500', '23700');</v>
      </c>
      <c r="AC153" s="20" t="str">
        <f t="shared" si="97"/>
        <v/>
      </c>
      <c r="AD153" s="20" t="str">
        <f t="shared" si="98"/>
        <v/>
      </c>
      <c r="AE153" s="20" t="str">
        <f t="shared" si="99"/>
        <v/>
      </c>
      <c r="AF153" s="20" t="str">
        <f t="shared" si="100"/>
        <v/>
      </c>
      <c r="AG153" s="20" t="str">
        <f t="shared" si="101"/>
        <v/>
      </c>
      <c r="AH153" s="20" t="str">
        <f t="shared" si="102"/>
        <v/>
      </c>
      <c r="AJ153" s="29" t="str">
        <f t="shared" si="115"/>
        <v>INSERT INTO erpdb.temp_import_MYOB_COAStructure (level, COA, COAChild) VALUES (2, '23500', '23700');</v>
      </c>
      <c r="AL153" s="21" t="str">
        <f t="shared" si="103"/>
        <v/>
      </c>
      <c r="AM153" s="21" t="str">
        <f t="shared" si="107"/>
        <v/>
      </c>
      <c r="AN153" s="21" t="str">
        <f t="shared" si="108"/>
        <v xml:space="preserve">SELECT * FROM "SchAccounting"."Func_TblTemporary_Import_MYOB_COAStructure_SET"(0000004000000000002, NULL, 0000009000000000002, 2, '23500', '23700'); </v>
      </c>
      <c r="AO153" s="21" t="str">
        <f t="shared" si="109"/>
        <v/>
      </c>
      <c r="AP153" s="21" t="str">
        <f t="shared" si="110"/>
        <v/>
      </c>
      <c r="AQ153" s="21" t="str">
        <f t="shared" si="111"/>
        <v/>
      </c>
      <c r="AR153" s="21" t="str">
        <f t="shared" si="112"/>
        <v/>
      </c>
      <c r="AS153" s="21" t="str">
        <f t="shared" si="113"/>
        <v/>
      </c>
      <c r="AT153" s="21" t="str">
        <f t="shared" si="114"/>
        <v/>
      </c>
      <c r="AU153" s="26" t="s">
        <v>327</v>
      </c>
      <c r="AV153" s="29" t="str">
        <f t="shared" si="116"/>
        <v xml:space="preserve">SELECT * FROM "SchAccounting"."Func_TblTemporary_Import_MYOB_COAStructure_SET"(0000004000000000002, NULL, 0000009000000000002, 2, '23500', '23700'); </v>
      </c>
    </row>
    <row r="154" spans="4:48" x14ac:dyDescent="0.2">
      <c r="D154" s="21"/>
      <c r="E154" s="21">
        <v>24100</v>
      </c>
      <c r="M154" s="21" t="s">
        <v>133</v>
      </c>
      <c r="O154" s="20" t="str">
        <f t="shared" si="87"/>
        <v>2PASV</v>
      </c>
      <c r="P154" s="20">
        <f t="shared" si="88"/>
        <v>20000</v>
      </c>
      <c r="Q154" s="20">
        <f t="shared" si="104"/>
        <v>23500</v>
      </c>
      <c r="R154" s="20">
        <f t="shared" si="105"/>
        <v>24100</v>
      </c>
      <c r="S154" s="20">
        <f t="shared" si="106"/>
        <v>23300</v>
      </c>
      <c r="T154" s="20">
        <f t="shared" si="89"/>
        <v>21132</v>
      </c>
      <c r="U154" s="20" t="str">
        <f t="shared" si="90"/>
        <v/>
      </c>
      <c r="V154" s="20" t="str">
        <f t="shared" si="91"/>
        <v/>
      </c>
      <c r="W154" s="20" t="str">
        <f t="shared" si="92"/>
        <v>``</v>
      </c>
      <c r="X154" s="20" t="str">
        <f t="shared" si="93"/>
        <v/>
      </c>
      <c r="Y154" s="25"/>
      <c r="Z154" s="20" t="str">
        <f t="shared" si="94"/>
        <v/>
      </c>
      <c r="AA154" s="20" t="str">
        <f t="shared" si="95"/>
        <v/>
      </c>
      <c r="AB154" s="20" t="str">
        <f t="shared" si="96"/>
        <v>INSERT INTO erpdb.temp_import_MYOB_COAStructure (level, COA, COAChild) VALUES (2, '23500', '24100');</v>
      </c>
      <c r="AC154" s="20" t="str">
        <f t="shared" si="97"/>
        <v/>
      </c>
      <c r="AD154" s="20" t="str">
        <f t="shared" si="98"/>
        <v/>
      </c>
      <c r="AE154" s="20" t="str">
        <f t="shared" si="99"/>
        <v/>
      </c>
      <c r="AF154" s="20" t="str">
        <f t="shared" si="100"/>
        <v/>
      </c>
      <c r="AG154" s="20" t="str">
        <f t="shared" si="101"/>
        <v/>
      </c>
      <c r="AH154" s="20" t="str">
        <f t="shared" si="102"/>
        <v/>
      </c>
      <c r="AJ154" s="29" t="str">
        <f t="shared" si="115"/>
        <v>INSERT INTO erpdb.temp_import_MYOB_COAStructure (level, COA, COAChild) VALUES (2, '23500', '24100');</v>
      </c>
      <c r="AL154" s="21" t="str">
        <f t="shared" si="103"/>
        <v/>
      </c>
      <c r="AM154" s="21" t="str">
        <f t="shared" si="107"/>
        <v/>
      </c>
      <c r="AN154" s="21" t="str">
        <f t="shared" si="108"/>
        <v xml:space="preserve">SELECT * FROM "SchAccounting"."Func_TblTemporary_Import_MYOB_COAStructure_SET"(0000004000000000002, NULL, 0000009000000000002, 2, '23500', '24100'); </v>
      </c>
      <c r="AO154" s="21" t="str">
        <f t="shared" si="109"/>
        <v/>
      </c>
      <c r="AP154" s="21" t="str">
        <f t="shared" si="110"/>
        <v/>
      </c>
      <c r="AQ154" s="21" t="str">
        <f t="shared" si="111"/>
        <v/>
      </c>
      <c r="AR154" s="21" t="str">
        <f t="shared" si="112"/>
        <v/>
      </c>
      <c r="AS154" s="21" t="str">
        <f t="shared" si="113"/>
        <v/>
      </c>
      <c r="AT154" s="21" t="str">
        <f t="shared" si="114"/>
        <v/>
      </c>
      <c r="AU154" s="26" t="s">
        <v>327</v>
      </c>
      <c r="AV154" s="29" t="str">
        <f t="shared" si="116"/>
        <v xml:space="preserve">SELECT * FROM "SchAccounting"."Func_TblTemporary_Import_MYOB_COAStructure_SET"(0000004000000000002, NULL, 0000009000000000002, 2, '23500', '24100'); </v>
      </c>
    </row>
    <row r="155" spans="4:48" x14ac:dyDescent="0.2">
      <c r="D155" s="21">
        <v>25000</v>
      </c>
      <c r="E155" s="21"/>
      <c r="M155" s="21" t="s">
        <v>134</v>
      </c>
      <c r="O155" s="20" t="str">
        <f t="shared" si="87"/>
        <v>2PASV</v>
      </c>
      <c r="P155" s="20">
        <f t="shared" si="88"/>
        <v>20000</v>
      </c>
      <c r="Q155" s="20">
        <f t="shared" si="104"/>
        <v>25000</v>
      </c>
      <c r="R155" s="20">
        <f t="shared" si="105"/>
        <v>24100</v>
      </c>
      <c r="S155" s="20">
        <f t="shared" si="106"/>
        <v>23300</v>
      </c>
      <c r="T155" s="20">
        <f t="shared" si="89"/>
        <v>21132</v>
      </c>
      <c r="U155" s="20" t="str">
        <f t="shared" si="90"/>
        <v/>
      </c>
      <c r="V155" s="20" t="str">
        <f t="shared" si="91"/>
        <v/>
      </c>
      <c r="W155" s="20" t="str">
        <f t="shared" si="92"/>
        <v>``</v>
      </c>
      <c r="X155" s="20" t="str">
        <f t="shared" si="93"/>
        <v/>
      </c>
      <c r="Y155" s="25"/>
      <c r="Z155" s="20" t="str">
        <f t="shared" si="94"/>
        <v/>
      </c>
      <c r="AA155" s="20" t="str">
        <f t="shared" si="95"/>
        <v>INSERT INTO erpdb.temp_import_MYOB_COAStructure (level, COA, COAChild) VALUES (1, '20000', '25000');</v>
      </c>
      <c r="AB155" s="20" t="str">
        <f t="shared" si="96"/>
        <v/>
      </c>
      <c r="AC155" s="20" t="str">
        <f t="shared" si="97"/>
        <v/>
      </c>
      <c r="AD155" s="20" t="str">
        <f t="shared" si="98"/>
        <v/>
      </c>
      <c r="AE155" s="20" t="str">
        <f t="shared" si="99"/>
        <v/>
      </c>
      <c r="AF155" s="20" t="str">
        <f t="shared" si="100"/>
        <v/>
      </c>
      <c r="AG155" s="20" t="str">
        <f t="shared" si="101"/>
        <v/>
      </c>
      <c r="AH155" s="20" t="str">
        <f t="shared" si="102"/>
        <v/>
      </c>
      <c r="AJ155" s="29" t="str">
        <f t="shared" si="115"/>
        <v>INSERT INTO erpdb.temp_import_MYOB_COAStructure (level, COA, COAChild) VALUES (1, '20000', '25000');</v>
      </c>
      <c r="AL155" s="21" t="str">
        <f t="shared" si="103"/>
        <v/>
      </c>
      <c r="AM155" s="21" t="str">
        <f t="shared" si="107"/>
        <v xml:space="preserve">SELECT * FROM "SchAccounting"."Func_TblTemporary_Import_MYOB_COAStructure_SET"(0000004000000000002, NULL, 0000009000000000002, 1, '20000', '25000'); </v>
      </c>
      <c r="AN155" s="21" t="str">
        <f t="shared" si="108"/>
        <v/>
      </c>
      <c r="AO155" s="21" t="str">
        <f t="shared" si="109"/>
        <v/>
      </c>
      <c r="AP155" s="21" t="str">
        <f t="shared" si="110"/>
        <v/>
      </c>
      <c r="AQ155" s="21" t="str">
        <f t="shared" si="111"/>
        <v/>
      </c>
      <c r="AR155" s="21" t="str">
        <f t="shared" si="112"/>
        <v/>
      </c>
      <c r="AS155" s="21" t="str">
        <f t="shared" si="113"/>
        <v/>
      </c>
      <c r="AT155" s="21" t="str">
        <f t="shared" si="114"/>
        <v/>
      </c>
      <c r="AU155" s="26" t="s">
        <v>327</v>
      </c>
      <c r="AV155" s="29" t="str">
        <f t="shared" si="116"/>
        <v xml:space="preserve">SELECT * FROM "SchAccounting"."Func_TblTemporary_Import_MYOB_COAStructure_SET"(0000004000000000002, NULL, 0000009000000000002, 1, '20000', '25000'); </v>
      </c>
    </row>
    <row r="156" spans="4:48" x14ac:dyDescent="0.2">
      <c r="D156" s="21"/>
      <c r="E156" s="21">
        <v>25100</v>
      </c>
      <c r="M156" s="21" t="s">
        <v>135</v>
      </c>
      <c r="O156" s="20" t="str">
        <f t="shared" si="87"/>
        <v>2PASV</v>
      </c>
      <c r="P156" s="20">
        <f t="shared" si="88"/>
        <v>20000</v>
      </c>
      <c r="Q156" s="20">
        <f t="shared" si="104"/>
        <v>25000</v>
      </c>
      <c r="R156" s="20">
        <f t="shared" si="105"/>
        <v>25100</v>
      </c>
      <c r="S156" s="20">
        <f t="shared" si="106"/>
        <v>23300</v>
      </c>
      <c r="T156" s="20">
        <f t="shared" si="89"/>
        <v>21132</v>
      </c>
      <c r="U156" s="20" t="str">
        <f t="shared" si="90"/>
        <v/>
      </c>
      <c r="V156" s="20" t="str">
        <f t="shared" si="91"/>
        <v/>
      </c>
      <c r="W156" s="20" t="str">
        <f t="shared" si="92"/>
        <v>``</v>
      </c>
      <c r="X156" s="20" t="str">
        <f t="shared" si="93"/>
        <v/>
      </c>
      <c r="Y156" s="25"/>
      <c r="Z156" s="20" t="str">
        <f t="shared" si="94"/>
        <v/>
      </c>
      <c r="AA156" s="20" t="str">
        <f t="shared" si="95"/>
        <v/>
      </c>
      <c r="AB156" s="20" t="str">
        <f t="shared" si="96"/>
        <v>INSERT INTO erpdb.temp_import_MYOB_COAStructure (level, COA, COAChild) VALUES (2, '25000', '25100');</v>
      </c>
      <c r="AC156" s="20" t="str">
        <f t="shared" si="97"/>
        <v/>
      </c>
      <c r="AD156" s="20" t="str">
        <f t="shared" si="98"/>
        <v/>
      </c>
      <c r="AE156" s="20" t="str">
        <f t="shared" si="99"/>
        <v/>
      </c>
      <c r="AF156" s="20" t="str">
        <f t="shared" si="100"/>
        <v/>
      </c>
      <c r="AG156" s="20" t="str">
        <f t="shared" si="101"/>
        <v/>
      </c>
      <c r="AH156" s="20" t="str">
        <f t="shared" si="102"/>
        <v/>
      </c>
      <c r="AJ156" s="29" t="str">
        <f t="shared" si="115"/>
        <v>INSERT INTO erpdb.temp_import_MYOB_COAStructure (level, COA, COAChild) VALUES (2, '25000', '25100');</v>
      </c>
      <c r="AL156" s="21" t="str">
        <f t="shared" si="103"/>
        <v/>
      </c>
      <c r="AM156" s="21" t="str">
        <f t="shared" si="107"/>
        <v/>
      </c>
      <c r="AN156" s="21" t="str">
        <f t="shared" si="108"/>
        <v xml:space="preserve">SELECT * FROM "SchAccounting"."Func_TblTemporary_Import_MYOB_COAStructure_SET"(0000004000000000002, NULL, 0000009000000000002, 2, '25000', '25100'); </v>
      </c>
      <c r="AO156" s="21" t="str">
        <f t="shared" si="109"/>
        <v/>
      </c>
      <c r="AP156" s="21" t="str">
        <f t="shared" si="110"/>
        <v/>
      </c>
      <c r="AQ156" s="21" t="str">
        <f t="shared" si="111"/>
        <v/>
      </c>
      <c r="AR156" s="21" t="str">
        <f t="shared" si="112"/>
        <v/>
      </c>
      <c r="AS156" s="21" t="str">
        <f t="shared" si="113"/>
        <v/>
      </c>
      <c r="AT156" s="21" t="str">
        <f t="shared" si="114"/>
        <v/>
      </c>
      <c r="AU156" s="26" t="s">
        <v>327</v>
      </c>
      <c r="AV156" s="29" t="str">
        <f t="shared" si="116"/>
        <v xml:space="preserve">SELECT * FROM "SchAccounting"."Func_TblTemporary_Import_MYOB_COAStructure_SET"(0000004000000000002, NULL, 0000009000000000002, 2, '25000', '25100'); </v>
      </c>
    </row>
    <row r="157" spans="4:48" x14ac:dyDescent="0.2">
      <c r="D157" s="21"/>
      <c r="E157" s="21">
        <v>25110</v>
      </c>
      <c r="M157" s="21" t="s">
        <v>136</v>
      </c>
      <c r="O157" s="20" t="str">
        <f t="shared" si="87"/>
        <v>2PASV</v>
      </c>
      <c r="P157" s="20">
        <f t="shared" si="88"/>
        <v>20000</v>
      </c>
      <c r="Q157" s="20">
        <f t="shared" si="104"/>
        <v>25000</v>
      </c>
      <c r="R157" s="20">
        <f t="shared" si="105"/>
        <v>25110</v>
      </c>
      <c r="S157" s="20">
        <f t="shared" si="106"/>
        <v>23300</v>
      </c>
      <c r="T157" s="20">
        <f t="shared" si="89"/>
        <v>21132</v>
      </c>
      <c r="U157" s="20" t="str">
        <f t="shared" si="90"/>
        <v/>
      </c>
      <c r="V157" s="20" t="str">
        <f t="shared" si="91"/>
        <v/>
      </c>
      <c r="W157" s="20" t="str">
        <f t="shared" si="92"/>
        <v>``</v>
      </c>
      <c r="X157" s="20" t="str">
        <f t="shared" si="93"/>
        <v/>
      </c>
      <c r="Y157" s="25"/>
      <c r="Z157" s="20" t="str">
        <f t="shared" si="94"/>
        <v/>
      </c>
      <c r="AA157" s="20" t="str">
        <f t="shared" si="95"/>
        <v/>
      </c>
      <c r="AB157" s="20" t="str">
        <f t="shared" si="96"/>
        <v>INSERT INTO erpdb.temp_import_MYOB_COAStructure (level, COA, COAChild) VALUES (2, '25000', '25110');</v>
      </c>
      <c r="AC157" s="20" t="str">
        <f t="shared" si="97"/>
        <v/>
      </c>
      <c r="AD157" s="20" t="str">
        <f t="shared" si="98"/>
        <v/>
      </c>
      <c r="AE157" s="20" t="str">
        <f t="shared" si="99"/>
        <v/>
      </c>
      <c r="AF157" s="20" t="str">
        <f t="shared" si="100"/>
        <v/>
      </c>
      <c r="AG157" s="20" t="str">
        <f t="shared" si="101"/>
        <v/>
      </c>
      <c r="AH157" s="20" t="str">
        <f t="shared" si="102"/>
        <v/>
      </c>
      <c r="AJ157" s="29" t="str">
        <f t="shared" si="115"/>
        <v>INSERT INTO erpdb.temp_import_MYOB_COAStructure (level, COA, COAChild) VALUES (2, '25000', '25110');</v>
      </c>
      <c r="AL157" s="21" t="str">
        <f t="shared" si="103"/>
        <v/>
      </c>
      <c r="AM157" s="21" t="str">
        <f t="shared" si="107"/>
        <v/>
      </c>
      <c r="AN157" s="21" t="str">
        <f t="shared" si="108"/>
        <v xml:space="preserve">SELECT * FROM "SchAccounting"."Func_TblTemporary_Import_MYOB_COAStructure_SET"(0000004000000000002, NULL, 0000009000000000002, 2, '25000', '25110'); </v>
      </c>
      <c r="AO157" s="21" t="str">
        <f t="shared" si="109"/>
        <v/>
      </c>
      <c r="AP157" s="21" t="str">
        <f t="shared" si="110"/>
        <v/>
      </c>
      <c r="AQ157" s="21" t="str">
        <f t="shared" si="111"/>
        <v/>
      </c>
      <c r="AR157" s="21" t="str">
        <f t="shared" si="112"/>
        <v/>
      </c>
      <c r="AS157" s="21" t="str">
        <f t="shared" si="113"/>
        <v/>
      </c>
      <c r="AT157" s="21" t="str">
        <f t="shared" si="114"/>
        <v/>
      </c>
      <c r="AU157" s="26" t="s">
        <v>327</v>
      </c>
      <c r="AV157" s="29" t="str">
        <f t="shared" si="116"/>
        <v xml:space="preserve">SELECT * FROM "SchAccounting"."Func_TblTemporary_Import_MYOB_COAStructure_SET"(0000004000000000002, NULL, 0000009000000000002, 2, '25000', '25110'); </v>
      </c>
    </row>
    <row r="158" spans="4:48" x14ac:dyDescent="0.2">
      <c r="D158" s="21"/>
      <c r="E158" s="21">
        <v>25120</v>
      </c>
      <c r="M158" s="21" t="s">
        <v>137</v>
      </c>
      <c r="O158" s="20" t="str">
        <f t="shared" si="87"/>
        <v>2PASV</v>
      </c>
      <c r="P158" s="20">
        <f t="shared" si="88"/>
        <v>20000</v>
      </c>
      <c r="Q158" s="20">
        <f t="shared" si="104"/>
        <v>25000</v>
      </c>
      <c r="R158" s="20">
        <f t="shared" si="105"/>
        <v>25120</v>
      </c>
      <c r="S158" s="20">
        <f t="shared" si="106"/>
        <v>23300</v>
      </c>
      <c r="T158" s="20">
        <f t="shared" si="89"/>
        <v>21132</v>
      </c>
      <c r="U158" s="20" t="str">
        <f t="shared" si="90"/>
        <v/>
      </c>
      <c r="V158" s="20" t="str">
        <f t="shared" si="91"/>
        <v/>
      </c>
      <c r="W158" s="20" t="str">
        <f t="shared" si="92"/>
        <v>``</v>
      </c>
      <c r="X158" s="20" t="str">
        <f t="shared" si="93"/>
        <v/>
      </c>
      <c r="Y158" s="25"/>
      <c r="Z158" s="20" t="str">
        <f t="shared" si="94"/>
        <v/>
      </c>
      <c r="AA158" s="20" t="str">
        <f t="shared" si="95"/>
        <v/>
      </c>
      <c r="AB158" s="20" t="str">
        <f t="shared" si="96"/>
        <v>INSERT INTO erpdb.temp_import_MYOB_COAStructure (level, COA, COAChild) VALUES (2, '25000', '25120');</v>
      </c>
      <c r="AC158" s="20" t="str">
        <f t="shared" si="97"/>
        <v/>
      </c>
      <c r="AD158" s="20" t="str">
        <f t="shared" si="98"/>
        <v/>
      </c>
      <c r="AE158" s="20" t="str">
        <f t="shared" si="99"/>
        <v/>
      </c>
      <c r="AF158" s="20" t="str">
        <f t="shared" si="100"/>
        <v/>
      </c>
      <c r="AG158" s="20" t="str">
        <f t="shared" si="101"/>
        <v/>
      </c>
      <c r="AH158" s="20" t="str">
        <f t="shared" si="102"/>
        <v/>
      </c>
      <c r="AJ158" s="29" t="str">
        <f t="shared" si="115"/>
        <v>INSERT INTO erpdb.temp_import_MYOB_COAStructure (level, COA, COAChild) VALUES (2, '25000', '25120');</v>
      </c>
      <c r="AL158" s="21" t="str">
        <f t="shared" si="103"/>
        <v/>
      </c>
      <c r="AM158" s="21" t="str">
        <f t="shared" si="107"/>
        <v/>
      </c>
      <c r="AN158" s="21" t="str">
        <f t="shared" si="108"/>
        <v xml:space="preserve">SELECT * FROM "SchAccounting"."Func_TblTemporary_Import_MYOB_COAStructure_SET"(0000004000000000002, NULL, 0000009000000000002, 2, '25000', '25120'); </v>
      </c>
      <c r="AO158" s="21" t="str">
        <f t="shared" si="109"/>
        <v/>
      </c>
      <c r="AP158" s="21" t="str">
        <f t="shared" si="110"/>
        <v/>
      </c>
      <c r="AQ158" s="21" t="str">
        <f t="shared" si="111"/>
        <v/>
      </c>
      <c r="AR158" s="21" t="str">
        <f t="shared" si="112"/>
        <v/>
      </c>
      <c r="AS158" s="21" t="str">
        <f t="shared" si="113"/>
        <v/>
      </c>
      <c r="AT158" s="21" t="str">
        <f t="shared" si="114"/>
        <v/>
      </c>
      <c r="AU158" s="26" t="s">
        <v>327</v>
      </c>
      <c r="AV158" s="29" t="str">
        <f t="shared" si="116"/>
        <v xml:space="preserve">SELECT * FROM "SchAccounting"."Func_TblTemporary_Import_MYOB_COAStructure_SET"(0000004000000000002, NULL, 0000009000000000002, 2, '25000', '25120'); </v>
      </c>
    </row>
    <row r="159" spans="4:48" x14ac:dyDescent="0.2">
      <c r="D159" s="21"/>
      <c r="E159" s="21">
        <v>25200</v>
      </c>
      <c r="M159" s="21" t="s">
        <v>138</v>
      </c>
      <c r="O159" s="20" t="str">
        <f t="shared" si="87"/>
        <v>2PASV</v>
      </c>
      <c r="P159" s="20">
        <f t="shared" si="88"/>
        <v>20000</v>
      </c>
      <c r="Q159" s="20">
        <f t="shared" si="104"/>
        <v>25000</v>
      </c>
      <c r="R159" s="20">
        <f t="shared" si="105"/>
        <v>25200</v>
      </c>
      <c r="S159" s="20">
        <f t="shared" si="106"/>
        <v>23300</v>
      </c>
      <c r="T159" s="20">
        <f t="shared" si="89"/>
        <v>21132</v>
      </c>
      <c r="U159" s="20" t="str">
        <f t="shared" si="90"/>
        <v/>
      </c>
      <c r="V159" s="20" t="str">
        <f t="shared" si="91"/>
        <v/>
      </c>
      <c r="W159" s="20" t="str">
        <f t="shared" si="92"/>
        <v>``</v>
      </c>
      <c r="X159" s="20" t="str">
        <f t="shared" si="93"/>
        <v/>
      </c>
      <c r="Y159" s="25"/>
      <c r="Z159" s="20" t="str">
        <f t="shared" si="94"/>
        <v/>
      </c>
      <c r="AA159" s="20" t="str">
        <f t="shared" si="95"/>
        <v/>
      </c>
      <c r="AB159" s="20" t="str">
        <f t="shared" si="96"/>
        <v>INSERT INTO erpdb.temp_import_MYOB_COAStructure (level, COA, COAChild) VALUES (2, '25000', '25200');</v>
      </c>
      <c r="AC159" s="20" t="str">
        <f t="shared" si="97"/>
        <v/>
      </c>
      <c r="AD159" s="20" t="str">
        <f t="shared" si="98"/>
        <v/>
      </c>
      <c r="AE159" s="20" t="str">
        <f t="shared" si="99"/>
        <v/>
      </c>
      <c r="AF159" s="20" t="str">
        <f t="shared" si="100"/>
        <v/>
      </c>
      <c r="AG159" s="20" t="str">
        <f t="shared" si="101"/>
        <v/>
      </c>
      <c r="AH159" s="20" t="str">
        <f t="shared" si="102"/>
        <v/>
      </c>
      <c r="AJ159" s="29" t="str">
        <f t="shared" si="115"/>
        <v>INSERT INTO erpdb.temp_import_MYOB_COAStructure (level, COA, COAChild) VALUES (2, '25000', '25200');</v>
      </c>
      <c r="AL159" s="21" t="str">
        <f t="shared" si="103"/>
        <v/>
      </c>
      <c r="AM159" s="21" t="str">
        <f t="shared" si="107"/>
        <v/>
      </c>
      <c r="AN159" s="21" t="str">
        <f t="shared" si="108"/>
        <v xml:space="preserve">SELECT * FROM "SchAccounting"."Func_TblTemporary_Import_MYOB_COAStructure_SET"(0000004000000000002, NULL, 0000009000000000002, 2, '25000', '25200'); </v>
      </c>
      <c r="AO159" s="21" t="str">
        <f t="shared" si="109"/>
        <v/>
      </c>
      <c r="AP159" s="21" t="str">
        <f t="shared" si="110"/>
        <v/>
      </c>
      <c r="AQ159" s="21" t="str">
        <f t="shared" si="111"/>
        <v/>
      </c>
      <c r="AR159" s="21" t="str">
        <f t="shared" si="112"/>
        <v/>
      </c>
      <c r="AS159" s="21" t="str">
        <f t="shared" si="113"/>
        <v/>
      </c>
      <c r="AT159" s="21" t="str">
        <f t="shared" si="114"/>
        <v/>
      </c>
      <c r="AU159" s="26" t="s">
        <v>327</v>
      </c>
      <c r="AV159" s="29" t="str">
        <f t="shared" si="116"/>
        <v xml:space="preserve">SELECT * FROM "SchAccounting"."Func_TblTemporary_Import_MYOB_COAStructure_SET"(0000004000000000002, NULL, 0000009000000000002, 2, '25000', '25200'); </v>
      </c>
    </row>
    <row r="160" spans="4:48" x14ac:dyDescent="0.2">
      <c r="E160" s="20">
        <v>25300</v>
      </c>
      <c r="M160" s="20" t="s">
        <v>139</v>
      </c>
      <c r="O160" s="20" t="str">
        <f t="shared" si="87"/>
        <v>2PASV</v>
      </c>
      <c r="P160" s="20">
        <f t="shared" si="88"/>
        <v>20000</v>
      </c>
      <c r="Q160" s="20">
        <f t="shared" si="104"/>
        <v>25000</v>
      </c>
      <c r="R160" s="20">
        <f t="shared" si="105"/>
        <v>25300</v>
      </c>
      <c r="S160" s="20">
        <f t="shared" si="106"/>
        <v>23300</v>
      </c>
      <c r="T160" s="20">
        <f t="shared" si="89"/>
        <v>21132</v>
      </c>
      <c r="U160" s="20" t="str">
        <f t="shared" si="90"/>
        <v/>
      </c>
      <c r="V160" s="20" t="str">
        <f t="shared" si="91"/>
        <v/>
      </c>
      <c r="W160" s="20" t="str">
        <f t="shared" si="92"/>
        <v>``</v>
      </c>
      <c r="X160" s="20" t="str">
        <f t="shared" si="93"/>
        <v/>
      </c>
      <c r="Y160" s="25"/>
      <c r="Z160" s="20" t="str">
        <f t="shared" si="94"/>
        <v/>
      </c>
      <c r="AA160" s="20" t="str">
        <f t="shared" si="95"/>
        <v/>
      </c>
      <c r="AB160" s="20" t="str">
        <f t="shared" si="96"/>
        <v>INSERT INTO erpdb.temp_import_MYOB_COAStructure (level, COA, COAChild) VALUES (2, '25000', '25300');</v>
      </c>
      <c r="AC160" s="20" t="str">
        <f t="shared" si="97"/>
        <v/>
      </c>
      <c r="AD160" s="20" t="str">
        <f t="shared" si="98"/>
        <v/>
      </c>
      <c r="AE160" s="20" t="str">
        <f t="shared" si="99"/>
        <v/>
      </c>
      <c r="AF160" s="20" t="str">
        <f t="shared" si="100"/>
        <v/>
      </c>
      <c r="AG160" s="20" t="str">
        <f t="shared" si="101"/>
        <v/>
      </c>
      <c r="AH160" s="20" t="str">
        <f t="shared" si="102"/>
        <v/>
      </c>
      <c r="AJ160" s="29" t="str">
        <f t="shared" si="115"/>
        <v>INSERT INTO erpdb.temp_import_MYOB_COAStructure (level, COA, COAChild) VALUES (2, '25000', '25300');</v>
      </c>
      <c r="AL160" s="21" t="str">
        <f t="shared" si="103"/>
        <v/>
      </c>
      <c r="AM160" s="21" t="str">
        <f t="shared" si="107"/>
        <v/>
      </c>
      <c r="AN160" s="21" t="str">
        <f t="shared" si="108"/>
        <v xml:space="preserve">SELECT * FROM "SchAccounting"."Func_TblTemporary_Import_MYOB_COAStructure_SET"(0000004000000000002, NULL, 0000009000000000002, 2, '25000', '25300'); </v>
      </c>
      <c r="AO160" s="21" t="str">
        <f t="shared" si="109"/>
        <v/>
      </c>
      <c r="AP160" s="21" t="str">
        <f t="shared" si="110"/>
        <v/>
      </c>
      <c r="AQ160" s="21" t="str">
        <f t="shared" si="111"/>
        <v/>
      </c>
      <c r="AR160" s="21" t="str">
        <f t="shared" si="112"/>
        <v/>
      </c>
      <c r="AS160" s="21" t="str">
        <f t="shared" si="113"/>
        <v/>
      </c>
      <c r="AT160" s="21" t="str">
        <f t="shared" si="114"/>
        <v/>
      </c>
      <c r="AU160" s="26" t="s">
        <v>327</v>
      </c>
      <c r="AV160" s="29" t="str">
        <f t="shared" si="116"/>
        <v xml:space="preserve">SELECT * FROM "SchAccounting"."Func_TblTemporary_Import_MYOB_COAStructure_SET"(0000004000000000002, NULL, 0000009000000000002, 2, '25000', '25300'); </v>
      </c>
    </row>
    <row r="161" spans="3:48" x14ac:dyDescent="0.2">
      <c r="E161" s="20">
        <v>25400</v>
      </c>
      <c r="M161" s="20" t="s">
        <v>140</v>
      </c>
      <c r="O161" s="20" t="str">
        <f t="shared" si="87"/>
        <v>2PASV</v>
      </c>
      <c r="P161" s="20">
        <f t="shared" si="88"/>
        <v>20000</v>
      </c>
      <c r="Q161" s="20">
        <f t="shared" si="104"/>
        <v>25000</v>
      </c>
      <c r="R161" s="20">
        <f t="shared" si="105"/>
        <v>25400</v>
      </c>
      <c r="S161" s="20">
        <f t="shared" si="106"/>
        <v>23300</v>
      </c>
      <c r="T161" s="20">
        <f t="shared" si="89"/>
        <v>21132</v>
      </c>
      <c r="U161" s="20" t="str">
        <f t="shared" si="90"/>
        <v/>
      </c>
      <c r="V161" s="20" t="str">
        <f t="shared" si="91"/>
        <v/>
      </c>
      <c r="W161" s="20" t="str">
        <f t="shared" si="92"/>
        <v>``</v>
      </c>
      <c r="X161" s="20" t="str">
        <f t="shared" si="93"/>
        <v/>
      </c>
      <c r="Y161" s="25"/>
      <c r="Z161" s="20" t="str">
        <f t="shared" si="94"/>
        <v/>
      </c>
      <c r="AA161" s="20" t="str">
        <f t="shared" si="95"/>
        <v/>
      </c>
      <c r="AB161" s="20" t="str">
        <f t="shared" si="96"/>
        <v>INSERT INTO erpdb.temp_import_MYOB_COAStructure (level, COA, COAChild) VALUES (2, '25000', '25400');</v>
      </c>
      <c r="AC161" s="20" t="str">
        <f t="shared" si="97"/>
        <v/>
      </c>
      <c r="AD161" s="20" t="str">
        <f t="shared" si="98"/>
        <v/>
      </c>
      <c r="AE161" s="20" t="str">
        <f t="shared" si="99"/>
        <v/>
      </c>
      <c r="AF161" s="20" t="str">
        <f t="shared" si="100"/>
        <v/>
      </c>
      <c r="AG161" s="20" t="str">
        <f t="shared" si="101"/>
        <v/>
      </c>
      <c r="AH161" s="20" t="str">
        <f t="shared" si="102"/>
        <v/>
      </c>
      <c r="AJ161" s="29" t="str">
        <f t="shared" si="115"/>
        <v>INSERT INTO erpdb.temp_import_MYOB_COAStructure (level, COA, COAChild) VALUES (2, '25000', '25400');</v>
      </c>
      <c r="AL161" s="21" t="str">
        <f t="shared" si="103"/>
        <v/>
      </c>
      <c r="AM161" s="21" t="str">
        <f t="shared" si="107"/>
        <v/>
      </c>
      <c r="AN161" s="21" t="str">
        <f t="shared" si="108"/>
        <v xml:space="preserve">SELECT * FROM "SchAccounting"."Func_TblTemporary_Import_MYOB_COAStructure_SET"(0000004000000000002, NULL, 0000009000000000002, 2, '25000', '25400'); </v>
      </c>
      <c r="AO161" s="21" t="str">
        <f t="shared" si="109"/>
        <v/>
      </c>
      <c r="AP161" s="21" t="str">
        <f t="shared" si="110"/>
        <v/>
      </c>
      <c r="AQ161" s="21" t="str">
        <f t="shared" si="111"/>
        <v/>
      </c>
      <c r="AR161" s="21" t="str">
        <f t="shared" si="112"/>
        <v/>
      </c>
      <c r="AS161" s="21" t="str">
        <f t="shared" si="113"/>
        <v/>
      </c>
      <c r="AT161" s="21" t="str">
        <f t="shared" si="114"/>
        <v/>
      </c>
      <c r="AU161" s="26" t="s">
        <v>327</v>
      </c>
      <c r="AV161" s="29" t="str">
        <f t="shared" si="116"/>
        <v xml:space="preserve">SELECT * FROM "SchAccounting"."Func_TblTemporary_Import_MYOB_COAStructure_SET"(0000004000000000002, NULL, 0000009000000000002, 2, '25000', '25400'); </v>
      </c>
    </row>
    <row r="162" spans="3:48" x14ac:dyDescent="0.2">
      <c r="E162" s="20">
        <v>25500</v>
      </c>
      <c r="M162" s="20" t="s">
        <v>141</v>
      </c>
      <c r="O162" s="20" t="str">
        <f t="shared" si="87"/>
        <v>2PASV</v>
      </c>
      <c r="P162" s="20">
        <f t="shared" si="88"/>
        <v>20000</v>
      </c>
      <c r="Q162" s="20">
        <f t="shared" si="104"/>
        <v>25000</v>
      </c>
      <c r="R162" s="20">
        <f t="shared" si="105"/>
        <v>25500</v>
      </c>
      <c r="S162" s="20">
        <f t="shared" si="106"/>
        <v>23300</v>
      </c>
      <c r="T162" s="20">
        <f t="shared" si="89"/>
        <v>21132</v>
      </c>
      <c r="U162" s="20" t="str">
        <f t="shared" si="90"/>
        <v/>
      </c>
      <c r="V162" s="20" t="str">
        <f t="shared" si="91"/>
        <v/>
      </c>
      <c r="W162" s="20" t="str">
        <f t="shared" si="92"/>
        <v>``</v>
      </c>
      <c r="X162" s="20" t="str">
        <f t="shared" si="93"/>
        <v/>
      </c>
      <c r="Y162" s="25"/>
      <c r="Z162" s="20" t="str">
        <f t="shared" si="94"/>
        <v/>
      </c>
      <c r="AA162" s="20" t="str">
        <f t="shared" si="95"/>
        <v/>
      </c>
      <c r="AB162" s="20" t="str">
        <f t="shared" si="96"/>
        <v>INSERT INTO erpdb.temp_import_MYOB_COAStructure (level, COA, COAChild) VALUES (2, '25000', '25500');</v>
      </c>
      <c r="AC162" s="20" t="str">
        <f t="shared" si="97"/>
        <v/>
      </c>
      <c r="AD162" s="20" t="str">
        <f t="shared" si="98"/>
        <v/>
      </c>
      <c r="AE162" s="20" t="str">
        <f t="shared" si="99"/>
        <v/>
      </c>
      <c r="AF162" s="20" t="str">
        <f t="shared" si="100"/>
        <v/>
      </c>
      <c r="AG162" s="20" t="str">
        <f t="shared" si="101"/>
        <v/>
      </c>
      <c r="AH162" s="20" t="str">
        <f t="shared" si="102"/>
        <v/>
      </c>
      <c r="AJ162" s="29" t="str">
        <f t="shared" si="115"/>
        <v>INSERT INTO erpdb.temp_import_MYOB_COAStructure (level, COA, COAChild) VALUES (2, '25000', '25500');</v>
      </c>
      <c r="AL162" s="21" t="str">
        <f t="shared" si="103"/>
        <v/>
      </c>
      <c r="AM162" s="21" t="str">
        <f t="shared" si="107"/>
        <v/>
      </c>
      <c r="AN162" s="21" t="str">
        <f t="shared" si="108"/>
        <v xml:space="preserve">SELECT * FROM "SchAccounting"."Func_TblTemporary_Import_MYOB_COAStructure_SET"(0000004000000000002, NULL, 0000009000000000002, 2, '25000', '25500'); </v>
      </c>
      <c r="AO162" s="21" t="str">
        <f t="shared" si="109"/>
        <v/>
      </c>
      <c r="AP162" s="21" t="str">
        <f t="shared" si="110"/>
        <v/>
      </c>
      <c r="AQ162" s="21" t="str">
        <f t="shared" si="111"/>
        <v/>
      </c>
      <c r="AR162" s="21" t="str">
        <f t="shared" si="112"/>
        <v/>
      </c>
      <c r="AS162" s="21" t="str">
        <f t="shared" si="113"/>
        <v/>
      </c>
      <c r="AT162" s="21" t="str">
        <f t="shared" si="114"/>
        <v/>
      </c>
      <c r="AU162" s="26" t="s">
        <v>327</v>
      </c>
      <c r="AV162" s="29" t="str">
        <f t="shared" si="116"/>
        <v xml:space="preserve">SELECT * FROM "SchAccounting"."Func_TblTemporary_Import_MYOB_COAStructure_SET"(0000004000000000002, NULL, 0000009000000000002, 2, '25000', '25500'); </v>
      </c>
    </row>
    <row r="163" spans="3:48" x14ac:dyDescent="0.2">
      <c r="E163" s="20">
        <v>26100</v>
      </c>
      <c r="M163" s="20" t="s">
        <v>142</v>
      </c>
      <c r="O163" s="20" t="str">
        <f t="shared" si="87"/>
        <v>2PASV</v>
      </c>
      <c r="P163" s="20">
        <f t="shared" si="88"/>
        <v>20000</v>
      </c>
      <c r="Q163" s="20">
        <f t="shared" si="104"/>
        <v>25000</v>
      </c>
      <c r="R163" s="20">
        <f t="shared" si="105"/>
        <v>26100</v>
      </c>
      <c r="S163" s="20">
        <f t="shared" si="106"/>
        <v>23300</v>
      </c>
      <c r="T163" s="20">
        <f t="shared" si="89"/>
        <v>21132</v>
      </c>
      <c r="U163" s="20" t="str">
        <f t="shared" si="90"/>
        <v/>
      </c>
      <c r="V163" s="20" t="str">
        <f t="shared" si="91"/>
        <v/>
      </c>
      <c r="W163" s="20" t="str">
        <f t="shared" si="92"/>
        <v>``</v>
      </c>
      <c r="X163" s="20" t="str">
        <f t="shared" si="93"/>
        <v/>
      </c>
      <c r="Y163" s="25"/>
      <c r="Z163" s="20" t="str">
        <f t="shared" si="94"/>
        <v/>
      </c>
      <c r="AA163" s="20" t="str">
        <f t="shared" si="95"/>
        <v/>
      </c>
      <c r="AB163" s="20" t="str">
        <f t="shared" si="96"/>
        <v>INSERT INTO erpdb.temp_import_MYOB_COAStructure (level, COA, COAChild) VALUES (2, '25000', '26100');</v>
      </c>
      <c r="AC163" s="20" t="str">
        <f t="shared" si="97"/>
        <v/>
      </c>
      <c r="AD163" s="20" t="str">
        <f t="shared" si="98"/>
        <v/>
      </c>
      <c r="AE163" s="20" t="str">
        <f t="shared" si="99"/>
        <v/>
      </c>
      <c r="AF163" s="20" t="str">
        <f t="shared" si="100"/>
        <v/>
      </c>
      <c r="AG163" s="20" t="str">
        <f t="shared" si="101"/>
        <v/>
      </c>
      <c r="AH163" s="20" t="str">
        <f t="shared" si="102"/>
        <v/>
      </c>
      <c r="AJ163" s="29" t="str">
        <f t="shared" si="115"/>
        <v>INSERT INTO erpdb.temp_import_MYOB_COAStructure (level, COA, COAChild) VALUES (2, '25000', '26100');</v>
      </c>
      <c r="AL163" s="21" t="str">
        <f t="shared" si="103"/>
        <v/>
      </c>
      <c r="AM163" s="21" t="str">
        <f t="shared" si="107"/>
        <v/>
      </c>
      <c r="AN163" s="21" t="str">
        <f t="shared" si="108"/>
        <v xml:space="preserve">SELECT * FROM "SchAccounting"."Func_TblTemporary_Import_MYOB_COAStructure_SET"(0000004000000000002, NULL, 0000009000000000002, 2, '25000', '26100'); </v>
      </c>
      <c r="AO163" s="21" t="str">
        <f t="shared" si="109"/>
        <v/>
      </c>
      <c r="AP163" s="21" t="str">
        <f t="shared" si="110"/>
        <v/>
      </c>
      <c r="AQ163" s="21" t="str">
        <f t="shared" si="111"/>
        <v/>
      </c>
      <c r="AR163" s="21" t="str">
        <f t="shared" si="112"/>
        <v/>
      </c>
      <c r="AS163" s="21" t="str">
        <f t="shared" si="113"/>
        <v/>
      </c>
      <c r="AT163" s="21" t="str">
        <f t="shared" si="114"/>
        <v/>
      </c>
      <c r="AU163" s="26" t="s">
        <v>327</v>
      </c>
      <c r="AV163" s="29" t="str">
        <f t="shared" si="116"/>
        <v xml:space="preserve">SELECT * FROM "SchAccounting"."Func_TblTemporary_Import_MYOB_COAStructure_SET"(0000004000000000002, NULL, 0000009000000000002, 2, '25000', '26100'); </v>
      </c>
    </row>
    <row r="164" spans="3:48" x14ac:dyDescent="0.2">
      <c r="E164" s="20">
        <v>28100</v>
      </c>
      <c r="M164" s="20" t="s">
        <v>143</v>
      </c>
      <c r="O164" s="20" t="str">
        <f t="shared" si="87"/>
        <v>2PASV</v>
      </c>
      <c r="P164" s="20">
        <f t="shared" si="88"/>
        <v>20000</v>
      </c>
      <c r="Q164" s="20">
        <f t="shared" si="104"/>
        <v>25000</v>
      </c>
      <c r="R164" s="20">
        <f t="shared" si="105"/>
        <v>28100</v>
      </c>
      <c r="S164" s="20">
        <f t="shared" si="106"/>
        <v>23300</v>
      </c>
      <c r="T164" s="20">
        <f t="shared" si="89"/>
        <v>21132</v>
      </c>
      <c r="U164" s="20" t="str">
        <f t="shared" si="90"/>
        <v/>
      </c>
      <c r="V164" s="20" t="str">
        <f t="shared" si="91"/>
        <v/>
      </c>
      <c r="W164" s="20" t="str">
        <f t="shared" si="92"/>
        <v>``</v>
      </c>
      <c r="X164" s="20" t="str">
        <f t="shared" si="93"/>
        <v/>
      </c>
      <c r="Y164" s="25"/>
      <c r="Z164" s="20" t="str">
        <f t="shared" si="94"/>
        <v/>
      </c>
      <c r="AA164" s="20" t="str">
        <f t="shared" si="95"/>
        <v/>
      </c>
      <c r="AB164" s="20" t="str">
        <f t="shared" si="96"/>
        <v>INSERT INTO erpdb.temp_import_MYOB_COAStructure (level, COA, COAChild) VALUES (2, '25000', '28100');</v>
      </c>
      <c r="AC164" s="20" t="str">
        <f t="shared" si="97"/>
        <v/>
      </c>
      <c r="AD164" s="20" t="str">
        <f t="shared" si="98"/>
        <v/>
      </c>
      <c r="AE164" s="20" t="str">
        <f t="shared" si="99"/>
        <v/>
      </c>
      <c r="AF164" s="20" t="str">
        <f t="shared" si="100"/>
        <v/>
      </c>
      <c r="AG164" s="20" t="str">
        <f t="shared" si="101"/>
        <v/>
      </c>
      <c r="AH164" s="20" t="str">
        <f t="shared" si="102"/>
        <v/>
      </c>
      <c r="AJ164" s="29" t="str">
        <f t="shared" si="115"/>
        <v>INSERT INTO erpdb.temp_import_MYOB_COAStructure (level, COA, COAChild) VALUES (2, '25000', '28100');</v>
      </c>
      <c r="AL164" s="21" t="str">
        <f t="shared" si="103"/>
        <v/>
      </c>
      <c r="AM164" s="21" t="str">
        <f t="shared" si="107"/>
        <v/>
      </c>
      <c r="AN164" s="21" t="str">
        <f t="shared" si="108"/>
        <v xml:space="preserve">SELECT * FROM "SchAccounting"."Func_TblTemporary_Import_MYOB_COAStructure_SET"(0000004000000000002, NULL, 0000009000000000002, 2, '25000', '28100'); </v>
      </c>
      <c r="AO164" s="21" t="str">
        <f t="shared" si="109"/>
        <v/>
      </c>
      <c r="AP164" s="21" t="str">
        <f t="shared" si="110"/>
        <v/>
      </c>
      <c r="AQ164" s="21" t="str">
        <f t="shared" si="111"/>
        <v/>
      </c>
      <c r="AR164" s="21" t="str">
        <f t="shared" si="112"/>
        <v/>
      </c>
      <c r="AS164" s="21" t="str">
        <f t="shared" si="113"/>
        <v/>
      </c>
      <c r="AT164" s="21" t="str">
        <f t="shared" si="114"/>
        <v/>
      </c>
      <c r="AU164" s="26" t="s">
        <v>327</v>
      </c>
      <c r="AV164" s="29" t="str">
        <f t="shared" si="116"/>
        <v xml:space="preserve">SELECT * FROM "SchAccounting"."Func_TblTemporary_Import_MYOB_COAStructure_SET"(0000004000000000002, NULL, 0000009000000000002, 2, '25000', '28100'); </v>
      </c>
    </row>
    <row r="165" spans="3:48" x14ac:dyDescent="0.2">
      <c r="C165" s="20">
        <v>30000</v>
      </c>
      <c r="M165" s="20" t="s">
        <v>144</v>
      </c>
      <c r="O165" s="20" t="str">
        <f t="shared" si="87"/>
        <v>2PASV</v>
      </c>
      <c r="P165" s="20">
        <f t="shared" si="88"/>
        <v>30000</v>
      </c>
      <c r="Q165" s="20">
        <f t="shared" si="104"/>
        <v>25000</v>
      </c>
      <c r="R165" s="20">
        <f t="shared" si="105"/>
        <v>28100</v>
      </c>
      <c r="S165" s="20">
        <f t="shared" si="106"/>
        <v>23300</v>
      </c>
      <c r="T165" s="20">
        <f t="shared" si="89"/>
        <v>21132</v>
      </c>
      <c r="U165" s="20" t="str">
        <f t="shared" si="90"/>
        <v/>
      </c>
      <c r="V165" s="20" t="str">
        <f t="shared" si="91"/>
        <v/>
      </c>
      <c r="W165" s="20" t="str">
        <f t="shared" si="92"/>
        <v>``</v>
      </c>
      <c r="X165" s="20" t="str">
        <f t="shared" si="93"/>
        <v/>
      </c>
      <c r="Y165" s="25"/>
      <c r="Z165" s="20" t="str">
        <f t="shared" si="94"/>
        <v>INSERT INTO erpdb.temp_import_MYOB_COAStructure (level, COA, COAChild) VALUES (0, '2PASV', '30000');</v>
      </c>
      <c r="AA165" s="20" t="str">
        <f t="shared" si="95"/>
        <v/>
      </c>
      <c r="AB165" s="20" t="str">
        <f t="shared" si="96"/>
        <v/>
      </c>
      <c r="AC165" s="20" t="str">
        <f t="shared" si="97"/>
        <v/>
      </c>
      <c r="AD165" s="20" t="str">
        <f t="shared" si="98"/>
        <v/>
      </c>
      <c r="AE165" s="20" t="str">
        <f t="shared" si="99"/>
        <v/>
      </c>
      <c r="AF165" s="20" t="str">
        <f t="shared" si="100"/>
        <v/>
      </c>
      <c r="AG165" s="20" t="str">
        <f t="shared" si="101"/>
        <v/>
      </c>
      <c r="AH165" s="20" t="str">
        <f t="shared" si="102"/>
        <v/>
      </c>
      <c r="AJ165" s="29" t="str">
        <f t="shared" si="115"/>
        <v>INSERT INTO erpdb.temp_import_MYOB_COAStructure (level, COA, COAChild) VALUES (0, '2PASV', '30000');</v>
      </c>
      <c r="AL165" s="21" t="str">
        <f t="shared" si="103"/>
        <v xml:space="preserve">SELECT * FROM "SchAccounting"."Func_TblTemporary_Import_MYOB_COAStructure_SET"(0000004000000000002, NULL, 0000009000000000002, 0, '2PASV', '30000'); </v>
      </c>
      <c r="AM165" s="21" t="str">
        <f t="shared" si="107"/>
        <v/>
      </c>
      <c r="AN165" s="21" t="str">
        <f t="shared" si="108"/>
        <v/>
      </c>
      <c r="AO165" s="21" t="str">
        <f t="shared" si="109"/>
        <v/>
      </c>
      <c r="AP165" s="21" t="str">
        <f t="shared" si="110"/>
        <v/>
      </c>
      <c r="AQ165" s="21" t="str">
        <f t="shared" si="111"/>
        <v/>
      </c>
      <c r="AR165" s="21" t="str">
        <f t="shared" si="112"/>
        <v/>
      </c>
      <c r="AS165" s="21" t="str">
        <f t="shared" si="113"/>
        <v/>
      </c>
      <c r="AT165" s="21" t="str">
        <f t="shared" si="114"/>
        <v/>
      </c>
      <c r="AU165" s="26" t="s">
        <v>327</v>
      </c>
      <c r="AV165" s="29" t="str">
        <f t="shared" si="116"/>
        <v xml:space="preserve">SELECT * FROM "SchAccounting"."Func_TblTemporary_Import_MYOB_COAStructure_SET"(0000004000000000002, NULL, 0000009000000000002, 0, '2PASV', '30000'); </v>
      </c>
    </row>
    <row r="166" spans="3:48" x14ac:dyDescent="0.2">
      <c r="D166" s="20">
        <v>31000</v>
      </c>
      <c r="M166" s="20" t="s">
        <v>145</v>
      </c>
      <c r="O166" s="20" t="str">
        <f t="shared" si="87"/>
        <v>2PASV</v>
      </c>
      <c r="P166" s="20">
        <f t="shared" si="88"/>
        <v>30000</v>
      </c>
      <c r="Q166" s="20">
        <f t="shared" si="104"/>
        <v>31000</v>
      </c>
      <c r="R166" s="20">
        <f t="shared" si="105"/>
        <v>28100</v>
      </c>
      <c r="S166" s="20">
        <f t="shared" si="106"/>
        <v>23300</v>
      </c>
      <c r="T166" s="20">
        <f t="shared" si="89"/>
        <v>21132</v>
      </c>
      <c r="U166" s="20" t="str">
        <f t="shared" si="90"/>
        <v/>
      </c>
      <c r="V166" s="20" t="str">
        <f t="shared" si="91"/>
        <v/>
      </c>
      <c r="W166" s="20" t="str">
        <f t="shared" si="92"/>
        <v>``</v>
      </c>
      <c r="X166" s="20" t="str">
        <f t="shared" si="93"/>
        <v/>
      </c>
      <c r="Y166" s="25"/>
      <c r="Z166" s="20" t="str">
        <f t="shared" si="94"/>
        <v/>
      </c>
      <c r="AA166" s="20" t="str">
        <f t="shared" si="95"/>
        <v>INSERT INTO erpdb.temp_import_MYOB_COAStructure (level, COA, COAChild) VALUES (1, '30000', '31000');</v>
      </c>
      <c r="AB166" s="20" t="str">
        <f t="shared" si="96"/>
        <v/>
      </c>
      <c r="AC166" s="20" t="str">
        <f t="shared" si="97"/>
        <v/>
      </c>
      <c r="AD166" s="20" t="str">
        <f t="shared" si="98"/>
        <v/>
      </c>
      <c r="AE166" s="20" t="str">
        <f t="shared" si="99"/>
        <v/>
      </c>
      <c r="AF166" s="20" t="str">
        <f t="shared" si="100"/>
        <v/>
      </c>
      <c r="AG166" s="20" t="str">
        <f t="shared" si="101"/>
        <v/>
      </c>
      <c r="AH166" s="20" t="str">
        <f t="shared" si="102"/>
        <v/>
      </c>
      <c r="AJ166" s="29" t="str">
        <f t="shared" si="115"/>
        <v>INSERT INTO erpdb.temp_import_MYOB_COAStructure (level, COA, COAChild) VALUES (1, '30000', '31000');</v>
      </c>
      <c r="AL166" s="21" t="str">
        <f t="shared" si="103"/>
        <v/>
      </c>
      <c r="AM166" s="21" t="str">
        <f t="shared" si="107"/>
        <v xml:space="preserve">SELECT * FROM "SchAccounting"."Func_TblTemporary_Import_MYOB_COAStructure_SET"(0000004000000000002, NULL, 0000009000000000002, 1, '30000', '31000'); </v>
      </c>
      <c r="AN166" s="21" t="str">
        <f t="shared" si="108"/>
        <v/>
      </c>
      <c r="AO166" s="21" t="str">
        <f t="shared" si="109"/>
        <v/>
      </c>
      <c r="AP166" s="21" t="str">
        <f t="shared" si="110"/>
        <v/>
      </c>
      <c r="AQ166" s="21" t="str">
        <f t="shared" si="111"/>
        <v/>
      </c>
      <c r="AR166" s="21" t="str">
        <f t="shared" si="112"/>
        <v/>
      </c>
      <c r="AS166" s="21" t="str">
        <f t="shared" si="113"/>
        <v/>
      </c>
      <c r="AT166" s="21" t="str">
        <f t="shared" si="114"/>
        <v/>
      </c>
      <c r="AU166" s="26" t="s">
        <v>327</v>
      </c>
      <c r="AV166" s="29" t="str">
        <f t="shared" si="116"/>
        <v xml:space="preserve">SELECT * FROM "SchAccounting"."Func_TblTemporary_Import_MYOB_COAStructure_SET"(0000004000000000002, NULL, 0000009000000000002, 1, '30000', '31000'); </v>
      </c>
    </row>
    <row r="167" spans="3:48" x14ac:dyDescent="0.2">
      <c r="D167" s="20">
        <v>32000</v>
      </c>
      <c r="M167" s="20" t="s">
        <v>146</v>
      </c>
      <c r="O167" s="20" t="str">
        <f t="shared" si="87"/>
        <v>2PASV</v>
      </c>
      <c r="P167" s="20">
        <f t="shared" si="88"/>
        <v>30000</v>
      </c>
      <c r="Q167" s="20">
        <f t="shared" si="104"/>
        <v>32000</v>
      </c>
      <c r="R167" s="20">
        <f t="shared" si="105"/>
        <v>28100</v>
      </c>
      <c r="S167" s="20">
        <f t="shared" si="106"/>
        <v>23300</v>
      </c>
      <c r="T167" s="20">
        <f t="shared" si="89"/>
        <v>21132</v>
      </c>
      <c r="U167" s="20" t="str">
        <f t="shared" si="90"/>
        <v/>
      </c>
      <c r="V167" s="20" t="str">
        <f t="shared" si="91"/>
        <v/>
      </c>
      <c r="W167" s="20" t="str">
        <f t="shared" si="92"/>
        <v>``</v>
      </c>
      <c r="X167" s="20" t="str">
        <f t="shared" si="93"/>
        <v/>
      </c>
      <c r="Y167" s="25"/>
      <c r="Z167" s="20" t="str">
        <f t="shared" si="94"/>
        <v/>
      </c>
      <c r="AA167" s="20" t="str">
        <f t="shared" si="95"/>
        <v>INSERT INTO erpdb.temp_import_MYOB_COAStructure (level, COA, COAChild) VALUES (1, '30000', '32000');</v>
      </c>
      <c r="AB167" s="20" t="str">
        <f t="shared" si="96"/>
        <v/>
      </c>
      <c r="AC167" s="20" t="str">
        <f t="shared" si="97"/>
        <v/>
      </c>
      <c r="AD167" s="20" t="str">
        <f t="shared" si="98"/>
        <v/>
      </c>
      <c r="AE167" s="20" t="str">
        <f t="shared" si="99"/>
        <v/>
      </c>
      <c r="AF167" s="20" t="str">
        <f t="shared" si="100"/>
        <v/>
      </c>
      <c r="AG167" s="20" t="str">
        <f t="shared" si="101"/>
        <v/>
      </c>
      <c r="AH167" s="20" t="str">
        <f t="shared" si="102"/>
        <v/>
      </c>
      <c r="AJ167" s="29" t="str">
        <f t="shared" si="115"/>
        <v>INSERT INTO erpdb.temp_import_MYOB_COAStructure (level, COA, COAChild) VALUES (1, '30000', '32000');</v>
      </c>
      <c r="AL167" s="21" t="str">
        <f t="shared" si="103"/>
        <v/>
      </c>
      <c r="AM167" s="21" t="str">
        <f t="shared" si="107"/>
        <v xml:space="preserve">SELECT * FROM "SchAccounting"."Func_TblTemporary_Import_MYOB_COAStructure_SET"(0000004000000000002, NULL, 0000009000000000002, 1, '30000', '32000'); </v>
      </c>
      <c r="AN167" s="21" t="str">
        <f t="shared" si="108"/>
        <v/>
      </c>
      <c r="AO167" s="21" t="str">
        <f t="shared" si="109"/>
        <v/>
      </c>
      <c r="AP167" s="21" t="str">
        <f t="shared" si="110"/>
        <v/>
      </c>
      <c r="AQ167" s="21" t="str">
        <f t="shared" si="111"/>
        <v/>
      </c>
      <c r="AR167" s="21" t="str">
        <f t="shared" si="112"/>
        <v/>
      </c>
      <c r="AS167" s="21" t="str">
        <f t="shared" si="113"/>
        <v/>
      </c>
      <c r="AT167" s="21" t="str">
        <f t="shared" si="114"/>
        <v/>
      </c>
      <c r="AU167" s="26" t="s">
        <v>327</v>
      </c>
      <c r="AV167" s="29" t="str">
        <f t="shared" si="116"/>
        <v xml:space="preserve">SELECT * FROM "SchAccounting"."Func_TblTemporary_Import_MYOB_COAStructure_SET"(0000004000000000002, NULL, 0000009000000000002, 1, '30000', '32000'); </v>
      </c>
    </row>
    <row r="168" spans="3:48" x14ac:dyDescent="0.2">
      <c r="D168" s="20">
        <v>33000</v>
      </c>
      <c r="M168" s="20" t="s">
        <v>147</v>
      </c>
      <c r="O168" s="20" t="str">
        <f t="shared" si="87"/>
        <v>2PASV</v>
      </c>
      <c r="P168" s="20">
        <f t="shared" si="88"/>
        <v>30000</v>
      </c>
      <c r="Q168" s="20">
        <f t="shared" si="104"/>
        <v>33000</v>
      </c>
      <c r="R168" s="20">
        <f t="shared" si="105"/>
        <v>28100</v>
      </c>
      <c r="S168" s="20">
        <f t="shared" si="106"/>
        <v>23300</v>
      </c>
      <c r="T168" s="20">
        <f t="shared" si="89"/>
        <v>21132</v>
      </c>
      <c r="U168" s="20" t="str">
        <f t="shared" si="90"/>
        <v/>
      </c>
      <c r="V168" s="20" t="str">
        <f t="shared" si="91"/>
        <v/>
      </c>
      <c r="W168" s="20" t="str">
        <f t="shared" si="92"/>
        <v>``</v>
      </c>
      <c r="X168" s="20" t="str">
        <f t="shared" si="93"/>
        <v/>
      </c>
      <c r="Y168" s="25"/>
      <c r="Z168" s="20" t="str">
        <f t="shared" si="94"/>
        <v/>
      </c>
      <c r="AA168" s="20" t="str">
        <f t="shared" si="95"/>
        <v>INSERT INTO erpdb.temp_import_MYOB_COAStructure (level, COA, COAChild) VALUES (1, '30000', '33000');</v>
      </c>
      <c r="AB168" s="20" t="str">
        <f t="shared" si="96"/>
        <v/>
      </c>
      <c r="AC168" s="20" t="str">
        <f t="shared" si="97"/>
        <v/>
      </c>
      <c r="AD168" s="20" t="str">
        <f t="shared" si="98"/>
        <v/>
      </c>
      <c r="AE168" s="20" t="str">
        <f t="shared" si="99"/>
        <v/>
      </c>
      <c r="AF168" s="20" t="str">
        <f t="shared" si="100"/>
        <v/>
      </c>
      <c r="AG168" s="20" t="str">
        <f t="shared" si="101"/>
        <v/>
      </c>
      <c r="AH168" s="20" t="str">
        <f t="shared" si="102"/>
        <v/>
      </c>
      <c r="AJ168" s="29" t="str">
        <f t="shared" si="115"/>
        <v>INSERT INTO erpdb.temp_import_MYOB_COAStructure (level, COA, COAChild) VALUES (1, '30000', '33000');</v>
      </c>
      <c r="AL168" s="21" t="str">
        <f t="shared" si="103"/>
        <v/>
      </c>
      <c r="AM168" s="21" t="str">
        <f t="shared" si="107"/>
        <v xml:space="preserve">SELECT * FROM "SchAccounting"."Func_TblTemporary_Import_MYOB_COAStructure_SET"(0000004000000000002, NULL, 0000009000000000002, 1, '30000', '33000'); </v>
      </c>
      <c r="AN168" s="21" t="str">
        <f t="shared" si="108"/>
        <v/>
      </c>
      <c r="AO168" s="21" t="str">
        <f t="shared" si="109"/>
        <v/>
      </c>
      <c r="AP168" s="21" t="str">
        <f t="shared" si="110"/>
        <v/>
      </c>
      <c r="AQ168" s="21" t="str">
        <f t="shared" si="111"/>
        <v/>
      </c>
      <c r="AR168" s="21" t="str">
        <f t="shared" si="112"/>
        <v/>
      </c>
      <c r="AS168" s="21" t="str">
        <f t="shared" si="113"/>
        <v/>
      </c>
      <c r="AT168" s="21" t="str">
        <f t="shared" si="114"/>
        <v/>
      </c>
      <c r="AU168" s="26" t="s">
        <v>327</v>
      </c>
      <c r="AV168" s="29" t="str">
        <f t="shared" si="116"/>
        <v xml:space="preserve">SELECT * FROM "SchAccounting"."Func_TblTemporary_Import_MYOB_COAStructure_SET"(0000004000000000002, NULL, 0000009000000000002, 1, '30000', '33000'); </v>
      </c>
    </row>
    <row r="169" spans="3:48" x14ac:dyDescent="0.2">
      <c r="E169" s="20" t="s">
        <v>718</v>
      </c>
      <c r="M169" s="20" t="s">
        <v>326</v>
      </c>
      <c r="O169" s="20" t="str">
        <f t="shared" si="87"/>
        <v>2PASV</v>
      </c>
      <c r="P169" s="20">
        <f t="shared" si="88"/>
        <v>30000</v>
      </c>
      <c r="Q169" s="20">
        <f t="shared" si="104"/>
        <v>33000</v>
      </c>
      <c r="R169" s="20" t="str">
        <f t="shared" si="105"/>
        <v>41EAT</v>
      </c>
      <c r="S169" s="20">
        <f t="shared" si="106"/>
        <v>23300</v>
      </c>
      <c r="T169" s="20">
        <f t="shared" si="89"/>
        <v>21132</v>
      </c>
      <c r="U169" s="20" t="str">
        <f t="shared" si="90"/>
        <v/>
      </c>
      <c r="V169" s="20" t="str">
        <f t="shared" si="91"/>
        <v/>
      </c>
      <c r="W169" s="20" t="str">
        <f t="shared" si="92"/>
        <v>``</v>
      </c>
      <c r="X169" s="20" t="str">
        <f t="shared" si="93"/>
        <v/>
      </c>
      <c r="Y169" s="25"/>
      <c r="Z169" s="20" t="str">
        <f t="shared" si="94"/>
        <v/>
      </c>
      <c r="AA169" s="20" t="str">
        <f t="shared" si="95"/>
        <v/>
      </c>
      <c r="AB169" s="20" t="str">
        <f t="shared" si="96"/>
        <v>INSERT INTO erpdb.temp_import_MYOB_COAStructure (level, COA, COAChild) VALUES (2, '33000', '41EAT');</v>
      </c>
      <c r="AC169" s="20" t="str">
        <f t="shared" si="97"/>
        <v/>
      </c>
      <c r="AD169" s="20" t="str">
        <f t="shared" si="98"/>
        <v/>
      </c>
      <c r="AE169" s="20" t="str">
        <f t="shared" si="99"/>
        <v/>
      </c>
      <c r="AF169" s="20" t="str">
        <f t="shared" si="100"/>
        <v/>
      </c>
      <c r="AG169" s="20" t="str">
        <f t="shared" si="101"/>
        <v/>
      </c>
      <c r="AH169" s="20" t="str">
        <f t="shared" si="102"/>
        <v/>
      </c>
      <c r="AJ169" s="29" t="str">
        <f t="shared" si="115"/>
        <v>INSERT INTO erpdb.temp_import_MYOB_COAStructure (level, COA, COAChild) VALUES (2, '33000', '41EAT');</v>
      </c>
      <c r="AL169" s="21" t="str">
        <f t="shared" si="103"/>
        <v/>
      </c>
      <c r="AM169" s="21" t="str">
        <f t="shared" si="107"/>
        <v/>
      </c>
      <c r="AN169" s="21" t="str">
        <f t="shared" si="108"/>
        <v xml:space="preserve">SELECT * FROM "SchAccounting"."Func_TblTemporary_Import_MYOB_COAStructure_SET"(0000004000000000002, NULL, 0000009000000000002, 2, '33000', '41EAT'); </v>
      </c>
      <c r="AO169" s="21" t="str">
        <f t="shared" si="109"/>
        <v/>
      </c>
      <c r="AP169" s="21" t="str">
        <f t="shared" si="110"/>
        <v/>
      </c>
      <c r="AQ169" s="21" t="str">
        <f t="shared" si="111"/>
        <v/>
      </c>
      <c r="AR169" s="21" t="str">
        <f t="shared" si="112"/>
        <v/>
      </c>
      <c r="AS169" s="21" t="str">
        <f t="shared" si="113"/>
        <v/>
      </c>
      <c r="AT169" s="21" t="str">
        <f t="shared" si="114"/>
        <v/>
      </c>
      <c r="AU169" s="26" t="s">
        <v>327</v>
      </c>
      <c r="AV169" s="29" t="str">
        <f t="shared" si="116"/>
        <v xml:space="preserve">SELECT * FROM "SchAccounting"."Func_TblTemporary_Import_MYOB_COAStructure_SET"(0000004000000000002, NULL, 0000009000000000002, 2, '33000', '41EAT'); </v>
      </c>
    </row>
    <row r="170" spans="3:48" x14ac:dyDescent="0.2">
      <c r="F170" s="20" t="s">
        <v>719</v>
      </c>
      <c r="M170" s="20" t="s">
        <v>325</v>
      </c>
      <c r="O170" s="20" t="str">
        <f t="shared" si="87"/>
        <v>2PASV</v>
      </c>
      <c r="P170" s="20">
        <f t="shared" si="88"/>
        <v>30000</v>
      </c>
      <c r="Q170" s="20">
        <f t="shared" si="104"/>
        <v>33000</v>
      </c>
      <c r="R170" s="20" t="str">
        <f t="shared" si="105"/>
        <v>41EAT</v>
      </c>
      <c r="S170" s="20" t="str">
        <f t="shared" si="106"/>
        <v>42EBT</v>
      </c>
      <c r="T170" s="20">
        <f t="shared" si="89"/>
        <v>21132</v>
      </c>
      <c r="U170" s="20" t="str">
        <f t="shared" si="90"/>
        <v/>
      </c>
      <c r="V170" s="20" t="str">
        <f t="shared" si="91"/>
        <v/>
      </c>
      <c r="W170" s="20" t="str">
        <f t="shared" si="92"/>
        <v>``</v>
      </c>
      <c r="X170" s="20" t="str">
        <f t="shared" si="93"/>
        <v/>
      </c>
      <c r="Y170" s="25"/>
      <c r="Z170" s="20" t="str">
        <f t="shared" si="94"/>
        <v/>
      </c>
      <c r="AA170" s="20" t="str">
        <f t="shared" si="95"/>
        <v/>
      </c>
      <c r="AB170" s="20" t="str">
        <f t="shared" si="96"/>
        <v/>
      </c>
      <c r="AC170" s="20" t="str">
        <f t="shared" si="97"/>
        <v>INSERT INTO erpdb.temp_import_MYOB_COAStructure (level, COA, COAChild) VALUES (3, '41EAT', '42EBT');</v>
      </c>
      <c r="AD170" s="20" t="str">
        <f t="shared" si="98"/>
        <v/>
      </c>
      <c r="AE170" s="20" t="str">
        <f t="shared" si="99"/>
        <v/>
      </c>
      <c r="AF170" s="20" t="str">
        <f t="shared" si="100"/>
        <v/>
      </c>
      <c r="AG170" s="20" t="str">
        <f t="shared" si="101"/>
        <v/>
      </c>
      <c r="AH170" s="20" t="str">
        <f t="shared" si="102"/>
        <v/>
      </c>
      <c r="AJ170" s="29" t="str">
        <f t="shared" si="115"/>
        <v>INSERT INTO erpdb.temp_import_MYOB_COAStructure (level, COA, COAChild) VALUES (3, '41EAT', '42EBT');</v>
      </c>
      <c r="AL170" s="21" t="str">
        <f t="shared" si="103"/>
        <v/>
      </c>
      <c r="AM170" s="21" t="str">
        <f t="shared" si="107"/>
        <v/>
      </c>
      <c r="AN170" s="21" t="str">
        <f t="shared" si="108"/>
        <v/>
      </c>
      <c r="AO170" s="21" t="str">
        <f t="shared" si="109"/>
        <v xml:space="preserve">SELECT * FROM "SchAccounting"."Func_TblTemporary_Import_MYOB_COAStructure_SET"(0000004000000000002, NULL, 0000009000000000002, 3, '41EAT', '42EBT'); </v>
      </c>
      <c r="AP170" s="21" t="str">
        <f t="shared" si="110"/>
        <v/>
      </c>
      <c r="AQ170" s="21" t="str">
        <f t="shared" si="111"/>
        <v/>
      </c>
      <c r="AR170" s="21" t="str">
        <f t="shared" si="112"/>
        <v/>
      </c>
      <c r="AS170" s="21" t="str">
        <f t="shared" si="113"/>
        <v/>
      </c>
      <c r="AT170" s="21" t="str">
        <f t="shared" si="114"/>
        <v/>
      </c>
      <c r="AU170" s="26" t="s">
        <v>327</v>
      </c>
      <c r="AV170" s="29" t="str">
        <f t="shared" si="116"/>
        <v xml:space="preserve">SELECT * FROM "SchAccounting"."Func_TblTemporary_Import_MYOB_COAStructure_SET"(0000004000000000002, NULL, 0000009000000000002, 3, '41EAT', '42EBT'); </v>
      </c>
    </row>
    <row r="171" spans="3:48" x14ac:dyDescent="0.2">
      <c r="G171" s="20" t="s">
        <v>720</v>
      </c>
      <c r="M171" s="20" t="s">
        <v>324</v>
      </c>
      <c r="O171" s="20" t="str">
        <f t="shared" si="87"/>
        <v>2PASV</v>
      </c>
      <c r="P171" s="20">
        <f t="shared" si="88"/>
        <v>30000</v>
      </c>
      <c r="Q171" s="20">
        <f t="shared" si="104"/>
        <v>33000</v>
      </c>
      <c r="R171" s="20" t="str">
        <f t="shared" si="105"/>
        <v>41EAT</v>
      </c>
      <c r="S171" s="20" t="str">
        <f t="shared" si="106"/>
        <v>42EBT</v>
      </c>
      <c r="T171" s="20" t="str">
        <f t="shared" si="89"/>
        <v>43OPF</v>
      </c>
      <c r="U171" s="20" t="str">
        <f t="shared" si="90"/>
        <v/>
      </c>
      <c r="V171" s="20" t="str">
        <f t="shared" si="91"/>
        <v/>
      </c>
      <c r="W171" s="20" t="str">
        <f t="shared" si="92"/>
        <v>``</v>
      </c>
      <c r="X171" s="20" t="str">
        <f t="shared" si="93"/>
        <v/>
      </c>
      <c r="Y171" s="25"/>
      <c r="Z171" s="20" t="str">
        <f t="shared" si="94"/>
        <v/>
      </c>
      <c r="AA171" s="20" t="str">
        <f t="shared" si="95"/>
        <v/>
      </c>
      <c r="AB171" s="20" t="str">
        <f t="shared" si="96"/>
        <v/>
      </c>
      <c r="AC171" s="20" t="str">
        <f t="shared" si="97"/>
        <v/>
      </c>
      <c r="AD171" s="20" t="str">
        <f t="shared" si="98"/>
        <v>INSERT INTO erpdb.temp_import_MYOB_COAStructure (level, COA, COAChild) VALUES (4, '42EBT', '43OPF');</v>
      </c>
      <c r="AE171" s="20" t="str">
        <f t="shared" si="99"/>
        <v/>
      </c>
      <c r="AF171" s="20" t="str">
        <f t="shared" si="100"/>
        <v/>
      </c>
      <c r="AG171" s="20" t="str">
        <f t="shared" si="101"/>
        <v/>
      </c>
      <c r="AH171" s="20" t="str">
        <f t="shared" si="102"/>
        <v/>
      </c>
      <c r="AJ171" s="29" t="str">
        <f t="shared" si="115"/>
        <v>INSERT INTO erpdb.temp_import_MYOB_COAStructure (level, COA, COAChild) VALUES (4, '42EBT', '43OPF');</v>
      </c>
      <c r="AL171" s="21" t="str">
        <f t="shared" si="103"/>
        <v/>
      </c>
      <c r="AM171" s="21" t="str">
        <f t="shared" si="107"/>
        <v/>
      </c>
      <c r="AN171" s="21" t="str">
        <f t="shared" si="108"/>
        <v/>
      </c>
      <c r="AO171" s="21" t="str">
        <f t="shared" si="109"/>
        <v/>
      </c>
      <c r="AP171" s="21" t="str">
        <f t="shared" si="110"/>
        <v xml:space="preserve">SELECT * FROM "SchAccounting"."Func_TblTemporary_Import_MYOB_COAStructure_SET"(0000004000000000002, NULL, 0000009000000000002, 4, '42EBT', '43OPF'); </v>
      </c>
      <c r="AQ171" s="21" t="str">
        <f t="shared" si="111"/>
        <v/>
      </c>
      <c r="AR171" s="21" t="str">
        <f t="shared" si="112"/>
        <v/>
      </c>
      <c r="AS171" s="21" t="str">
        <f t="shared" si="113"/>
        <v/>
      </c>
      <c r="AT171" s="21" t="str">
        <f t="shared" si="114"/>
        <v/>
      </c>
      <c r="AU171" s="26" t="s">
        <v>327</v>
      </c>
      <c r="AV171" s="29" t="str">
        <f t="shared" si="116"/>
        <v xml:space="preserve">SELECT * FROM "SchAccounting"."Func_TblTemporary_Import_MYOB_COAStructure_SET"(0000004000000000002, NULL, 0000009000000000002, 4, '42EBT', '43OPF'); </v>
      </c>
    </row>
    <row r="172" spans="3:48" x14ac:dyDescent="0.2">
      <c r="H172" s="20" t="s">
        <v>721</v>
      </c>
      <c r="M172" s="20" t="s">
        <v>323</v>
      </c>
      <c r="O172" s="20" t="str">
        <f t="shared" si="87"/>
        <v>2PASV</v>
      </c>
      <c r="P172" s="20">
        <f t="shared" si="88"/>
        <v>30000</v>
      </c>
      <c r="Q172" s="20">
        <f t="shared" si="104"/>
        <v>33000</v>
      </c>
      <c r="R172" s="20" t="str">
        <f t="shared" si="105"/>
        <v>41EAT</v>
      </c>
      <c r="S172" s="20" t="str">
        <f t="shared" si="106"/>
        <v>42EBT</v>
      </c>
      <c r="T172" s="20" t="str">
        <f t="shared" si="89"/>
        <v>43OPF</v>
      </c>
      <c r="U172" s="20" t="str">
        <f t="shared" si="90"/>
        <v>44GPF</v>
      </c>
      <c r="V172" s="20" t="str">
        <f t="shared" si="91"/>
        <v/>
      </c>
      <c r="W172" s="20" t="str">
        <f t="shared" si="92"/>
        <v>``</v>
      </c>
      <c r="X172" s="20" t="str">
        <f t="shared" si="93"/>
        <v/>
      </c>
      <c r="Y172" s="25"/>
      <c r="Z172" s="20" t="str">
        <f t="shared" si="94"/>
        <v/>
      </c>
      <c r="AA172" s="20" t="str">
        <f t="shared" si="95"/>
        <v/>
      </c>
      <c r="AB172" s="20" t="str">
        <f t="shared" si="96"/>
        <v/>
      </c>
      <c r="AC172" s="20" t="str">
        <f t="shared" si="97"/>
        <v/>
      </c>
      <c r="AD172" s="20" t="str">
        <f t="shared" si="98"/>
        <v/>
      </c>
      <c r="AE172" s="20" t="str">
        <f t="shared" si="99"/>
        <v>INSERT INTO erpdb.temp_import_MYOB_COAStructure (level, COA, COAChild) VALUES (5, '43OPF', '44GPF');</v>
      </c>
      <c r="AF172" s="20" t="str">
        <f t="shared" si="100"/>
        <v/>
      </c>
      <c r="AG172" s="20" t="str">
        <f t="shared" si="101"/>
        <v/>
      </c>
      <c r="AH172" s="20" t="str">
        <f t="shared" si="102"/>
        <v/>
      </c>
      <c r="AJ172" s="29" t="str">
        <f t="shared" si="115"/>
        <v>INSERT INTO erpdb.temp_import_MYOB_COAStructure (level, COA, COAChild) VALUES (5, '43OPF', '44GPF');</v>
      </c>
      <c r="AL172" s="21" t="str">
        <f t="shared" si="103"/>
        <v/>
      </c>
      <c r="AM172" s="21" t="str">
        <f t="shared" si="107"/>
        <v/>
      </c>
      <c r="AN172" s="21" t="str">
        <f t="shared" si="108"/>
        <v/>
      </c>
      <c r="AO172" s="21" t="str">
        <f t="shared" si="109"/>
        <v/>
      </c>
      <c r="AP172" s="21" t="str">
        <f t="shared" si="110"/>
        <v/>
      </c>
      <c r="AQ172" s="21" t="str">
        <f t="shared" si="111"/>
        <v xml:space="preserve">SELECT * FROM "SchAccounting"."Func_TblTemporary_Import_MYOB_COAStructure_SET"(0000004000000000002, NULL, 0000009000000000002, 5, '43OPF', '44GPF'); </v>
      </c>
      <c r="AR172" s="21" t="str">
        <f t="shared" si="112"/>
        <v/>
      </c>
      <c r="AS172" s="21" t="str">
        <f t="shared" si="113"/>
        <v/>
      </c>
      <c r="AT172" s="21" t="str">
        <f t="shared" si="114"/>
        <v/>
      </c>
      <c r="AU172" s="26" t="s">
        <v>327</v>
      </c>
      <c r="AV172" s="29" t="str">
        <f t="shared" si="116"/>
        <v xml:space="preserve">SELECT * FROM "SchAccounting"."Func_TblTemporary_Import_MYOB_COAStructure_SET"(0000004000000000002, NULL, 0000009000000000002, 5, '43OPF', '44GPF'); </v>
      </c>
    </row>
    <row r="173" spans="3:48" x14ac:dyDescent="0.2">
      <c r="I173" s="20">
        <v>40000</v>
      </c>
      <c r="M173" s="20" t="s">
        <v>149</v>
      </c>
      <c r="O173" s="20" t="str">
        <f t="shared" si="87"/>
        <v>2PASV</v>
      </c>
      <c r="P173" s="20">
        <f t="shared" si="88"/>
        <v>30000</v>
      </c>
      <c r="Q173" s="20">
        <f t="shared" si="104"/>
        <v>33000</v>
      </c>
      <c r="R173" s="20" t="str">
        <f t="shared" si="105"/>
        <v>41EAT</v>
      </c>
      <c r="S173" s="20" t="str">
        <f t="shared" si="106"/>
        <v>42EBT</v>
      </c>
      <c r="T173" s="20" t="str">
        <f t="shared" si="89"/>
        <v>43OPF</v>
      </c>
      <c r="U173" s="20" t="str">
        <f t="shared" si="90"/>
        <v>44GPF</v>
      </c>
      <c r="V173" s="20">
        <f t="shared" si="91"/>
        <v>40000</v>
      </c>
      <c r="W173" s="20" t="str">
        <f t="shared" si="92"/>
        <v>``</v>
      </c>
      <c r="X173" s="20" t="str">
        <f t="shared" si="93"/>
        <v/>
      </c>
      <c r="Y173" s="25"/>
      <c r="Z173" s="20" t="str">
        <f t="shared" si="94"/>
        <v/>
      </c>
      <c r="AA173" s="20" t="str">
        <f t="shared" si="95"/>
        <v/>
      </c>
      <c r="AB173" s="20" t="str">
        <f t="shared" si="96"/>
        <v/>
      </c>
      <c r="AC173" s="20" t="str">
        <f t="shared" si="97"/>
        <v/>
      </c>
      <c r="AD173" s="20" t="str">
        <f t="shared" si="98"/>
        <v/>
      </c>
      <c r="AE173" s="20" t="str">
        <f t="shared" si="99"/>
        <v/>
      </c>
      <c r="AF173" s="20" t="str">
        <f t="shared" si="100"/>
        <v>INSERT INTO erpdb.temp_import_MYOB_COAStructure (level, COA, COAChild) VALUES (6, '44GPF', '40000');</v>
      </c>
      <c r="AG173" s="20" t="str">
        <f t="shared" si="101"/>
        <v/>
      </c>
      <c r="AH173" s="20" t="str">
        <f t="shared" si="102"/>
        <v/>
      </c>
      <c r="AJ173" s="29" t="str">
        <f t="shared" si="115"/>
        <v>INSERT INTO erpdb.temp_import_MYOB_COAStructure (level, COA, COAChild) VALUES (6, '44GPF', '40000');</v>
      </c>
      <c r="AL173" s="21" t="str">
        <f t="shared" si="103"/>
        <v/>
      </c>
      <c r="AM173" s="21" t="str">
        <f t="shared" si="107"/>
        <v/>
      </c>
      <c r="AN173" s="21" t="str">
        <f t="shared" si="108"/>
        <v/>
      </c>
      <c r="AO173" s="21" t="str">
        <f t="shared" si="109"/>
        <v/>
      </c>
      <c r="AP173" s="21" t="str">
        <f t="shared" si="110"/>
        <v/>
      </c>
      <c r="AQ173" s="21" t="str">
        <f t="shared" si="111"/>
        <v/>
      </c>
      <c r="AR173" s="21" t="str">
        <f t="shared" si="112"/>
        <v xml:space="preserve">SELECT * FROM "SchAccounting"."Func_TblTemporary_Import_MYOB_COAStructure_SET"(0000004000000000002, NULL, 0000009000000000002, 6, '44GPF', '40000'); </v>
      </c>
      <c r="AS173" s="21" t="str">
        <f t="shared" si="113"/>
        <v/>
      </c>
      <c r="AT173" s="21" t="str">
        <f t="shared" si="114"/>
        <v/>
      </c>
      <c r="AU173" s="26" t="s">
        <v>327</v>
      </c>
      <c r="AV173" s="29" t="str">
        <f t="shared" si="116"/>
        <v xml:space="preserve">SELECT * FROM "SchAccounting"."Func_TblTemporary_Import_MYOB_COAStructure_SET"(0000004000000000002, NULL, 0000009000000000002, 6, '44GPF', '40000'); </v>
      </c>
    </row>
    <row r="174" spans="3:48" x14ac:dyDescent="0.2">
      <c r="J174" s="20">
        <v>41000</v>
      </c>
      <c r="M174" s="20" t="s">
        <v>150</v>
      </c>
      <c r="O174" s="20" t="str">
        <f t="shared" si="87"/>
        <v>2PASV</v>
      </c>
      <c r="P174" s="20">
        <f t="shared" si="88"/>
        <v>30000</v>
      </c>
      <c r="Q174" s="20">
        <f t="shared" si="104"/>
        <v>33000</v>
      </c>
      <c r="R174" s="20" t="str">
        <f t="shared" si="105"/>
        <v>41EAT</v>
      </c>
      <c r="S174" s="20" t="str">
        <f t="shared" si="106"/>
        <v>42EBT</v>
      </c>
      <c r="T174" s="20" t="str">
        <f t="shared" si="89"/>
        <v>43OPF</v>
      </c>
      <c r="U174" s="20" t="str">
        <f t="shared" si="90"/>
        <v>44GPF</v>
      </c>
      <c r="V174" s="20">
        <f t="shared" si="91"/>
        <v>40000</v>
      </c>
      <c r="W174" s="20">
        <f t="shared" si="92"/>
        <v>41000</v>
      </c>
      <c r="X174" s="20" t="str">
        <f t="shared" si="93"/>
        <v/>
      </c>
      <c r="Y174" s="25"/>
      <c r="Z174" s="20" t="str">
        <f t="shared" si="94"/>
        <v/>
      </c>
      <c r="AA174" s="20" t="str">
        <f t="shared" si="95"/>
        <v/>
      </c>
      <c r="AB174" s="20" t="str">
        <f t="shared" si="96"/>
        <v/>
      </c>
      <c r="AC174" s="20" t="str">
        <f t="shared" si="97"/>
        <v/>
      </c>
      <c r="AD174" s="20" t="str">
        <f t="shared" si="98"/>
        <v/>
      </c>
      <c r="AE174" s="20" t="str">
        <f t="shared" si="99"/>
        <v/>
      </c>
      <c r="AF174" s="20" t="str">
        <f t="shared" si="100"/>
        <v/>
      </c>
      <c r="AG174" s="20" t="str">
        <f t="shared" si="101"/>
        <v>INSERT INTO erpdb.temp_import_MYOB_COAStructure (level, COA, COAChild) VALUES (7, '40000', '41000');</v>
      </c>
      <c r="AH174" s="20" t="str">
        <f t="shared" si="102"/>
        <v/>
      </c>
      <c r="AJ174" s="29" t="str">
        <f t="shared" si="115"/>
        <v>INSERT INTO erpdb.temp_import_MYOB_COAStructure (level, COA, COAChild) VALUES (7, '40000', '41000');</v>
      </c>
      <c r="AL174" s="21" t="str">
        <f t="shared" si="103"/>
        <v/>
      </c>
      <c r="AM174" s="21" t="str">
        <f t="shared" si="107"/>
        <v/>
      </c>
      <c r="AN174" s="21" t="str">
        <f t="shared" si="108"/>
        <v/>
      </c>
      <c r="AO174" s="21" t="str">
        <f t="shared" si="109"/>
        <v/>
      </c>
      <c r="AP174" s="21" t="str">
        <f t="shared" si="110"/>
        <v/>
      </c>
      <c r="AQ174" s="21" t="str">
        <f t="shared" si="111"/>
        <v/>
      </c>
      <c r="AR174" s="21" t="str">
        <f t="shared" si="112"/>
        <v/>
      </c>
      <c r="AS174" s="21" t="str">
        <f t="shared" si="113"/>
        <v xml:space="preserve">SELECT * FROM "SchAccounting"."Func_TblTemporary_Import_MYOB_COAStructure_SET"(0000004000000000002, NULL, 0000009000000000002, 7, '40000', '41000'); </v>
      </c>
      <c r="AT174" s="21" t="str">
        <f t="shared" si="114"/>
        <v/>
      </c>
      <c r="AU174" s="26" t="s">
        <v>327</v>
      </c>
      <c r="AV174" s="29" t="str">
        <f t="shared" si="116"/>
        <v xml:space="preserve">SELECT * FROM "SchAccounting"."Func_TblTemporary_Import_MYOB_COAStructure_SET"(0000004000000000002, NULL, 0000009000000000002, 7, '40000', '41000'); </v>
      </c>
    </row>
    <row r="175" spans="3:48" x14ac:dyDescent="0.2">
      <c r="J175" s="20">
        <v>42000</v>
      </c>
      <c r="M175" s="20" t="s">
        <v>151</v>
      </c>
      <c r="O175" s="20" t="str">
        <f t="shared" si="87"/>
        <v>2PASV</v>
      </c>
      <c r="P175" s="20">
        <f t="shared" si="88"/>
        <v>30000</v>
      </c>
      <c r="Q175" s="20">
        <f t="shared" si="104"/>
        <v>33000</v>
      </c>
      <c r="R175" s="20" t="str">
        <f t="shared" si="105"/>
        <v>41EAT</v>
      </c>
      <c r="S175" s="20" t="str">
        <f t="shared" si="106"/>
        <v>42EBT</v>
      </c>
      <c r="T175" s="20" t="str">
        <f t="shared" si="89"/>
        <v>43OPF</v>
      </c>
      <c r="U175" s="20" t="str">
        <f t="shared" si="90"/>
        <v>44GPF</v>
      </c>
      <c r="V175" s="20">
        <f t="shared" si="91"/>
        <v>40000</v>
      </c>
      <c r="W175" s="20">
        <f t="shared" si="92"/>
        <v>42000</v>
      </c>
      <c r="X175" s="20" t="str">
        <f t="shared" si="93"/>
        <v/>
      </c>
      <c r="Y175" s="25"/>
      <c r="Z175" s="20" t="str">
        <f t="shared" si="94"/>
        <v/>
      </c>
      <c r="AA175" s="20" t="str">
        <f t="shared" si="95"/>
        <v/>
      </c>
      <c r="AB175" s="20" t="str">
        <f t="shared" si="96"/>
        <v/>
      </c>
      <c r="AC175" s="20" t="str">
        <f t="shared" si="97"/>
        <v/>
      </c>
      <c r="AD175" s="20" t="str">
        <f t="shared" si="98"/>
        <v/>
      </c>
      <c r="AE175" s="20" t="str">
        <f t="shared" si="99"/>
        <v/>
      </c>
      <c r="AF175" s="20" t="str">
        <f t="shared" si="100"/>
        <v/>
      </c>
      <c r="AG175" s="20" t="str">
        <f t="shared" si="101"/>
        <v>INSERT INTO erpdb.temp_import_MYOB_COAStructure (level, COA, COAChild) VALUES (7, '40000', '42000');</v>
      </c>
      <c r="AH175" s="20" t="str">
        <f t="shared" si="102"/>
        <v/>
      </c>
      <c r="AJ175" s="29" t="str">
        <f t="shared" si="115"/>
        <v>INSERT INTO erpdb.temp_import_MYOB_COAStructure (level, COA, COAChild) VALUES (7, '40000', '42000');</v>
      </c>
      <c r="AL175" s="21" t="str">
        <f t="shared" si="103"/>
        <v/>
      </c>
      <c r="AM175" s="21" t="str">
        <f t="shared" si="107"/>
        <v/>
      </c>
      <c r="AN175" s="21" t="str">
        <f t="shared" si="108"/>
        <v/>
      </c>
      <c r="AO175" s="21" t="str">
        <f t="shared" si="109"/>
        <v/>
      </c>
      <c r="AP175" s="21" t="str">
        <f t="shared" si="110"/>
        <v/>
      </c>
      <c r="AQ175" s="21" t="str">
        <f t="shared" si="111"/>
        <v/>
      </c>
      <c r="AR175" s="21" t="str">
        <f t="shared" si="112"/>
        <v/>
      </c>
      <c r="AS175" s="21" t="str">
        <f t="shared" si="113"/>
        <v xml:space="preserve">SELECT * FROM "SchAccounting"."Func_TblTemporary_Import_MYOB_COAStructure_SET"(0000004000000000002, NULL, 0000009000000000002, 7, '40000', '42000'); </v>
      </c>
      <c r="AT175" s="21" t="str">
        <f t="shared" si="114"/>
        <v/>
      </c>
      <c r="AU175" s="26" t="s">
        <v>327</v>
      </c>
      <c r="AV175" s="29" t="str">
        <f t="shared" si="116"/>
        <v xml:space="preserve">SELECT * FROM "SchAccounting"."Func_TblTemporary_Import_MYOB_COAStructure_SET"(0000004000000000002, NULL, 0000009000000000002, 7, '40000', '42000'); </v>
      </c>
    </row>
    <row r="176" spans="3:48" x14ac:dyDescent="0.2">
      <c r="J176" s="20">
        <v>43000</v>
      </c>
      <c r="M176" s="20" t="s">
        <v>152</v>
      </c>
      <c r="O176" s="20" t="str">
        <f t="shared" si="87"/>
        <v>2PASV</v>
      </c>
      <c r="P176" s="20">
        <f t="shared" si="88"/>
        <v>30000</v>
      </c>
      <c r="Q176" s="20">
        <f t="shared" si="104"/>
        <v>33000</v>
      </c>
      <c r="R176" s="20" t="str">
        <f t="shared" si="105"/>
        <v>41EAT</v>
      </c>
      <c r="S176" s="20" t="str">
        <f t="shared" si="106"/>
        <v>42EBT</v>
      </c>
      <c r="T176" s="20" t="str">
        <f t="shared" si="89"/>
        <v>43OPF</v>
      </c>
      <c r="U176" s="20" t="str">
        <f t="shared" si="90"/>
        <v>44GPF</v>
      </c>
      <c r="V176" s="20">
        <f t="shared" si="91"/>
        <v>40000</v>
      </c>
      <c r="W176" s="20">
        <f t="shared" si="92"/>
        <v>43000</v>
      </c>
      <c r="X176" s="20" t="str">
        <f t="shared" si="93"/>
        <v/>
      </c>
      <c r="Y176" s="25"/>
      <c r="Z176" s="20" t="str">
        <f t="shared" si="94"/>
        <v/>
      </c>
      <c r="AA176" s="20" t="str">
        <f t="shared" si="95"/>
        <v/>
      </c>
      <c r="AB176" s="20" t="str">
        <f t="shared" si="96"/>
        <v/>
      </c>
      <c r="AC176" s="20" t="str">
        <f t="shared" si="97"/>
        <v/>
      </c>
      <c r="AD176" s="20" t="str">
        <f t="shared" si="98"/>
        <v/>
      </c>
      <c r="AE176" s="20" t="str">
        <f t="shared" si="99"/>
        <v/>
      </c>
      <c r="AF176" s="20" t="str">
        <f t="shared" si="100"/>
        <v/>
      </c>
      <c r="AG176" s="20" t="str">
        <f t="shared" si="101"/>
        <v>INSERT INTO erpdb.temp_import_MYOB_COAStructure (level, COA, COAChild) VALUES (7, '40000', '43000');</v>
      </c>
      <c r="AH176" s="20" t="str">
        <f t="shared" si="102"/>
        <v/>
      </c>
      <c r="AJ176" s="29" t="str">
        <f t="shared" si="115"/>
        <v>INSERT INTO erpdb.temp_import_MYOB_COAStructure (level, COA, COAChild) VALUES (7, '40000', '43000');</v>
      </c>
      <c r="AL176" s="21" t="str">
        <f t="shared" si="103"/>
        <v/>
      </c>
      <c r="AM176" s="21" t="str">
        <f t="shared" si="107"/>
        <v/>
      </c>
      <c r="AN176" s="21" t="str">
        <f t="shared" si="108"/>
        <v/>
      </c>
      <c r="AO176" s="21" t="str">
        <f t="shared" si="109"/>
        <v/>
      </c>
      <c r="AP176" s="21" t="str">
        <f t="shared" si="110"/>
        <v/>
      </c>
      <c r="AQ176" s="21" t="str">
        <f t="shared" si="111"/>
        <v/>
      </c>
      <c r="AR176" s="21" t="str">
        <f t="shared" si="112"/>
        <v/>
      </c>
      <c r="AS176" s="21" t="str">
        <f t="shared" si="113"/>
        <v xml:space="preserve">SELECT * FROM "SchAccounting"."Func_TblTemporary_Import_MYOB_COAStructure_SET"(0000004000000000002, NULL, 0000009000000000002, 7, '40000', '43000'); </v>
      </c>
      <c r="AT176" s="21" t="str">
        <f t="shared" si="114"/>
        <v/>
      </c>
      <c r="AU176" s="26" t="s">
        <v>327</v>
      </c>
      <c r="AV176" s="29" t="str">
        <f t="shared" si="116"/>
        <v xml:space="preserve">SELECT * FROM "SchAccounting"."Func_TblTemporary_Import_MYOB_COAStructure_SET"(0000004000000000002, NULL, 0000009000000000002, 7, '40000', '43000'); </v>
      </c>
    </row>
    <row r="177" spans="9:48" x14ac:dyDescent="0.2">
      <c r="J177" s="20">
        <v>43005</v>
      </c>
      <c r="M177" s="20" t="s">
        <v>153</v>
      </c>
      <c r="O177" s="20" t="str">
        <f t="shared" si="87"/>
        <v>2PASV</v>
      </c>
      <c r="P177" s="20">
        <f t="shared" si="88"/>
        <v>30000</v>
      </c>
      <c r="Q177" s="20">
        <f t="shared" si="104"/>
        <v>33000</v>
      </c>
      <c r="R177" s="20" t="str">
        <f t="shared" si="105"/>
        <v>41EAT</v>
      </c>
      <c r="S177" s="20" t="str">
        <f t="shared" si="106"/>
        <v>42EBT</v>
      </c>
      <c r="T177" s="20" t="str">
        <f t="shared" si="89"/>
        <v>43OPF</v>
      </c>
      <c r="U177" s="20" t="str">
        <f t="shared" si="90"/>
        <v>44GPF</v>
      </c>
      <c r="V177" s="20">
        <f t="shared" si="91"/>
        <v>40000</v>
      </c>
      <c r="W177" s="20">
        <f t="shared" si="92"/>
        <v>43005</v>
      </c>
      <c r="X177" s="20" t="str">
        <f t="shared" si="93"/>
        <v/>
      </c>
      <c r="Y177" s="25"/>
      <c r="Z177" s="20" t="str">
        <f t="shared" si="94"/>
        <v/>
      </c>
      <c r="AA177" s="20" t="str">
        <f t="shared" si="95"/>
        <v/>
      </c>
      <c r="AB177" s="20" t="str">
        <f t="shared" si="96"/>
        <v/>
      </c>
      <c r="AC177" s="20" t="str">
        <f t="shared" si="97"/>
        <v/>
      </c>
      <c r="AD177" s="20" t="str">
        <f t="shared" si="98"/>
        <v/>
      </c>
      <c r="AE177" s="20" t="str">
        <f t="shared" si="99"/>
        <v/>
      </c>
      <c r="AF177" s="20" t="str">
        <f t="shared" si="100"/>
        <v/>
      </c>
      <c r="AG177" s="20" t="str">
        <f t="shared" si="101"/>
        <v>INSERT INTO erpdb.temp_import_MYOB_COAStructure (level, COA, COAChild) VALUES (7, '40000', '43005');</v>
      </c>
      <c r="AH177" s="20" t="str">
        <f t="shared" si="102"/>
        <v/>
      </c>
      <c r="AJ177" s="29" t="str">
        <f t="shared" si="115"/>
        <v>INSERT INTO erpdb.temp_import_MYOB_COAStructure (level, COA, COAChild) VALUES (7, '40000', '43005');</v>
      </c>
      <c r="AL177" s="21" t="str">
        <f t="shared" si="103"/>
        <v/>
      </c>
      <c r="AM177" s="21" t="str">
        <f t="shared" si="107"/>
        <v/>
      </c>
      <c r="AN177" s="21" t="str">
        <f t="shared" si="108"/>
        <v/>
      </c>
      <c r="AO177" s="21" t="str">
        <f t="shared" si="109"/>
        <v/>
      </c>
      <c r="AP177" s="21" t="str">
        <f t="shared" si="110"/>
        <v/>
      </c>
      <c r="AQ177" s="21" t="str">
        <f t="shared" si="111"/>
        <v/>
      </c>
      <c r="AR177" s="21" t="str">
        <f t="shared" si="112"/>
        <v/>
      </c>
      <c r="AS177" s="21" t="str">
        <f t="shared" si="113"/>
        <v xml:space="preserve">SELECT * FROM "SchAccounting"."Func_TblTemporary_Import_MYOB_COAStructure_SET"(0000004000000000002, NULL, 0000009000000000002, 7, '40000', '43005'); </v>
      </c>
      <c r="AT177" s="21" t="str">
        <f t="shared" si="114"/>
        <v/>
      </c>
      <c r="AU177" s="26" t="s">
        <v>327</v>
      </c>
      <c r="AV177" s="29" t="str">
        <f t="shared" si="116"/>
        <v xml:space="preserve">SELECT * FROM "SchAccounting"."Func_TblTemporary_Import_MYOB_COAStructure_SET"(0000004000000000002, NULL, 0000009000000000002, 7, '40000', '43005'); </v>
      </c>
    </row>
    <row r="178" spans="9:48" x14ac:dyDescent="0.2">
      <c r="J178" s="20">
        <v>47000</v>
      </c>
      <c r="M178" s="20" t="s">
        <v>154</v>
      </c>
      <c r="O178" s="20" t="str">
        <f t="shared" si="87"/>
        <v>2PASV</v>
      </c>
      <c r="P178" s="20">
        <f t="shared" si="88"/>
        <v>30000</v>
      </c>
      <c r="Q178" s="20">
        <f t="shared" si="104"/>
        <v>33000</v>
      </c>
      <c r="R178" s="20" t="str">
        <f t="shared" si="105"/>
        <v>41EAT</v>
      </c>
      <c r="S178" s="20" t="str">
        <f t="shared" si="106"/>
        <v>42EBT</v>
      </c>
      <c r="T178" s="20" t="str">
        <f t="shared" si="89"/>
        <v>43OPF</v>
      </c>
      <c r="U178" s="20" t="str">
        <f t="shared" si="90"/>
        <v>44GPF</v>
      </c>
      <c r="V178" s="20">
        <f t="shared" si="91"/>
        <v>40000</v>
      </c>
      <c r="W178" s="20">
        <f t="shared" si="92"/>
        <v>47000</v>
      </c>
      <c r="X178" s="20" t="str">
        <f t="shared" si="93"/>
        <v/>
      </c>
      <c r="Y178" s="25"/>
      <c r="Z178" s="20" t="str">
        <f t="shared" si="94"/>
        <v/>
      </c>
      <c r="AA178" s="20" t="str">
        <f t="shared" si="95"/>
        <v/>
      </c>
      <c r="AB178" s="20" t="str">
        <f t="shared" si="96"/>
        <v/>
      </c>
      <c r="AC178" s="20" t="str">
        <f t="shared" si="97"/>
        <v/>
      </c>
      <c r="AD178" s="20" t="str">
        <f t="shared" si="98"/>
        <v/>
      </c>
      <c r="AE178" s="20" t="str">
        <f t="shared" si="99"/>
        <v/>
      </c>
      <c r="AF178" s="20" t="str">
        <f t="shared" si="100"/>
        <v/>
      </c>
      <c r="AG178" s="20" t="str">
        <f t="shared" si="101"/>
        <v>INSERT INTO erpdb.temp_import_MYOB_COAStructure (level, COA, COAChild) VALUES (7, '40000', '47000');</v>
      </c>
      <c r="AH178" s="20" t="str">
        <f t="shared" si="102"/>
        <v/>
      </c>
      <c r="AJ178" s="29" t="str">
        <f t="shared" si="115"/>
        <v>INSERT INTO erpdb.temp_import_MYOB_COAStructure (level, COA, COAChild) VALUES (7, '40000', '47000');</v>
      </c>
      <c r="AL178" s="21" t="str">
        <f t="shared" si="103"/>
        <v/>
      </c>
      <c r="AM178" s="21" t="str">
        <f t="shared" si="107"/>
        <v/>
      </c>
      <c r="AN178" s="21" t="str">
        <f t="shared" si="108"/>
        <v/>
      </c>
      <c r="AO178" s="21" t="str">
        <f t="shared" si="109"/>
        <v/>
      </c>
      <c r="AP178" s="21" t="str">
        <f t="shared" si="110"/>
        <v/>
      </c>
      <c r="AQ178" s="21" t="str">
        <f t="shared" si="111"/>
        <v/>
      </c>
      <c r="AR178" s="21" t="str">
        <f t="shared" si="112"/>
        <v/>
      </c>
      <c r="AS178" s="21" t="str">
        <f t="shared" si="113"/>
        <v xml:space="preserve">SELECT * FROM "SchAccounting"."Func_TblTemporary_Import_MYOB_COAStructure_SET"(0000004000000000002, NULL, 0000009000000000002, 7, '40000', '47000'); </v>
      </c>
      <c r="AT178" s="21" t="str">
        <f t="shared" si="114"/>
        <v/>
      </c>
      <c r="AU178" s="26" t="s">
        <v>327</v>
      </c>
      <c r="AV178" s="29" t="str">
        <f t="shared" si="116"/>
        <v xml:space="preserve">SELECT * FROM "SchAccounting"."Func_TblTemporary_Import_MYOB_COAStructure_SET"(0000004000000000002, NULL, 0000009000000000002, 7, '40000', '47000'); </v>
      </c>
    </row>
    <row r="179" spans="9:48" x14ac:dyDescent="0.2">
      <c r="J179" s="20">
        <v>48000</v>
      </c>
      <c r="M179" s="20" t="s">
        <v>155</v>
      </c>
      <c r="O179" s="20" t="str">
        <f t="shared" si="87"/>
        <v>2PASV</v>
      </c>
      <c r="P179" s="20">
        <f t="shared" si="88"/>
        <v>30000</v>
      </c>
      <c r="Q179" s="20">
        <f t="shared" si="104"/>
        <v>33000</v>
      </c>
      <c r="R179" s="20" t="str">
        <f t="shared" si="105"/>
        <v>41EAT</v>
      </c>
      <c r="S179" s="20" t="str">
        <f t="shared" si="106"/>
        <v>42EBT</v>
      </c>
      <c r="T179" s="20" t="str">
        <f t="shared" si="89"/>
        <v>43OPF</v>
      </c>
      <c r="U179" s="20" t="str">
        <f t="shared" si="90"/>
        <v>44GPF</v>
      </c>
      <c r="V179" s="20">
        <f t="shared" si="91"/>
        <v>40000</v>
      </c>
      <c r="W179" s="20">
        <f t="shared" si="92"/>
        <v>48000</v>
      </c>
      <c r="X179" s="20" t="str">
        <f t="shared" si="93"/>
        <v/>
      </c>
      <c r="Y179" s="25"/>
      <c r="Z179" s="20" t="str">
        <f t="shared" si="94"/>
        <v/>
      </c>
      <c r="AA179" s="20" t="str">
        <f t="shared" si="95"/>
        <v/>
      </c>
      <c r="AB179" s="20" t="str">
        <f t="shared" si="96"/>
        <v/>
      </c>
      <c r="AC179" s="20" t="str">
        <f t="shared" si="97"/>
        <v/>
      </c>
      <c r="AD179" s="20" t="str">
        <f t="shared" si="98"/>
        <v/>
      </c>
      <c r="AE179" s="20" t="str">
        <f t="shared" si="99"/>
        <v/>
      </c>
      <c r="AF179" s="20" t="str">
        <f t="shared" si="100"/>
        <v/>
      </c>
      <c r="AG179" s="20" t="str">
        <f t="shared" si="101"/>
        <v>INSERT INTO erpdb.temp_import_MYOB_COAStructure (level, COA, COAChild) VALUES (7, '40000', '48000');</v>
      </c>
      <c r="AH179" s="20" t="str">
        <f t="shared" si="102"/>
        <v/>
      </c>
      <c r="AJ179" s="29" t="str">
        <f t="shared" si="115"/>
        <v>INSERT INTO erpdb.temp_import_MYOB_COAStructure (level, COA, COAChild) VALUES (7, '40000', '48000');</v>
      </c>
      <c r="AL179" s="21" t="str">
        <f t="shared" si="103"/>
        <v/>
      </c>
      <c r="AM179" s="21" t="str">
        <f t="shared" si="107"/>
        <v/>
      </c>
      <c r="AN179" s="21" t="str">
        <f t="shared" si="108"/>
        <v/>
      </c>
      <c r="AO179" s="21" t="str">
        <f t="shared" si="109"/>
        <v/>
      </c>
      <c r="AP179" s="21" t="str">
        <f t="shared" si="110"/>
        <v/>
      </c>
      <c r="AQ179" s="21" t="str">
        <f t="shared" si="111"/>
        <v/>
      </c>
      <c r="AR179" s="21" t="str">
        <f t="shared" si="112"/>
        <v/>
      </c>
      <c r="AS179" s="21" t="str">
        <f t="shared" si="113"/>
        <v xml:space="preserve">SELECT * FROM "SchAccounting"."Func_TblTemporary_Import_MYOB_COAStructure_SET"(0000004000000000002, NULL, 0000009000000000002, 7, '40000', '48000'); </v>
      </c>
      <c r="AT179" s="21" t="str">
        <f t="shared" si="114"/>
        <v/>
      </c>
      <c r="AU179" s="26" t="s">
        <v>327</v>
      </c>
      <c r="AV179" s="29" t="str">
        <f t="shared" si="116"/>
        <v xml:space="preserve">SELECT * FROM "SchAccounting"."Func_TblTemporary_Import_MYOB_COAStructure_SET"(0000004000000000002, NULL, 0000009000000000002, 7, '40000', '48000'); </v>
      </c>
    </row>
    <row r="180" spans="9:48" x14ac:dyDescent="0.2">
      <c r="I180" s="20">
        <v>50000</v>
      </c>
      <c r="M180" s="20" t="s">
        <v>156</v>
      </c>
      <c r="O180" s="20" t="str">
        <f t="shared" si="87"/>
        <v>2PASV</v>
      </c>
      <c r="P180" s="20">
        <f t="shared" si="88"/>
        <v>30000</v>
      </c>
      <c r="Q180" s="20">
        <f t="shared" si="104"/>
        <v>33000</v>
      </c>
      <c r="R180" s="20" t="str">
        <f t="shared" si="105"/>
        <v>41EAT</v>
      </c>
      <c r="S180" s="20" t="str">
        <f t="shared" si="106"/>
        <v>42EBT</v>
      </c>
      <c r="T180" s="20" t="str">
        <f t="shared" si="89"/>
        <v>43OPF</v>
      </c>
      <c r="U180" s="20" t="str">
        <f t="shared" si="90"/>
        <v>44GPF</v>
      </c>
      <c r="V180" s="20">
        <f t="shared" si="91"/>
        <v>50000</v>
      </c>
      <c r="W180" s="20">
        <f t="shared" si="92"/>
        <v>48000</v>
      </c>
      <c r="X180" s="20" t="str">
        <f t="shared" si="93"/>
        <v/>
      </c>
      <c r="Y180" s="25"/>
      <c r="Z180" s="20" t="str">
        <f t="shared" si="94"/>
        <v/>
      </c>
      <c r="AA180" s="20" t="str">
        <f t="shared" si="95"/>
        <v/>
      </c>
      <c r="AB180" s="20" t="str">
        <f t="shared" si="96"/>
        <v/>
      </c>
      <c r="AC180" s="20" t="str">
        <f t="shared" si="97"/>
        <v/>
      </c>
      <c r="AD180" s="20" t="str">
        <f t="shared" si="98"/>
        <v/>
      </c>
      <c r="AE180" s="20" t="str">
        <f t="shared" si="99"/>
        <v/>
      </c>
      <c r="AF180" s="20" t="str">
        <f t="shared" si="100"/>
        <v>INSERT INTO erpdb.temp_import_MYOB_COAStructure (level, COA, COAChild) VALUES (6, '44GPF', '50000');</v>
      </c>
      <c r="AG180" s="20" t="str">
        <f t="shared" si="101"/>
        <v/>
      </c>
      <c r="AH180" s="20" t="str">
        <f t="shared" si="102"/>
        <v/>
      </c>
      <c r="AJ180" s="29" t="str">
        <f t="shared" si="115"/>
        <v>INSERT INTO erpdb.temp_import_MYOB_COAStructure (level, COA, COAChild) VALUES (6, '44GPF', '50000');</v>
      </c>
      <c r="AL180" s="21" t="str">
        <f t="shared" si="103"/>
        <v/>
      </c>
      <c r="AM180" s="21" t="str">
        <f t="shared" si="107"/>
        <v/>
      </c>
      <c r="AN180" s="21" t="str">
        <f t="shared" si="108"/>
        <v/>
      </c>
      <c r="AO180" s="21" t="str">
        <f t="shared" si="109"/>
        <v/>
      </c>
      <c r="AP180" s="21" t="str">
        <f t="shared" si="110"/>
        <v/>
      </c>
      <c r="AQ180" s="21" t="str">
        <f t="shared" si="111"/>
        <v/>
      </c>
      <c r="AR180" s="21" t="str">
        <f t="shared" si="112"/>
        <v xml:space="preserve">SELECT * FROM "SchAccounting"."Func_TblTemporary_Import_MYOB_COAStructure_SET"(0000004000000000002, NULL, 0000009000000000002, 6, '44GPF', '50000'); </v>
      </c>
      <c r="AS180" s="21" t="str">
        <f t="shared" si="113"/>
        <v/>
      </c>
      <c r="AT180" s="21" t="str">
        <f t="shared" si="114"/>
        <v/>
      </c>
      <c r="AU180" s="26" t="s">
        <v>327</v>
      </c>
      <c r="AV180" s="29" t="str">
        <f t="shared" si="116"/>
        <v xml:space="preserve">SELECT * FROM "SchAccounting"."Func_TblTemporary_Import_MYOB_COAStructure_SET"(0000004000000000002, NULL, 0000009000000000002, 6, '44GPF', '50000'); </v>
      </c>
    </row>
    <row r="181" spans="9:48" x14ac:dyDescent="0.2">
      <c r="J181" s="20">
        <v>50100</v>
      </c>
      <c r="M181" s="20" t="s">
        <v>157</v>
      </c>
      <c r="O181" s="20" t="str">
        <f t="shared" si="87"/>
        <v>2PASV</v>
      </c>
      <c r="P181" s="20">
        <f t="shared" si="88"/>
        <v>30000</v>
      </c>
      <c r="Q181" s="20">
        <f t="shared" si="104"/>
        <v>33000</v>
      </c>
      <c r="R181" s="20" t="str">
        <f t="shared" si="105"/>
        <v>41EAT</v>
      </c>
      <c r="S181" s="20" t="str">
        <f t="shared" si="106"/>
        <v>42EBT</v>
      </c>
      <c r="T181" s="20" t="str">
        <f t="shared" si="89"/>
        <v>43OPF</v>
      </c>
      <c r="U181" s="20" t="str">
        <f t="shared" si="90"/>
        <v>44GPF</v>
      </c>
      <c r="V181" s="20">
        <f t="shared" si="91"/>
        <v>50000</v>
      </c>
      <c r="W181" s="20">
        <f t="shared" si="92"/>
        <v>50100</v>
      </c>
      <c r="X181" s="20" t="str">
        <f t="shared" si="93"/>
        <v/>
      </c>
      <c r="Y181" s="25"/>
      <c r="Z181" s="20" t="str">
        <f t="shared" si="94"/>
        <v/>
      </c>
      <c r="AA181" s="20" t="str">
        <f t="shared" si="95"/>
        <v/>
      </c>
      <c r="AB181" s="20" t="str">
        <f t="shared" si="96"/>
        <v/>
      </c>
      <c r="AC181" s="20" t="str">
        <f t="shared" si="97"/>
        <v/>
      </c>
      <c r="AD181" s="20" t="str">
        <f t="shared" si="98"/>
        <v/>
      </c>
      <c r="AE181" s="20" t="str">
        <f t="shared" si="99"/>
        <v/>
      </c>
      <c r="AF181" s="20" t="str">
        <f t="shared" si="100"/>
        <v/>
      </c>
      <c r="AG181" s="20" t="str">
        <f t="shared" si="101"/>
        <v>INSERT INTO erpdb.temp_import_MYOB_COAStructure (level, COA, COAChild) VALUES (7, '50000', '50100');</v>
      </c>
      <c r="AH181" s="20" t="str">
        <f t="shared" si="102"/>
        <v/>
      </c>
      <c r="AJ181" s="29" t="str">
        <f t="shared" si="115"/>
        <v>INSERT INTO erpdb.temp_import_MYOB_COAStructure (level, COA, COAChild) VALUES (7, '50000', '50100');</v>
      </c>
      <c r="AL181" s="21" t="str">
        <f t="shared" si="103"/>
        <v/>
      </c>
      <c r="AM181" s="21" t="str">
        <f t="shared" si="107"/>
        <v/>
      </c>
      <c r="AN181" s="21" t="str">
        <f t="shared" si="108"/>
        <v/>
      </c>
      <c r="AO181" s="21" t="str">
        <f t="shared" si="109"/>
        <v/>
      </c>
      <c r="AP181" s="21" t="str">
        <f t="shared" si="110"/>
        <v/>
      </c>
      <c r="AQ181" s="21" t="str">
        <f t="shared" si="111"/>
        <v/>
      </c>
      <c r="AR181" s="21" t="str">
        <f t="shared" si="112"/>
        <v/>
      </c>
      <c r="AS181" s="21" t="str">
        <f t="shared" si="113"/>
        <v xml:space="preserve">SELECT * FROM "SchAccounting"."Func_TblTemporary_Import_MYOB_COAStructure_SET"(0000004000000000002, NULL, 0000009000000000002, 7, '50000', '50100'); </v>
      </c>
      <c r="AT181" s="21" t="str">
        <f t="shared" si="114"/>
        <v/>
      </c>
      <c r="AU181" s="26" t="s">
        <v>327</v>
      </c>
      <c r="AV181" s="29" t="str">
        <f t="shared" si="116"/>
        <v xml:space="preserve">SELECT * FROM "SchAccounting"."Func_TblTemporary_Import_MYOB_COAStructure_SET"(0000004000000000002, NULL, 0000009000000000002, 7, '50000', '50100'); </v>
      </c>
    </row>
    <row r="182" spans="9:48" x14ac:dyDescent="0.2">
      <c r="J182" s="20">
        <v>50150</v>
      </c>
      <c r="M182" s="20" t="s">
        <v>158</v>
      </c>
      <c r="O182" s="20" t="str">
        <f t="shared" si="87"/>
        <v>2PASV</v>
      </c>
      <c r="P182" s="20">
        <f t="shared" si="88"/>
        <v>30000</v>
      </c>
      <c r="Q182" s="20">
        <f t="shared" si="104"/>
        <v>33000</v>
      </c>
      <c r="R182" s="20" t="str">
        <f t="shared" si="105"/>
        <v>41EAT</v>
      </c>
      <c r="S182" s="20" t="str">
        <f t="shared" si="106"/>
        <v>42EBT</v>
      </c>
      <c r="T182" s="20" t="str">
        <f t="shared" si="89"/>
        <v>43OPF</v>
      </c>
      <c r="U182" s="20" t="str">
        <f t="shared" si="90"/>
        <v>44GPF</v>
      </c>
      <c r="V182" s="20">
        <f t="shared" si="91"/>
        <v>50000</v>
      </c>
      <c r="W182" s="20">
        <f t="shared" si="92"/>
        <v>50150</v>
      </c>
      <c r="X182" s="20" t="str">
        <f t="shared" si="93"/>
        <v/>
      </c>
      <c r="Y182" s="25"/>
      <c r="Z182" s="20" t="str">
        <f t="shared" si="94"/>
        <v/>
      </c>
      <c r="AA182" s="20" t="str">
        <f t="shared" si="95"/>
        <v/>
      </c>
      <c r="AB182" s="20" t="str">
        <f t="shared" si="96"/>
        <v/>
      </c>
      <c r="AC182" s="20" t="str">
        <f t="shared" si="97"/>
        <v/>
      </c>
      <c r="AD182" s="20" t="str">
        <f t="shared" si="98"/>
        <v/>
      </c>
      <c r="AE182" s="20" t="str">
        <f t="shared" si="99"/>
        <v/>
      </c>
      <c r="AF182" s="20" t="str">
        <f t="shared" si="100"/>
        <v/>
      </c>
      <c r="AG182" s="20" t="str">
        <f t="shared" si="101"/>
        <v>INSERT INTO erpdb.temp_import_MYOB_COAStructure (level, COA, COAChild) VALUES (7, '50000', '50150');</v>
      </c>
      <c r="AH182" s="20" t="str">
        <f t="shared" si="102"/>
        <v/>
      </c>
      <c r="AJ182" s="29" t="str">
        <f t="shared" si="115"/>
        <v>INSERT INTO erpdb.temp_import_MYOB_COAStructure (level, COA, COAChild) VALUES (7, '50000', '50150');</v>
      </c>
      <c r="AL182" s="21" t="str">
        <f t="shared" si="103"/>
        <v/>
      </c>
      <c r="AM182" s="21" t="str">
        <f t="shared" si="107"/>
        <v/>
      </c>
      <c r="AN182" s="21" t="str">
        <f t="shared" si="108"/>
        <v/>
      </c>
      <c r="AO182" s="21" t="str">
        <f t="shared" si="109"/>
        <v/>
      </c>
      <c r="AP182" s="21" t="str">
        <f t="shared" si="110"/>
        <v/>
      </c>
      <c r="AQ182" s="21" t="str">
        <f t="shared" si="111"/>
        <v/>
      </c>
      <c r="AR182" s="21" t="str">
        <f t="shared" si="112"/>
        <v/>
      </c>
      <c r="AS182" s="21" t="str">
        <f t="shared" si="113"/>
        <v xml:space="preserve">SELECT * FROM "SchAccounting"."Func_TblTemporary_Import_MYOB_COAStructure_SET"(0000004000000000002, NULL, 0000009000000000002, 7, '50000', '50150'); </v>
      </c>
      <c r="AT182" s="21" t="str">
        <f t="shared" si="114"/>
        <v/>
      </c>
      <c r="AU182" s="26" t="s">
        <v>327</v>
      </c>
      <c r="AV182" s="29" t="str">
        <f t="shared" si="116"/>
        <v xml:space="preserve">SELECT * FROM "SchAccounting"."Func_TblTemporary_Import_MYOB_COAStructure_SET"(0000004000000000002, NULL, 0000009000000000002, 7, '50000', '50150'); </v>
      </c>
    </row>
    <row r="183" spans="9:48" x14ac:dyDescent="0.2">
      <c r="J183" s="20">
        <v>51000</v>
      </c>
      <c r="M183" s="20" t="s">
        <v>159</v>
      </c>
      <c r="O183" s="20" t="str">
        <f t="shared" si="87"/>
        <v>2PASV</v>
      </c>
      <c r="P183" s="20">
        <f t="shared" si="88"/>
        <v>30000</v>
      </c>
      <c r="Q183" s="20">
        <f t="shared" si="104"/>
        <v>33000</v>
      </c>
      <c r="R183" s="20" t="str">
        <f t="shared" si="105"/>
        <v>41EAT</v>
      </c>
      <c r="S183" s="20" t="str">
        <f t="shared" si="106"/>
        <v>42EBT</v>
      </c>
      <c r="T183" s="20" t="str">
        <f t="shared" si="89"/>
        <v>43OPF</v>
      </c>
      <c r="U183" s="20" t="str">
        <f t="shared" si="90"/>
        <v>44GPF</v>
      </c>
      <c r="V183" s="20">
        <f t="shared" si="91"/>
        <v>50000</v>
      </c>
      <c r="W183" s="20">
        <f t="shared" si="92"/>
        <v>51000</v>
      </c>
      <c r="X183" s="20" t="str">
        <f t="shared" si="93"/>
        <v/>
      </c>
      <c r="Y183" s="25"/>
      <c r="Z183" s="20" t="str">
        <f t="shared" si="94"/>
        <v/>
      </c>
      <c r="AA183" s="20" t="str">
        <f t="shared" si="95"/>
        <v/>
      </c>
      <c r="AB183" s="20" t="str">
        <f t="shared" si="96"/>
        <v/>
      </c>
      <c r="AC183" s="20" t="str">
        <f t="shared" si="97"/>
        <v/>
      </c>
      <c r="AD183" s="20" t="str">
        <f t="shared" si="98"/>
        <v/>
      </c>
      <c r="AE183" s="20" t="str">
        <f t="shared" si="99"/>
        <v/>
      </c>
      <c r="AF183" s="20" t="str">
        <f t="shared" si="100"/>
        <v/>
      </c>
      <c r="AG183" s="20" t="str">
        <f t="shared" si="101"/>
        <v>INSERT INTO erpdb.temp_import_MYOB_COAStructure (level, COA, COAChild) VALUES (7, '50000', '51000');</v>
      </c>
      <c r="AH183" s="20" t="str">
        <f t="shared" si="102"/>
        <v/>
      </c>
      <c r="AJ183" s="29" t="str">
        <f t="shared" si="115"/>
        <v>INSERT INTO erpdb.temp_import_MYOB_COAStructure (level, COA, COAChild) VALUES (7, '50000', '51000');</v>
      </c>
      <c r="AL183" s="21" t="str">
        <f t="shared" si="103"/>
        <v/>
      </c>
      <c r="AM183" s="21" t="str">
        <f t="shared" si="107"/>
        <v/>
      </c>
      <c r="AN183" s="21" t="str">
        <f t="shared" si="108"/>
        <v/>
      </c>
      <c r="AO183" s="21" t="str">
        <f t="shared" si="109"/>
        <v/>
      </c>
      <c r="AP183" s="21" t="str">
        <f t="shared" si="110"/>
        <v/>
      </c>
      <c r="AQ183" s="21" t="str">
        <f t="shared" si="111"/>
        <v/>
      </c>
      <c r="AR183" s="21" t="str">
        <f t="shared" si="112"/>
        <v/>
      </c>
      <c r="AS183" s="21" t="str">
        <f t="shared" si="113"/>
        <v xml:space="preserve">SELECT * FROM "SchAccounting"."Func_TblTemporary_Import_MYOB_COAStructure_SET"(0000004000000000002, NULL, 0000009000000000002, 7, '50000', '51000'); </v>
      </c>
      <c r="AT183" s="21" t="str">
        <f t="shared" si="114"/>
        <v/>
      </c>
      <c r="AU183" s="26" t="s">
        <v>327</v>
      </c>
      <c r="AV183" s="29" t="str">
        <f t="shared" si="116"/>
        <v xml:space="preserve">SELECT * FROM "SchAccounting"."Func_TblTemporary_Import_MYOB_COAStructure_SET"(0000004000000000002, NULL, 0000009000000000002, 7, '50000', '51000'); </v>
      </c>
    </row>
    <row r="184" spans="9:48" x14ac:dyDescent="0.2">
      <c r="K184" s="20">
        <v>51010</v>
      </c>
      <c r="M184" s="20" t="s">
        <v>160</v>
      </c>
      <c r="O184" s="20" t="str">
        <f t="shared" si="87"/>
        <v>2PASV</v>
      </c>
      <c r="P184" s="20">
        <f t="shared" si="88"/>
        <v>30000</v>
      </c>
      <c r="Q184" s="20">
        <f t="shared" si="104"/>
        <v>33000</v>
      </c>
      <c r="R184" s="20" t="str">
        <f t="shared" si="105"/>
        <v>41EAT</v>
      </c>
      <c r="S184" s="20" t="str">
        <f t="shared" si="106"/>
        <v>42EBT</v>
      </c>
      <c r="T184" s="20" t="str">
        <f t="shared" si="89"/>
        <v>43OPF</v>
      </c>
      <c r="U184" s="20" t="str">
        <f t="shared" si="90"/>
        <v>44GPF</v>
      </c>
      <c r="V184" s="20">
        <f t="shared" si="91"/>
        <v>50000</v>
      </c>
      <c r="W184" s="20">
        <f t="shared" si="92"/>
        <v>51000</v>
      </c>
      <c r="X184" s="20">
        <f t="shared" si="93"/>
        <v>51010</v>
      </c>
      <c r="Y184" s="25"/>
      <c r="Z184" s="20" t="str">
        <f t="shared" si="94"/>
        <v/>
      </c>
      <c r="AA184" s="20" t="str">
        <f t="shared" si="95"/>
        <v/>
      </c>
      <c r="AB184" s="20" t="str">
        <f t="shared" si="96"/>
        <v/>
      </c>
      <c r="AC184" s="20" t="str">
        <f t="shared" si="97"/>
        <v/>
      </c>
      <c r="AD184" s="20" t="str">
        <f t="shared" si="98"/>
        <v/>
      </c>
      <c r="AE184" s="20" t="str">
        <f t="shared" si="99"/>
        <v/>
      </c>
      <c r="AF184" s="20" t="str">
        <f t="shared" si="100"/>
        <v/>
      </c>
      <c r="AG184" s="20" t="str">
        <f t="shared" si="101"/>
        <v/>
      </c>
      <c r="AH184" s="20" t="str">
        <f t="shared" si="102"/>
        <v>INSERT INTO erpdb.temp_import_MYOB_COAStructure (level, COA, COAChild) VALUES (8, '51000', '51010');</v>
      </c>
      <c r="AJ184" s="29" t="str">
        <f t="shared" si="115"/>
        <v>INSERT INTO erpdb.temp_import_MYOB_COAStructure (level, COA, COAChild) VALUES (8, '51000', '51010');</v>
      </c>
      <c r="AL184" s="21" t="str">
        <f t="shared" si="103"/>
        <v/>
      </c>
      <c r="AM184" s="21" t="str">
        <f t="shared" si="107"/>
        <v/>
      </c>
      <c r="AN184" s="21" t="str">
        <f t="shared" si="108"/>
        <v/>
      </c>
      <c r="AO184" s="21" t="str">
        <f t="shared" si="109"/>
        <v/>
      </c>
      <c r="AP184" s="21" t="str">
        <f t="shared" si="110"/>
        <v/>
      </c>
      <c r="AQ184" s="21" t="str">
        <f t="shared" si="111"/>
        <v/>
      </c>
      <c r="AR184" s="21" t="str">
        <f t="shared" si="112"/>
        <v/>
      </c>
      <c r="AS184" s="21" t="str">
        <f t="shared" si="113"/>
        <v/>
      </c>
      <c r="AT184" s="21" t="str">
        <f t="shared" si="114"/>
        <v xml:space="preserve">SELECT * FROM "SchAccounting"."Func_TblTemporary_Import_MYOB_COAStructure_SET"(0000004000000000002, NULL, 0000009000000000002, 8, '51000', '51010'); </v>
      </c>
      <c r="AU184" s="26" t="s">
        <v>327</v>
      </c>
      <c r="AV184" s="29" t="str">
        <f t="shared" si="116"/>
        <v xml:space="preserve">SELECT * FROM "SchAccounting"."Func_TblTemporary_Import_MYOB_COAStructure_SET"(0000004000000000002, NULL, 0000009000000000002, 8, '51000', '51010'); </v>
      </c>
    </row>
    <row r="185" spans="9:48" x14ac:dyDescent="0.2">
      <c r="K185" s="20">
        <v>51020</v>
      </c>
      <c r="M185" s="20" t="s">
        <v>161</v>
      </c>
      <c r="O185" s="20" t="str">
        <f t="shared" si="87"/>
        <v>2PASV</v>
      </c>
      <c r="P185" s="20">
        <f t="shared" si="88"/>
        <v>30000</v>
      </c>
      <c r="Q185" s="20">
        <f t="shared" si="104"/>
        <v>33000</v>
      </c>
      <c r="R185" s="20" t="str">
        <f t="shared" si="105"/>
        <v>41EAT</v>
      </c>
      <c r="S185" s="20" t="str">
        <f t="shared" si="106"/>
        <v>42EBT</v>
      </c>
      <c r="T185" s="20" t="str">
        <f t="shared" si="89"/>
        <v>43OPF</v>
      </c>
      <c r="U185" s="20" t="str">
        <f t="shared" si="90"/>
        <v>44GPF</v>
      </c>
      <c r="V185" s="20">
        <f t="shared" si="91"/>
        <v>50000</v>
      </c>
      <c r="W185" s="20">
        <f t="shared" si="92"/>
        <v>51000</v>
      </c>
      <c r="X185" s="20">
        <f t="shared" si="93"/>
        <v>51020</v>
      </c>
      <c r="Y185" s="25"/>
      <c r="Z185" s="20" t="str">
        <f t="shared" si="94"/>
        <v/>
      </c>
      <c r="AA185" s="20" t="str">
        <f t="shared" si="95"/>
        <v/>
      </c>
      <c r="AB185" s="20" t="str">
        <f t="shared" si="96"/>
        <v/>
      </c>
      <c r="AC185" s="20" t="str">
        <f t="shared" si="97"/>
        <v/>
      </c>
      <c r="AD185" s="20" t="str">
        <f t="shared" si="98"/>
        <v/>
      </c>
      <c r="AE185" s="20" t="str">
        <f t="shared" si="99"/>
        <v/>
      </c>
      <c r="AF185" s="20" t="str">
        <f t="shared" si="100"/>
        <v/>
      </c>
      <c r="AG185" s="20" t="str">
        <f t="shared" si="101"/>
        <v/>
      </c>
      <c r="AH185" s="20" t="str">
        <f t="shared" si="102"/>
        <v>INSERT INTO erpdb.temp_import_MYOB_COAStructure (level, COA, COAChild) VALUES (8, '51000', '51020');</v>
      </c>
      <c r="AJ185" s="29" t="str">
        <f t="shared" si="115"/>
        <v>INSERT INTO erpdb.temp_import_MYOB_COAStructure (level, COA, COAChild) VALUES (8, '51000', '51020');</v>
      </c>
      <c r="AL185" s="21" t="str">
        <f t="shared" si="103"/>
        <v/>
      </c>
      <c r="AM185" s="21" t="str">
        <f t="shared" si="107"/>
        <v/>
      </c>
      <c r="AN185" s="21" t="str">
        <f t="shared" si="108"/>
        <v/>
      </c>
      <c r="AO185" s="21" t="str">
        <f t="shared" si="109"/>
        <v/>
      </c>
      <c r="AP185" s="21" t="str">
        <f t="shared" si="110"/>
        <v/>
      </c>
      <c r="AQ185" s="21" t="str">
        <f t="shared" si="111"/>
        <v/>
      </c>
      <c r="AR185" s="21" t="str">
        <f t="shared" si="112"/>
        <v/>
      </c>
      <c r="AS185" s="21" t="str">
        <f t="shared" si="113"/>
        <v/>
      </c>
      <c r="AT185" s="21" t="str">
        <f t="shared" si="114"/>
        <v xml:space="preserve">SELECT * FROM "SchAccounting"."Func_TblTemporary_Import_MYOB_COAStructure_SET"(0000004000000000002, NULL, 0000009000000000002, 8, '51000', '51020'); </v>
      </c>
      <c r="AU185" s="26" t="s">
        <v>327</v>
      </c>
      <c r="AV185" s="29" t="str">
        <f t="shared" si="116"/>
        <v xml:space="preserve">SELECT * FROM "SchAccounting"."Func_TblTemporary_Import_MYOB_COAStructure_SET"(0000004000000000002, NULL, 0000009000000000002, 8, '51000', '51020'); </v>
      </c>
    </row>
    <row r="186" spans="9:48" x14ac:dyDescent="0.2">
      <c r="K186" s="20">
        <v>51030</v>
      </c>
      <c r="M186" s="20" t="s">
        <v>162</v>
      </c>
      <c r="O186" s="20" t="str">
        <f t="shared" si="87"/>
        <v>2PASV</v>
      </c>
      <c r="P186" s="20">
        <f t="shared" si="88"/>
        <v>30000</v>
      </c>
      <c r="Q186" s="20">
        <f t="shared" si="104"/>
        <v>33000</v>
      </c>
      <c r="R186" s="20" t="str">
        <f t="shared" si="105"/>
        <v>41EAT</v>
      </c>
      <c r="S186" s="20" t="str">
        <f t="shared" si="106"/>
        <v>42EBT</v>
      </c>
      <c r="T186" s="20" t="str">
        <f t="shared" si="89"/>
        <v>43OPF</v>
      </c>
      <c r="U186" s="20" t="str">
        <f t="shared" si="90"/>
        <v>44GPF</v>
      </c>
      <c r="V186" s="20">
        <f t="shared" si="91"/>
        <v>50000</v>
      </c>
      <c r="W186" s="20">
        <f t="shared" si="92"/>
        <v>51000</v>
      </c>
      <c r="X186" s="20">
        <f t="shared" si="93"/>
        <v>51030</v>
      </c>
      <c r="Y186" s="25"/>
      <c r="Z186" s="20" t="str">
        <f t="shared" si="94"/>
        <v/>
      </c>
      <c r="AA186" s="20" t="str">
        <f t="shared" si="95"/>
        <v/>
      </c>
      <c r="AB186" s="20" t="str">
        <f t="shared" si="96"/>
        <v/>
      </c>
      <c r="AC186" s="20" t="str">
        <f t="shared" si="97"/>
        <v/>
      </c>
      <c r="AD186" s="20" t="str">
        <f t="shared" si="98"/>
        <v/>
      </c>
      <c r="AE186" s="20" t="str">
        <f t="shared" si="99"/>
        <v/>
      </c>
      <c r="AF186" s="20" t="str">
        <f t="shared" si="100"/>
        <v/>
      </c>
      <c r="AG186" s="20" t="str">
        <f t="shared" si="101"/>
        <v/>
      </c>
      <c r="AH186" s="20" t="str">
        <f t="shared" si="102"/>
        <v>INSERT INTO erpdb.temp_import_MYOB_COAStructure (level, COA, COAChild) VALUES (8, '51000', '51030');</v>
      </c>
      <c r="AJ186" s="29" t="str">
        <f t="shared" si="115"/>
        <v>INSERT INTO erpdb.temp_import_MYOB_COAStructure (level, COA, COAChild) VALUES (8, '51000', '51030');</v>
      </c>
      <c r="AL186" s="21" t="str">
        <f t="shared" si="103"/>
        <v/>
      </c>
      <c r="AM186" s="21" t="str">
        <f t="shared" si="107"/>
        <v/>
      </c>
      <c r="AN186" s="21" t="str">
        <f t="shared" si="108"/>
        <v/>
      </c>
      <c r="AO186" s="21" t="str">
        <f t="shared" si="109"/>
        <v/>
      </c>
      <c r="AP186" s="21" t="str">
        <f t="shared" si="110"/>
        <v/>
      </c>
      <c r="AQ186" s="21" t="str">
        <f t="shared" si="111"/>
        <v/>
      </c>
      <c r="AR186" s="21" t="str">
        <f t="shared" si="112"/>
        <v/>
      </c>
      <c r="AS186" s="21" t="str">
        <f t="shared" si="113"/>
        <v/>
      </c>
      <c r="AT186" s="21" t="str">
        <f t="shared" si="114"/>
        <v xml:space="preserve">SELECT * FROM "SchAccounting"."Func_TblTemporary_Import_MYOB_COAStructure_SET"(0000004000000000002, NULL, 0000009000000000002, 8, '51000', '51030'); </v>
      </c>
      <c r="AU186" s="26" t="s">
        <v>327</v>
      </c>
      <c r="AV186" s="29" t="str">
        <f t="shared" si="116"/>
        <v xml:space="preserve">SELECT * FROM "SchAccounting"."Func_TblTemporary_Import_MYOB_COAStructure_SET"(0000004000000000002, NULL, 0000009000000000002, 8, '51000', '51030'); </v>
      </c>
    </row>
    <row r="187" spans="9:48" x14ac:dyDescent="0.2">
      <c r="K187" s="20">
        <v>51040</v>
      </c>
      <c r="M187" s="20" t="s">
        <v>163</v>
      </c>
      <c r="O187" s="20" t="str">
        <f t="shared" si="87"/>
        <v>2PASV</v>
      </c>
      <c r="P187" s="20">
        <f t="shared" si="88"/>
        <v>30000</v>
      </c>
      <c r="Q187" s="20">
        <f t="shared" si="104"/>
        <v>33000</v>
      </c>
      <c r="R187" s="20" t="str">
        <f t="shared" si="105"/>
        <v>41EAT</v>
      </c>
      <c r="S187" s="20" t="str">
        <f t="shared" si="106"/>
        <v>42EBT</v>
      </c>
      <c r="T187" s="20" t="str">
        <f t="shared" si="89"/>
        <v>43OPF</v>
      </c>
      <c r="U187" s="20" t="str">
        <f t="shared" si="90"/>
        <v>44GPF</v>
      </c>
      <c r="V187" s="20">
        <f t="shared" si="91"/>
        <v>50000</v>
      </c>
      <c r="W187" s="20">
        <f t="shared" si="92"/>
        <v>51000</v>
      </c>
      <c r="X187" s="20">
        <f t="shared" si="93"/>
        <v>51040</v>
      </c>
      <c r="Y187" s="25"/>
      <c r="Z187" s="20" t="str">
        <f t="shared" si="94"/>
        <v/>
      </c>
      <c r="AA187" s="20" t="str">
        <f t="shared" si="95"/>
        <v/>
      </c>
      <c r="AB187" s="20" t="str">
        <f t="shared" si="96"/>
        <v/>
      </c>
      <c r="AC187" s="20" t="str">
        <f t="shared" si="97"/>
        <v/>
      </c>
      <c r="AD187" s="20" t="str">
        <f t="shared" si="98"/>
        <v/>
      </c>
      <c r="AE187" s="20" t="str">
        <f t="shared" si="99"/>
        <v/>
      </c>
      <c r="AF187" s="20" t="str">
        <f t="shared" si="100"/>
        <v/>
      </c>
      <c r="AG187" s="20" t="str">
        <f t="shared" si="101"/>
        <v/>
      </c>
      <c r="AH187" s="20" t="str">
        <f t="shared" si="102"/>
        <v>INSERT INTO erpdb.temp_import_MYOB_COAStructure (level, COA, COAChild) VALUES (8, '51000', '51040');</v>
      </c>
      <c r="AJ187" s="29" t="str">
        <f t="shared" si="115"/>
        <v>INSERT INTO erpdb.temp_import_MYOB_COAStructure (level, COA, COAChild) VALUES (8, '51000', '51040');</v>
      </c>
      <c r="AL187" s="21" t="str">
        <f t="shared" si="103"/>
        <v/>
      </c>
      <c r="AM187" s="21" t="str">
        <f t="shared" si="107"/>
        <v/>
      </c>
      <c r="AN187" s="21" t="str">
        <f t="shared" si="108"/>
        <v/>
      </c>
      <c r="AO187" s="21" t="str">
        <f t="shared" si="109"/>
        <v/>
      </c>
      <c r="AP187" s="21" t="str">
        <f t="shared" si="110"/>
        <v/>
      </c>
      <c r="AQ187" s="21" t="str">
        <f t="shared" si="111"/>
        <v/>
      </c>
      <c r="AR187" s="21" t="str">
        <f t="shared" si="112"/>
        <v/>
      </c>
      <c r="AS187" s="21" t="str">
        <f t="shared" si="113"/>
        <v/>
      </c>
      <c r="AT187" s="21" t="str">
        <f t="shared" si="114"/>
        <v xml:space="preserve">SELECT * FROM "SchAccounting"."Func_TblTemporary_Import_MYOB_COAStructure_SET"(0000004000000000002, NULL, 0000009000000000002, 8, '51000', '51040'); </v>
      </c>
      <c r="AU187" s="26" t="s">
        <v>327</v>
      </c>
      <c r="AV187" s="29" t="str">
        <f t="shared" si="116"/>
        <v xml:space="preserve">SELECT * FROM "SchAccounting"."Func_TblTemporary_Import_MYOB_COAStructure_SET"(0000004000000000002, NULL, 0000009000000000002, 8, '51000', '51040'); </v>
      </c>
    </row>
    <row r="188" spans="9:48" x14ac:dyDescent="0.2">
      <c r="K188" s="20">
        <v>51050</v>
      </c>
      <c r="M188" s="20" t="s">
        <v>164</v>
      </c>
      <c r="O188" s="20" t="str">
        <f t="shared" si="87"/>
        <v>2PASV</v>
      </c>
      <c r="P188" s="20">
        <f t="shared" si="88"/>
        <v>30000</v>
      </c>
      <c r="Q188" s="20">
        <f t="shared" si="104"/>
        <v>33000</v>
      </c>
      <c r="R188" s="20" t="str">
        <f t="shared" si="105"/>
        <v>41EAT</v>
      </c>
      <c r="S188" s="20" t="str">
        <f t="shared" si="106"/>
        <v>42EBT</v>
      </c>
      <c r="T188" s="20" t="str">
        <f t="shared" si="89"/>
        <v>43OPF</v>
      </c>
      <c r="U188" s="20" t="str">
        <f t="shared" si="90"/>
        <v>44GPF</v>
      </c>
      <c r="V188" s="20">
        <f t="shared" si="91"/>
        <v>50000</v>
      </c>
      <c r="W188" s="20">
        <f t="shared" si="92"/>
        <v>51000</v>
      </c>
      <c r="X188" s="20">
        <f t="shared" si="93"/>
        <v>51050</v>
      </c>
      <c r="Y188" s="25"/>
      <c r="Z188" s="20" t="str">
        <f t="shared" si="94"/>
        <v/>
      </c>
      <c r="AA188" s="20" t="str">
        <f t="shared" si="95"/>
        <v/>
      </c>
      <c r="AB188" s="20" t="str">
        <f t="shared" si="96"/>
        <v/>
      </c>
      <c r="AC188" s="20" t="str">
        <f t="shared" si="97"/>
        <v/>
      </c>
      <c r="AD188" s="20" t="str">
        <f t="shared" si="98"/>
        <v/>
      </c>
      <c r="AE188" s="20" t="str">
        <f t="shared" si="99"/>
        <v/>
      </c>
      <c r="AF188" s="20" t="str">
        <f t="shared" si="100"/>
        <v/>
      </c>
      <c r="AG188" s="20" t="str">
        <f t="shared" si="101"/>
        <v/>
      </c>
      <c r="AH188" s="20" t="str">
        <f t="shared" si="102"/>
        <v>INSERT INTO erpdb.temp_import_MYOB_COAStructure (level, COA, COAChild) VALUES (8, '51000', '51050');</v>
      </c>
      <c r="AJ188" s="29" t="str">
        <f t="shared" si="115"/>
        <v>INSERT INTO erpdb.temp_import_MYOB_COAStructure (level, COA, COAChild) VALUES (8, '51000', '51050');</v>
      </c>
      <c r="AL188" s="21" t="str">
        <f t="shared" si="103"/>
        <v/>
      </c>
      <c r="AM188" s="21" t="str">
        <f t="shared" si="107"/>
        <v/>
      </c>
      <c r="AN188" s="21" t="str">
        <f t="shared" si="108"/>
        <v/>
      </c>
      <c r="AO188" s="21" t="str">
        <f t="shared" si="109"/>
        <v/>
      </c>
      <c r="AP188" s="21" t="str">
        <f t="shared" si="110"/>
        <v/>
      </c>
      <c r="AQ188" s="21" t="str">
        <f t="shared" si="111"/>
        <v/>
      </c>
      <c r="AR188" s="21" t="str">
        <f t="shared" si="112"/>
        <v/>
      </c>
      <c r="AS188" s="21" t="str">
        <f t="shared" si="113"/>
        <v/>
      </c>
      <c r="AT188" s="21" t="str">
        <f t="shared" si="114"/>
        <v xml:space="preserve">SELECT * FROM "SchAccounting"."Func_TblTemporary_Import_MYOB_COAStructure_SET"(0000004000000000002, NULL, 0000009000000000002, 8, '51000', '51050'); </v>
      </c>
      <c r="AU188" s="26" t="s">
        <v>327</v>
      </c>
      <c r="AV188" s="29" t="str">
        <f t="shared" si="116"/>
        <v xml:space="preserve">SELECT * FROM "SchAccounting"."Func_TblTemporary_Import_MYOB_COAStructure_SET"(0000004000000000002, NULL, 0000009000000000002, 8, '51000', '51050'); </v>
      </c>
    </row>
    <row r="189" spans="9:48" x14ac:dyDescent="0.2">
      <c r="K189" s="20">
        <v>51060</v>
      </c>
      <c r="M189" s="20" t="s">
        <v>165</v>
      </c>
      <c r="O189" s="20" t="str">
        <f t="shared" si="87"/>
        <v>2PASV</v>
      </c>
      <c r="P189" s="20">
        <f t="shared" si="88"/>
        <v>30000</v>
      </c>
      <c r="Q189" s="20">
        <f t="shared" si="104"/>
        <v>33000</v>
      </c>
      <c r="R189" s="20" t="str">
        <f t="shared" si="105"/>
        <v>41EAT</v>
      </c>
      <c r="S189" s="20" t="str">
        <f t="shared" si="106"/>
        <v>42EBT</v>
      </c>
      <c r="T189" s="20" t="str">
        <f t="shared" si="89"/>
        <v>43OPF</v>
      </c>
      <c r="U189" s="20" t="str">
        <f t="shared" si="90"/>
        <v>44GPF</v>
      </c>
      <c r="V189" s="20">
        <f t="shared" si="91"/>
        <v>50000</v>
      </c>
      <c r="W189" s="20">
        <f t="shared" si="92"/>
        <v>51000</v>
      </c>
      <c r="X189" s="20">
        <f t="shared" si="93"/>
        <v>51060</v>
      </c>
      <c r="Y189" s="25"/>
      <c r="Z189" s="20" t="str">
        <f t="shared" si="94"/>
        <v/>
      </c>
      <c r="AA189" s="20" t="str">
        <f t="shared" si="95"/>
        <v/>
      </c>
      <c r="AB189" s="20" t="str">
        <f t="shared" si="96"/>
        <v/>
      </c>
      <c r="AC189" s="20" t="str">
        <f t="shared" si="97"/>
        <v/>
      </c>
      <c r="AD189" s="20" t="str">
        <f t="shared" si="98"/>
        <v/>
      </c>
      <c r="AE189" s="20" t="str">
        <f t="shared" si="99"/>
        <v/>
      </c>
      <c r="AF189" s="20" t="str">
        <f t="shared" si="100"/>
        <v/>
      </c>
      <c r="AG189" s="20" t="str">
        <f t="shared" si="101"/>
        <v/>
      </c>
      <c r="AH189" s="20" t="str">
        <f t="shared" si="102"/>
        <v>INSERT INTO erpdb.temp_import_MYOB_COAStructure (level, COA, COAChild) VALUES (8, '51000', '51060');</v>
      </c>
      <c r="AJ189" s="29" t="str">
        <f t="shared" si="115"/>
        <v>INSERT INTO erpdb.temp_import_MYOB_COAStructure (level, COA, COAChild) VALUES (8, '51000', '51060');</v>
      </c>
      <c r="AL189" s="21" t="str">
        <f t="shared" si="103"/>
        <v/>
      </c>
      <c r="AM189" s="21" t="str">
        <f t="shared" si="107"/>
        <v/>
      </c>
      <c r="AN189" s="21" t="str">
        <f t="shared" si="108"/>
        <v/>
      </c>
      <c r="AO189" s="21" t="str">
        <f t="shared" si="109"/>
        <v/>
      </c>
      <c r="AP189" s="21" t="str">
        <f t="shared" si="110"/>
        <v/>
      </c>
      <c r="AQ189" s="21" t="str">
        <f t="shared" si="111"/>
        <v/>
      </c>
      <c r="AR189" s="21" t="str">
        <f t="shared" si="112"/>
        <v/>
      </c>
      <c r="AS189" s="21" t="str">
        <f t="shared" si="113"/>
        <v/>
      </c>
      <c r="AT189" s="21" t="str">
        <f t="shared" si="114"/>
        <v xml:space="preserve">SELECT * FROM "SchAccounting"."Func_TblTemporary_Import_MYOB_COAStructure_SET"(0000004000000000002, NULL, 0000009000000000002, 8, '51000', '51060'); </v>
      </c>
      <c r="AU189" s="26" t="s">
        <v>327</v>
      </c>
      <c r="AV189" s="29" t="str">
        <f t="shared" si="116"/>
        <v xml:space="preserve">SELECT * FROM "SchAccounting"."Func_TblTemporary_Import_MYOB_COAStructure_SET"(0000004000000000002, NULL, 0000009000000000002, 8, '51000', '51060'); </v>
      </c>
    </row>
    <row r="190" spans="9:48" x14ac:dyDescent="0.2">
      <c r="K190" s="20">
        <v>51070</v>
      </c>
      <c r="M190" s="20" t="s">
        <v>166</v>
      </c>
      <c r="O190" s="20" t="str">
        <f t="shared" si="87"/>
        <v>2PASV</v>
      </c>
      <c r="P190" s="20">
        <f t="shared" si="88"/>
        <v>30000</v>
      </c>
      <c r="Q190" s="20">
        <f t="shared" si="104"/>
        <v>33000</v>
      </c>
      <c r="R190" s="20" t="str">
        <f t="shared" si="105"/>
        <v>41EAT</v>
      </c>
      <c r="S190" s="20" t="str">
        <f t="shared" si="106"/>
        <v>42EBT</v>
      </c>
      <c r="T190" s="20" t="str">
        <f t="shared" si="89"/>
        <v>43OPF</v>
      </c>
      <c r="U190" s="20" t="str">
        <f t="shared" si="90"/>
        <v>44GPF</v>
      </c>
      <c r="V190" s="20">
        <f t="shared" si="91"/>
        <v>50000</v>
      </c>
      <c r="W190" s="20">
        <f t="shared" si="92"/>
        <v>51000</v>
      </c>
      <c r="X190" s="20">
        <f t="shared" si="93"/>
        <v>51070</v>
      </c>
      <c r="Y190" s="25"/>
      <c r="Z190" s="20" t="str">
        <f t="shared" si="94"/>
        <v/>
      </c>
      <c r="AA190" s="20" t="str">
        <f t="shared" si="95"/>
        <v/>
      </c>
      <c r="AB190" s="20" t="str">
        <f t="shared" si="96"/>
        <v/>
      </c>
      <c r="AC190" s="20" t="str">
        <f t="shared" si="97"/>
        <v/>
      </c>
      <c r="AD190" s="20" t="str">
        <f t="shared" si="98"/>
        <v/>
      </c>
      <c r="AE190" s="20" t="str">
        <f t="shared" si="99"/>
        <v/>
      </c>
      <c r="AF190" s="20" t="str">
        <f t="shared" si="100"/>
        <v/>
      </c>
      <c r="AG190" s="20" t="str">
        <f t="shared" si="101"/>
        <v/>
      </c>
      <c r="AH190" s="20" t="str">
        <f t="shared" si="102"/>
        <v>INSERT INTO erpdb.temp_import_MYOB_COAStructure (level, COA, COAChild) VALUES (8, '51000', '51070');</v>
      </c>
      <c r="AJ190" s="29" t="str">
        <f t="shared" si="115"/>
        <v>INSERT INTO erpdb.temp_import_MYOB_COAStructure (level, COA, COAChild) VALUES (8, '51000', '51070');</v>
      </c>
      <c r="AL190" s="21" t="str">
        <f t="shared" si="103"/>
        <v/>
      </c>
      <c r="AM190" s="21" t="str">
        <f t="shared" si="107"/>
        <v/>
      </c>
      <c r="AN190" s="21" t="str">
        <f t="shared" si="108"/>
        <v/>
      </c>
      <c r="AO190" s="21" t="str">
        <f t="shared" si="109"/>
        <v/>
      </c>
      <c r="AP190" s="21" t="str">
        <f t="shared" si="110"/>
        <v/>
      </c>
      <c r="AQ190" s="21" t="str">
        <f t="shared" si="111"/>
        <v/>
      </c>
      <c r="AR190" s="21" t="str">
        <f t="shared" si="112"/>
        <v/>
      </c>
      <c r="AS190" s="21" t="str">
        <f t="shared" si="113"/>
        <v/>
      </c>
      <c r="AT190" s="21" t="str">
        <f t="shared" si="114"/>
        <v xml:space="preserve">SELECT * FROM "SchAccounting"."Func_TblTemporary_Import_MYOB_COAStructure_SET"(0000004000000000002, NULL, 0000009000000000002, 8, '51000', '51070'); </v>
      </c>
      <c r="AU190" s="26" t="s">
        <v>327</v>
      </c>
      <c r="AV190" s="29" t="str">
        <f t="shared" si="116"/>
        <v xml:space="preserve">SELECT * FROM "SchAccounting"."Func_TblTemporary_Import_MYOB_COAStructure_SET"(0000004000000000002, NULL, 0000009000000000002, 8, '51000', '51070'); </v>
      </c>
    </row>
    <row r="191" spans="9:48" x14ac:dyDescent="0.2">
      <c r="K191" s="20">
        <v>51080</v>
      </c>
      <c r="M191" s="20" t="s">
        <v>167</v>
      </c>
      <c r="O191" s="20" t="str">
        <f t="shared" si="87"/>
        <v>2PASV</v>
      </c>
      <c r="P191" s="20">
        <f t="shared" si="88"/>
        <v>30000</v>
      </c>
      <c r="Q191" s="20">
        <f t="shared" si="104"/>
        <v>33000</v>
      </c>
      <c r="R191" s="20" t="str">
        <f t="shared" si="105"/>
        <v>41EAT</v>
      </c>
      <c r="S191" s="20" t="str">
        <f t="shared" si="106"/>
        <v>42EBT</v>
      </c>
      <c r="T191" s="20" t="str">
        <f t="shared" si="89"/>
        <v>43OPF</v>
      </c>
      <c r="U191" s="20" t="str">
        <f t="shared" si="90"/>
        <v>44GPF</v>
      </c>
      <c r="V191" s="20">
        <f t="shared" si="91"/>
        <v>50000</v>
      </c>
      <c r="W191" s="20">
        <f t="shared" si="92"/>
        <v>51000</v>
      </c>
      <c r="X191" s="20">
        <f t="shared" si="93"/>
        <v>51080</v>
      </c>
      <c r="Y191" s="25"/>
      <c r="Z191" s="20" t="str">
        <f t="shared" si="94"/>
        <v/>
      </c>
      <c r="AA191" s="20" t="str">
        <f t="shared" si="95"/>
        <v/>
      </c>
      <c r="AB191" s="20" t="str">
        <f t="shared" si="96"/>
        <v/>
      </c>
      <c r="AC191" s="20" t="str">
        <f t="shared" si="97"/>
        <v/>
      </c>
      <c r="AD191" s="20" t="str">
        <f t="shared" si="98"/>
        <v/>
      </c>
      <c r="AE191" s="20" t="str">
        <f t="shared" si="99"/>
        <v/>
      </c>
      <c r="AF191" s="20" t="str">
        <f t="shared" si="100"/>
        <v/>
      </c>
      <c r="AG191" s="20" t="str">
        <f t="shared" si="101"/>
        <v/>
      </c>
      <c r="AH191" s="20" t="str">
        <f t="shared" si="102"/>
        <v>INSERT INTO erpdb.temp_import_MYOB_COAStructure (level, COA, COAChild) VALUES (8, '51000', '51080');</v>
      </c>
      <c r="AJ191" s="29" t="str">
        <f t="shared" si="115"/>
        <v>INSERT INTO erpdb.temp_import_MYOB_COAStructure (level, COA, COAChild) VALUES (8, '51000', '51080');</v>
      </c>
      <c r="AL191" s="21" t="str">
        <f t="shared" si="103"/>
        <v/>
      </c>
      <c r="AM191" s="21" t="str">
        <f t="shared" si="107"/>
        <v/>
      </c>
      <c r="AN191" s="21" t="str">
        <f t="shared" si="108"/>
        <v/>
      </c>
      <c r="AO191" s="21" t="str">
        <f t="shared" si="109"/>
        <v/>
      </c>
      <c r="AP191" s="21" t="str">
        <f t="shared" si="110"/>
        <v/>
      </c>
      <c r="AQ191" s="21" t="str">
        <f t="shared" si="111"/>
        <v/>
      </c>
      <c r="AR191" s="21" t="str">
        <f t="shared" si="112"/>
        <v/>
      </c>
      <c r="AS191" s="21" t="str">
        <f t="shared" si="113"/>
        <v/>
      </c>
      <c r="AT191" s="21" t="str">
        <f t="shared" si="114"/>
        <v xml:space="preserve">SELECT * FROM "SchAccounting"."Func_TblTemporary_Import_MYOB_COAStructure_SET"(0000004000000000002, NULL, 0000009000000000002, 8, '51000', '51080'); </v>
      </c>
      <c r="AU191" s="26" t="s">
        <v>327</v>
      </c>
      <c r="AV191" s="29" t="str">
        <f t="shared" si="116"/>
        <v xml:space="preserve">SELECT * FROM "SchAccounting"."Func_TblTemporary_Import_MYOB_COAStructure_SET"(0000004000000000002, NULL, 0000009000000000002, 8, '51000', '51080'); </v>
      </c>
    </row>
    <row r="192" spans="9:48" x14ac:dyDescent="0.2">
      <c r="K192" s="20">
        <v>51100</v>
      </c>
      <c r="M192" s="20" t="s">
        <v>168</v>
      </c>
      <c r="O192" s="20" t="str">
        <f t="shared" si="87"/>
        <v>2PASV</v>
      </c>
      <c r="P192" s="20">
        <f t="shared" si="88"/>
        <v>30000</v>
      </c>
      <c r="Q192" s="20">
        <f t="shared" si="104"/>
        <v>33000</v>
      </c>
      <c r="R192" s="20" t="str">
        <f t="shared" si="105"/>
        <v>41EAT</v>
      </c>
      <c r="S192" s="20" t="str">
        <f t="shared" si="106"/>
        <v>42EBT</v>
      </c>
      <c r="T192" s="20" t="str">
        <f t="shared" si="89"/>
        <v>43OPF</v>
      </c>
      <c r="U192" s="20" t="str">
        <f t="shared" si="90"/>
        <v>44GPF</v>
      </c>
      <c r="V192" s="20">
        <f t="shared" si="91"/>
        <v>50000</v>
      </c>
      <c r="W192" s="20">
        <f t="shared" si="92"/>
        <v>51000</v>
      </c>
      <c r="X192" s="20">
        <f t="shared" si="93"/>
        <v>51100</v>
      </c>
      <c r="Y192" s="25"/>
      <c r="Z192" s="20" t="str">
        <f t="shared" si="94"/>
        <v/>
      </c>
      <c r="AA192" s="20" t="str">
        <f t="shared" si="95"/>
        <v/>
      </c>
      <c r="AB192" s="20" t="str">
        <f t="shared" si="96"/>
        <v/>
      </c>
      <c r="AC192" s="20" t="str">
        <f t="shared" si="97"/>
        <v/>
      </c>
      <c r="AD192" s="20" t="str">
        <f t="shared" si="98"/>
        <v/>
      </c>
      <c r="AE192" s="20" t="str">
        <f t="shared" si="99"/>
        <v/>
      </c>
      <c r="AF192" s="20" t="str">
        <f t="shared" si="100"/>
        <v/>
      </c>
      <c r="AG192" s="20" t="str">
        <f t="shared" si="101"/>
        <v/>
      </c>
      <c r="AH192" s="20" t="str">
        <f t="shared" si="102"/>
        <v>INSERT INTO erpdb.temp_import_MYOB_COAStructure (level, COA, COAChild) VALUES (8, '51000', '51100');</v>
      </c>
      <c r="AJ192" s="29" t="str">
        <f t="shared" si="115"/>
        <v>INSERT INTO erpdb.temp_import_MYOB_COAStructure (level, COA, COAChild) VALUES (8, '51000', '51100');</v>
      </c>
      <c r="AL192" s="21" t="str">
        <f t="shared" si="103"/>
        <v/>
      </c>
      <c r="AM192" s="21" t="str">
        <f t="shared" si="107"/>
        <v/>
      </c>
      <c r="AN192" s="21" t="str">
        <f t="shared" si="108"/>
        <v/>
      </c>
      <c r="AO192" s="21" t="str">
        <f t="shared" si="109"/>
        <v/>
      </c>
      <c r="AP192" s="21" t="str">
        <f t="shared" si="110"/>
        <v/>
      </c>
      <c r="AQ192" s="21" t="str">
        <f t="shared" si="111"/>
        <v/>
      </c>
      <c r="AR192" s="21" t="str">
        <f t="shared" si="112"/>
        <v/>
      </c>
      <c r="AS192" s="21" t="str">
        <f t="shared" si="113"/>
        <v/>
      </c>
      <c r="AT192" s="21" t="str">
        <f t="shared" si="114"/>
        <v xml:space="preserve">SELECT * FROM "SchAccounting"."Func_TblTemporary_Import_MYOB_COAStructure_SET"(0000004000000000002, NULL, 0000009000000000002, 8, '51000', '51100'); </v>
      </c>
      <c r="AU192" s="26" t="s">
        <v>327</v>
      </c>
      <c r="AV192" s="29" t="str">
        <f t="shared" si="116"/>
        <v xml:space="preserve">SELECT * FROM "SchAccounting"."Func_TblTemporary_Import_MYOB_COAStructure_SET"(0000004000000000002, NULL, 0000009000000000002, 8, '51000', '51100'); </v>
      </c>
    </row>
    <row r="193" spans="10:48" x14ac:dyDescent="0.2">
      <c r="J193" s="20">
        <v>51110</v>
      </c>
      <c r="M193" s="20" t="s">
        <v>169</v>
      </c>
      <c r="O193" s="20" t="str">
        <f t="shared" si="87"/>
        <v>2PASV</v>
      </c>
      <c r="P193" s="20">
        <f t="shared" si="88"/>
        <v>30000</v>
      </c>
      <c r="Q193" s="20">
        <f t="shared" si="104"/>
        <v>33000</v>
      </c>
      <c r="R193" s="20" t="str">
        <f t="shared" si="105"/>
        <v>41EAT</v>
      </c>
      <c r="S193" s="20" t="str">
        <f t="shared" si="106"/>
        <v>42EBT</v>
      </c>
      <c r="T193" s="20" t="str">
        <f t="shared" si="89"/>
        <v>43OPF</v>
      </c>
      <c r="U193" s="20" t="str">
        <f t="shared" si="90"/>
        <v>44GPF</v>
      </c>
      <c r="V193" s="20">
        <f t="shared" si="91"/>
        <v>50000</v>
      </c>
      <c r="W193" s="20">
        <f t="shared" si="92"/>
        <v>51110</v>
      </c>
      <c r="X193" s="20">
        <f t="shared" si="93"/>
        <v>51100</v>
      </c>
      <c r="Y193" s="25"/>
      <c r="Z193" s="20" t="str">
        <f t="shared" si="94"/>
        <v/>
      </c>
      <c r="AA193" s="20" t="str">
        <f t="shared" si="95"/>
        <v/>
      </c>
      <c r="AB193" s="20" t="str">
        <f t="shared" si="96"/>
        <v/>
      </c>
      <c r="AC193" s="20" t="str">
        <f t="shared" si="97"/>
        <v/>
      </c>
      <c r="AD193" s="20" t="str">
        <f t="shared" si="98"/>
        <v/>
      </c>
      <c r="AE193" s="20" t="str">
        <f t="shared" si="99"/>
        <v/>
      </c>
      <c r="AF193" s="20" t="str">
        <f t="shared" si="100"/>
        <v/>
      </c>
      <c r="AG193" s="20" t="str">
        <f t="shared" si="101"/>
        <v>INSERT INTO erpdb.temp_import_MYOB_COAStructure (level, COA, COAChild) VALUES (7, '50000', '51110');</v>
      </c>
      <c r="AH193" s="20" t="str">
        <f t="shared" si="102"/>
        <v/>
      </c>
      <c r="AJ193" s="29" t="str">
        <f t="shared" si="115"/>
        <v>INSERT INTO erpdb.temp_import_MYOB_COAStructure (level, COA, COAChild) VALUES (7, '50000', '51110');</v>
      </c>
      <c r="AL193" s="21" t="str">
        <f t="shared" si="103"/>
        <v/>
      </c>
      <c r="AM193" s="21" t="str">
        <f t="shared" si="107"/>
        <v/>
      </c>
      <c r="AN193" s="21" t="str">
        <f t="shared" si="108"/>
        <v/>
      </c>
      <c r="AO193" s="21" t="str">
        <f t="shared" si="109"/>
        <v/>
      </c>
      <c r="AP193" s="21" t="str">
        <f t="shared" si="110"/>
        <v/>
      </c>
      <c r="AQ193" s="21" t="str">
        <f t="shared" si="111"/>
        <v/>
      </c>
      <c r="AR193" s="21" t="str">
        <f t="shared" si="112"/>
        <v/>
      </c>
      <c r="AS193" s="21" t="str">
        <f t="shared" si="113"/>
        <v xml:space="preserve">SELECT * FROM "SchAccounting"."Func_TblTemporary_Import_MYOB_COAStructure_SET"(0000004000000000002, NULL, 0000009000000000002, 7, '50000', '51110'); </v>
      </c>
      <c r="AT193" s="21" t="str">
        <f t="shared" si="114"/>
        <v/>
      </c>
      <c r="AU193" s="26" t="s">
        <v>327</v>
      </c>
      <c r="AV193" s="29" t="str">
        <f t="shared" si="116"/>
        <v xml:space="preserve">SELECT * FROM "SchAccounting"."Func_TblTemporary_Import_MYOB_COAStructure_SET"(0000004000000000002, NULL, 0000009000000000002, 7, '50000', '51110'); </v>
      </c>
    </row>
    <row r="194" spans="10:48" x14ac:dyDescent="0.2">
      <c r="J194" s="20">
        <v>52000</v>
      </c>
      <c r="M194" s="20" t="s">
        <v>170</v>
      </c>
      <c r="O194" s="20" t="str">
        <f t="shared" si="87"/>
        <v>2PASV</v>
      </c>
      <c r="P194" s="20">
        <f t="shared" si="88"/>
        <v>30000</v>
      </c>
      <c r="Q194" s="20">
        <f t="shared" si="104"/>
        <v>33000</v>
      </c>
      <c r="R194" s="20" t="str">
        <f t="shared" si="105"/>
        <v>41EAT</v>
      </c>
      <c r="S194" s="20" t="str">
        <f t="shared" si="106"/>
        <v>42EBT</v>
      </c>
      <c r="T194" s="20" t="str">
        <f t="shared" si="89"/>
        <v>43OPF</v>
      </c>
      <c r="U194" s="20" t="str">
        <f t="shared" si="90"/>
        <v>44GPF</v>
      </c>
      <c r="V194" s="20">
        <f t="shared" si="91"/>
        <v>50000</v>
      </c>
      <c r="W194" s="20">
        <f t="shared" si="92"/>
        <v>52000</v>
      </c>
      <c r="X194" s="20">
        <f t="shared" si="93"/>
        <v>51100</v>
      </c>
      <c r="Y194" s="25"/>
      <c r="Z194" s="20" t="str">
        <f t="shared" si="94"/>
        <v/>
      </c>
      <c r="AA194" s="20" t="str">
        <f t="shared" si="95"/>
        <v/>
      </c>
      <c r="AB194" s="20" t="str">
        <f t="shared" si="96"/>
        <v/>
      </c>
      <c r="AC194" s="20" t="str">
        <f t="shared" si="97"/>
        <v/>
      </c>
      <c r="AD194" s="20" t="str">
        <f t="shared" si="98"/>
        <v/>
      </c>
      <c r="AE194" s="20" t="str">
        <f t="shared" si="99"/>
        <v/>
      </c>
      <c r="AF194" s="20" t="str">
        <f t="shared" si="100"/>
        <v/>
      </c>
      <c r="AG194" s="20" t="str">
        <f t="shared" si="101"/>
        <v>INSERT INTO erpdb.temp_import_MYOB_COAStructure (level, COA, COAChild) VALUES (7, '50000', '52000');</v>
      </c>
      <c r="AH194" s="20" t="str">
        <f t="shared" si="102"/>
        <v/>
      </c>
      <c r="AJ194" s="29" t="str">
        <f t="shared" si="115"/>
        <v>INSERT INTO erpdb.temp_import_MYOB_COAStructure (level, COA, COAChild) VALUES (7, '50000', '52000');</v>
      </c>
      <c r="AL194" s="21" t="str">
        <f t="shared" si="103"/>
        <v/>
      </c>
      <c r="AM194" s="21" t="str">
        <f t="shared" si="107"/>
        <v/>
      </c>
      <c r="AN194" s="21" t="str">
        <f t="shared" si="108"/>
        <v/>
      </c>
      <c r="AO194" s="21" t="str">
        <f t="shared" si="109"/>
        <v/>
      </c>
      <c r="AP194" s="21" t="str">
        <f t="shared" si="110"/>
        <v/>
      </c>
      <c r="AQ194" s="21" t="str">
        <f t="shared" si="111"/>
        <v/>
      </c>
      <c r="AR194" s="21" t="str">
        <f t="shared" si="112"/>
        <v/>
      </c>
      <c r="AS194" s="21" t="str">
        <f t="shared" si="113"/>
        <v xml:space="preserve">SELECT * FROM "SchAccounting"."Func_TblTemporary_Import_MYOB_COAStructure_SET"(0000004000000000002, NULL, 0000009000000000002, 7, '50000', '52000'); </v>
      </c>
      <c r="AT194" s="21" t="str">
        <f t="shared" si="114"/>
        <v/>
      </c>
      <c r="AU194" s="26" t="s">
        <v>327</v>
      </c>
      <c r="AV194" s="29" t="str">
        <f t="shared" si="116"/>
        <v xml:space="preserve">SELECT * FROM "SchAccounting"."Func_TblTemporary_Import_MYOB_COAStructure_SET"(0000004000000000002, NULL, 0000009000000000002, 7, '50000', '52000'); </v>
      </c>
    </row>
    <row r="195" spans="10:48" x14ac:dyDescent="0.2">
      <c r="K195" s="20">
        <v>52005</v>
      </c>
      <c r="M195" s="20" t="s">
        <v>171</v>
      </c>
      <c r="O195" s="20" t="str">
        <f t="shared" si="87"/>
        <v>2PASV</v>
      </c>
      <c r="P195" s="20">
        <f t="shared" si="88"/>
        <v>30000</v>
      </c>
      <c r="Q195" s="20">
        <f t="shared" si="104"/>
        <v>33000</v>
      </c>
      <c r="R195" s="20" t="str">
        <f t="shared" si="105"/>
        <v>41EAT</v>
      </c>
      <c r="S195" s="20" t="str">
        <f t="shared" si="106"/>
        <v>42EBT</v>
      </c>
      <c r="T195" s="20" t="str">
        <f t="shared" si="89"/>
        <v>43OPF</v>
      </c>
      <c r="U195" s="20" t="str">
        <f t="shared" si="90"/>
        <v>44GPF</v>
      </c>
      <c r="V195" s="20">
        <f t="shared" si="91"/>
        <v>50000</v>
      </c>
      <c r="W195" s="20">
        <f t="shared" si="92"/>
        <v>52000</v>
      </c>
      <c r="X195" s="20">
        <f t="shared" si="93"/>
        <v>52005</v>
      </c>
      <c r="Y195" s="25"/>
      <c r="Z195" s="20" t="str">
        <f t="shared" si="94"/>
        <v/>
      </c>
      <c r="AA195" s="20" t="str">
        <f t="shared" si="95"/>
        <v/>
      </c>
      <c r="AB195" s="20" t="str">
        <f t="shared" si="96"/>
        <v/>
      </c>
      <c r="AC195" s="20" t="str">
        <f t="shared" si="97"/>
        <v/>
      </c>
      <c r="AD195" s="20" t="str">
        <f t="shared" si="98"/>
        <v/>
      </c>
      <c r="AE195" s="20" t="str">
        <f t="shared" si="99"/>
        <v/>
      </c>
      <c r="AF195" s="20" t="str">
        <f t="shared" si="100"/>
        <v/>
      </c>
      <c r="AG195" s="20" t="str">
        <f t="shared" si="101"/>
        <v/>
      </c>
      <c r="AH195" s="20" t="str">
        <f t="shared" si="102"/>
        <v>INSERT INTO erpdb.temp_import_MYOB_COAStructure (level, COA, COAChild) VALUES (8, '52000', '52005');</v>
      </c>
      <c r="AJ195" s="29" t="str">
        <f t="shared" si="115"/>
        <v>INSERT INTO erpdb.temp_import_MYOB_COAStructure (level, COA, COAChild) VALUES (8, '52000', '52005');</v>
      </c>
      <c r="AL195" s="21" t="str">
        <f t="shared" si="103"/>
        <v/>
      </c>
      <c r="AM195" s="21" t="str">
        <f t="shared" si="107"/>
        <v/>
      </c>
      <c r="AN195" s="21" t="str">
        <f t="shared" si="108"/>
        <v/>
      </c>
      <c r="AO195" s="21" t="str">
        <f t="shared" si="109"/>
        <v/>
      </c>
      <c r="AP195" s="21" t="str">
        <f t="shared" si="110"/>
        <v/>
      </c>
      <c r="AQ195" s="21" t="str">
        <f t="shared" si="111"/>
        <v/>
      </c>
      <c r="AR195" s="21" t="str">
        <f t="shared" si="112"/>
        <v/>
      </c>
      <c r="AS195" s="21" t="str">
        <f t="shared" si="113"/>
        <v/>
      </c>
      <c r="AT195" s="21" t="str">
        <f t="shared" si="114"/>
        <v xml:space="preserve">SELECT * FROM "SchAccounting"."Func_TblTemporary_Import_MYOB_COAStructure_SET"(0000004000000000002, NULL, 0000009000000000002, 8, '52000', '52005'); </v>
      </c>
      <c r="AU195" s="26" t="s">
        <v>327</v>
      </c>
      <c r="AV195" s="29" t="str">
        <f t="shared" si="116"/>
        <v xml:space="preserve">SELECT * FROM "SchAccounting"."Func_TblTemporary_Import_MYOB_COAStructure_SET"(0000004000000000002, NULL, 0000009000000000002, 8, '52000', '52005'); </v>
      </c>
    </row>
    <row r="196" spans="10:48" x14ac:dyDescent="0.2">
      <c r="K196" s="20">
        <v>52010</v>
      </c>
      <c r="M196" s="20" t="s">
        <v>172</v>
      </c>
      <c r="O196" s="20" t="str">
        <f t="shared" ref="O196:O259" si="117">IF(EXACT($B196, ""), IF(EXACT($O195, ""), "", $O195), $B196)</f>
        <v>2PASV</v>
      </c>
      <c r="P196" s="20">
        <f t="shared" ref="P196:P259" si="118">IF(EXACT($C196, ""), IF(EXACT($P195, ""), "", $P195), $C196)</f>
        <v>30000</v>
      </c>
      <c r="Q196" s="20">
        <f t="shared" si="104"/>
        <v>33000</v>
      </c>
      <c r="R196" s="20" t="str">
        <f t="shared" si="105"/>
        <v>41EAT</v>
      </c>
      <c r="S196" s="20" t="str">
        <f t="shared" si="106"/>
        <v>42EBT</v>
      </c>
      <c r="T196" s="20" t="str">
        <f t="shared" ref="T196:T259" si="119">IF(EXACT($G196, ""), IF(EXACT($T195, ""), "", $T195), $G196)</f>
        <v>43OPF</v>
      </c>
      <c r="U196" s="20" t="str">
        <f t="shared" ref="U196:U259" si="120">IF(EXACT($H196, ""), IF(EXACT($U195, ""), "", $U195), $H196)</f>
        <v>44GPF</v>
      </c>
      <c r="V196" s="20">
        <f t="shared" ref="V196:V259" si="121">IF(EXACT($I196, ""), IF(EXACT($V195, ""), "", $V195), $I196)</f>
        <v>50000</v>
      </c>
      <c r="W196" s="20">
        <f t="shared" ref="W196:W259" si="122">IF(EXACT($J196, ""), IF(EXACT($W195, ""), "", $W195), $J196)</f>
        <v>52000</v>
      </c>
      <c r="X196" s="20">
        <f t="shared" ref="X196:X259" si="123">IF(EXACT($K196, ""), IF(EXACT($X195, ""), "", $X195), $K196)</f>
        <v>52010</v>
      </c>
      <c r="Y196" s="25"/>
      <c r="Z196" s="20" t="str">
        <f t="shared" ref="Z196:Z259" si="124">IF(EXACT(P196, P195), "", CONCATENATE("INSERT INTO erpdb.temp_import_MYOB_COAStructure (level, COA, COAChild) VALUES (", "0", ", '", O196, "'", ", '", P196, "');"))</f>
        <v/>
      </c>
      <c r="AA196" s="20" t="str">
        <f t="shared" ref="AA196:AA259" si="125">IF(EXACT(Q196, Q195), "", CONCATENATE("INSERT INTO erpdb.temp_import_MYOB_COAStructure (level, COA, COAChild) VALUES (", "1", ", '", P196, "'", ", '", Q196, "');"))</f>
        <v/>
      </c>
      <c r="AB196" s="20" t="str">
        <f t="shared" ref="AB196:AB259" si="126">IF(EXACT(R196, R195), "", CONCATENATE("INSERT INTO erpdb.temp_import_MYOB_COAStructure (level, COA, COAChild) VALUES (", "2", ", '", Q196, "'", ", '", R196, "');"))</f>
        <v/>
      </c>
      <c r="AC196" s="20" t="str">
        <f t="shared" ref="AC196:AC259" si="127">IF(EXACT(S196, S195), "", CONCATENATE("INSERT INTO erpdb.temp_import_MYOB_COAStructure (level, COA, COAChild) VALUES (", "3", ", '", R196, "'", ", '", S196, "');"))</f>
        <v/>
      </c>
      <c r="AD196" s="20" t="str">
        <f t="shared" ref="AD196:AD259" si="128">IF(EXACT(T196, T195), "", CONCATENATE("INSERT INTO erpdb.temp_import_MYOB_COAStructure (level, COA, COAChild) VALUES (", "4", ", '", S196, "'", ", '", T196, "');"))</f>
        <v/>
      </c>
      <c r="AE196" s="20" t="str">
        <f t="shared" ref="AE196:AE259" si="129">IF(EXACT(U196, U195), "", CONCATENATE("INSERT INTO erpdb.temp_import_MYOB_COAStructure (level, COA, COAChild) VALUES (", "5", ", '", T196, "'", ", '", U196, "');"))</f>
        <v/>
      </c>
      <c r="AF196" s="20" t="str">
        <f t="shared" ref="AF196:AF259" si="130">IF(EXACT(V196, V195), "", CONCATENATE("INSERT INTO erpdb.temp_import_MYOB_COAStructure (level, COA, COAChild) VALUES (", "6", ", '", U196, "'", ", '", V196, "');"))</f>
        <v/>
      </c>
      <c r="AG196" s="20" t="str">
        <f t="shared" ref="AG196:AG259" si="131">IF(EXACT(W196, W195), "", CONCATENATE("INSERT INTO erpdb.temp_import_MYOB_COAStructure (level, COA, COAChild) VALUES (", "7", ", '", V196, "'", ", '", W196, "');"))</f>
        <v/>
      </c>
      <c r="AH196" s="20" t="str">
        <f t="shared" ref="AH196:AH259" si="132">IF(EXACT(X196, X195), "", CONCATENATE("INSERT INTO erpdb.temp_import_MYOB_COAStructure (level, COA, COAChild) VALUES (", "8", ", '", W196, "'", ", '", X196, "');"))</f>
        <v>INSERT INTO erpdb.temp_import_MYOB_COAStructure (level, COA, COAChild) VALUES (8, '52000', '52010');</v>
      </c>
      <c r="AJ196" s="29" t="str">
        <f t="shared" si="115"/>
        <v>INSERT INTO erpdb.temp_import_MYOB_COAStructure (level, COA, COAChild) VALUES (8, '52000', '52010');</v>
      </c>
      <c r="AL196" s="21" t="str">
        <f t="shared" ref="AL196:AL259" si="133">IF(EXACT(P196, P195), "", CONCATENATE("SELECT * FROM ""SchAccounting"".""Func_TblTemporary_Import_MYOB_COAStructure_SET""(0000004000000000002, NULL, 0000009000000000002, 0, '", O196, "', '", P196, "'); "))</f>
        <v/>
      </c>
      <c r="AM196" s="21" t="str">
        <f t="shared" si="107"/>
        <v/>
      </c>
      <c r="AN196" s="21" t="str">
        <f t="shared" si="108"/>
        <v/>
      </c>
      <c r="AO196" s="21" t="str">
        <f t="shared" si="109"/>
        <v/>
      </c>
      <c r="AP196" s="21" t="str">
        <f t="shared" si="110"/>
        <v/>
      </c>
      <c r="AQ196" s="21" t="str">
        <f t="shared" si="111"/>
        <v/>
      </c>
      <c r="AR196" s="21" t="str">
        <f t="shared" si="112"/>
        <v/>
      </c>
      <c r="AS196" s="21" t="str">
        <f t="shared" si="113"/>
        <v/>
      </c>
      <c r="AT196" s="21" t="str">
        <f t="shared" si="114"/>
        <v xml:space="preserve">SELECT * FROM "SchAccounting"."Func_TblTemporary_Import_MYOB_COAStructure_SET"(0000004000000000002, NULL, 0000009000000000002, 8, '52000', '52010'); </v>
      </c>
      <c r="AU196" s="26" t="s">
        <v>327</v>
      </c>
      <c r="AV196" s="29" t="str">
        <f t="shared" si="116"/>
        <v xml:space="preserve">SELECT * FROM "SchAccounting"."Func_TblTemporary_Import_MYOB_COAStructure_SET"(0000004000000000002, NULL, 0000009000000000002, 8, '52000', '52010'); </v>
      </c>
    </row>
    <row r="197" spans="10:48" x14ac:dyDescent="0.2">
      <c r="K197" s="20">
        <v>52020</v>
      </c>
      <c r="M197" s="20" t="s">
        <v>173</v>
      </c>
      <c r="O197" s="20" t="str">
        <f t="shared" si="117"/>
        <v>2PASV</v>
      </c>
      <c r="P197" s="20">
        <f t="shared" si="118"/>
        <v>30000</v>
      </c>
      <c r="Q197" s="20">
        <f t="shared" ref="Q197:Q260" si="134">IF(EXACT($D197, ""), IF(EXACT($Q196, ""), "", $Q196), $D197)</f>
        <v>33000</v>
      </c>
      <c r="R197" s="20" t="str">
        <f t="shared" ref="R197:R260" si="135">IF(EXACT($E197, ""), IF(EXACT($R196, ""), "", $R196), $E197)</f>
        <v>41EAT</v>
      </c>
      <c r="S197" s="20" t="str">
        <f t="shared" ref="S197:S260" si="136">IF(EXACT($F197, ""), IF(EXACT($S196, ""), "", $S196), $F197)</f>
        <v>42EBT</v>
      </c>
      <c r="T197" s="20" t="str">
        <f t="shared" si="119"/>
        <v>43OPF</v>
      </c>
      <c r="U197" s="20" t="str">
        <f t="shared" si="120"/>
        <v>44GPF</v>
      </c>
      <c r="V197" s="20">
        <f t="shared" si="121"/>
        <v>50000</v>
      </c>
      <c r="W197" s="20">
        <f t="shared" si="122"/>
        <v>52000</v>
      </c>
      <c r="X197" s="20">
        <f t="shared" si="123"/>
        <v>52020</v>
      </c>
      <c r="Y197" s="25"/>
      <c r="Z197" s="20" t="str">
        <f t="shared" si="124"/>
        <v/>
      </c>
      <c r="AA197" s="20" t="str">
        <f t="shared" si="125"/>
        <v/>
      </c>
      <c r="AB197" s="20" t="str">
        <f t="shared" si="126"/>
        <v/>
      </c>
      <c r="AC197" s="20" t="str">
        <f t="shared" si="127"/>
        <v/>
      </c>
      <c r="AD197" s="20" t="str">
        <f t="shared" si="128"/>
        <v/>
      </c>
      <c r="AE197" s="20" t="str">
        <f t="shared" si="129"/>
        <v/>
      </c>
      <c r="AF197" s="20" t="str">
        <f t="shared" si="130"/>
        <v/>
      </c>
      <c r="AG197" s="20" t="str">
        <f t="shared" si="131"/>
        <v/>
      </c>
      <c r="AH197" s="20" t="str">
        <f t="shared" si="132"/>
        <v>INSERT INTO erpdb.temp_import_MYOB_COAStructure (level, COA, COAChild) VALUES (8, '52000', '52020');</v>
      </c>
      <c r="AJ197" s="29" t="str">
        <f t="shared" si="115"/>
        <v>INSERT INTO erpdb.temp_import_MYOB_COAStructure (level, COA, COAChild) VALUES (8, '52000', '52020');</v>
      </c>
      <c r="AL197" s="21" t="str">
        <f t="shared" si="133"/>
        <v/>
      </c>
      <c r="AM197" s="21" t="str">
        <f t="shared" ref="AM197:AM260" si="137">IF(EXACT(Q197, Q196), "", CONCATENATE("SELECT * FROM ""SchAccounting"".""Func_TblTemporary_Import_MYOB_COAStructure_SET""(0000004000000000002, NULL, 0000009000000000002, 1, '", P197, "', '", Q197, "'); "))</f>
        <v/>
      </c>
      <c r="AN197" s="21" t="str">
        <f t="shared" ref="AN197:AN260" si="138">IF(EXACT(R197, R196), "", CONCATENATE("SELECT * FROM ""SchAccounting"".""Func_TblTemporary_Import_MYOB_COAStructure_SET""(0000004000000000002, NULL, 0000009000000000002, 2, '", Q197, "', '", R197, "'); "))</f>
        <v/>
      </c>
      <c r="AO197" s="21" t="str">
        <f t="shared" ref="AO197:AO260" si="139">IF(EXACT(S197, S196), "", CONCATENATE("SELECT * FROM ""SchAccounting"".""Func_TblTemporary_Import_MYOB_COAStructure_SET""(0000004000000000002, NULL, 0000009000000000002, 3, '", R197, "', '", S197, "'); "))</f>
        <v/>
      </c>
      <c r="AP197" s="21" t="str">
        <f t="shared" ref="AP197:AP260" si="140">IF(EXACT(T197, T196), "", CONCATENATE("SELECT * FROM ""SchAccounting"".""Func_TblTemporary_Import_MYOB_COAStructure_SET""(0000004000000000002, NULL, 0000009000000000002, 4, '", S197, "', '", T197, "'); "))</f>
        <v/>
      </c>
      <c r="AQ197" s="21" t="str">
        <f t="shared" ref="AQ197:AQ260" si="141">IF(EXACT(U197, U196), "", CONCATENATE("SELECT * FROM ""SchAccounting"".""Func_TblTemporary_Import_MYOB_COAStructure_SET""(0000004000000000002, NULL, 0000009000000000002, 5, '", T197, "', '", U197, "'); "))</f>
        <v/>
      </c>
      <c r="AR197" s="21" t="str">
        <f t="shared" ref="AR197:AR260" si="142">IF(EXACT(V197, V196), "", CONCATENATE("SELECT * FROM ""SchAccounting"".""Func_TblTemporary_Import_MYOB_COAStructure_SET""(0000004000000000002, NULL, 0000009000000000002, 6, '", U197, "', '", V197, "'); "))</f>
        <v/>
      </c>
      <c r="AS197" s="21" t="str">
        <f t="shared" ref="AS197:AS260" si="143">IF(EXACT(W197, W196), "", CONCATENATE("SELECT * FROM ""SchAccounting"".""Func_TblTemporary_Import_MYOB_COAStructure_SET""(0000004000000000002, NULL, 0000009000000000002, 7, '", V197, "', '", W197, "'); "))</f>
        <v/>
      </c>
      <c r="AT197" s="21" t="str">
        <f t="shared" ref="AT197:AT260" si="144">IF(EXACT(X197, X196), "", CONCATENATE("SELECT * FROM ""SchAccounting"".""Func_TblTemporary_Import_MYOB_COAStructure_SET""(0000004000000000002, NULL, 0000009000000000002, 8, '", W197, "', '", X197, "'); "))</f>
        <v xml:space="preserve">SELECT * FROM "SchAccounting"."Func_TblTemporary_Import_MYOB_COAStructure_SET"(0000004000000000002, NULL, 0000009000000000002, 8, '52000', '52020'); </v>
      </c>
      <c r="AU197" s="26" t="s">
        <v>327</v>
      </c>
      <c r="AV197" s="29" t="str">
        <f t="shared" si="116"/>
        <v xml:space="preserve">SELECT * FROM "SchAccounting"."Func_TblTemporary_Import_MYOB_COAStructure_SET"(0000004000000000002, NULL, 0000009000000000002, 8, '52000', '52020'); </v>
      </c>
    </row>
    <row r="198" spans="10:48" x14ac:dyDescent="0.2">
      <c r="K198" s="20">
        <v>52110</v>
      </c>
      <c r="M198" s="20" t="s">
        <v>174</v>
      </c>
      <c r="O198" s="20" t="str">
        <f t="shared" si="117"/>
        <v>2PASV</v>
      </c>
      <c r="P198" s="20">
        <f t="shared" si="118"/>
        <v>30000</v>
      </c>
      <c r="Q198" s="20">
        <f t="shared" si="134"/>
        <v>33000</v>
      </c>
      <c r="R198" s="20" t="str">
        <f t="shared" si="135"/>
        <v>41EAT</v>
      </c>
      <c r="S198" s="20" t="str">
        <f t="shared" si="136"/>
        <v>42EBT</v>
      </c>
      <c r="T198" s="20" t="str">
        <f t="shared" si="119"/>
        <v>43OPF</v>
      </c>
      <c r="U198" s="20" t="str">
        <f t="shared" si="120"/>
        <v>44GPF</v>
      </c>
      <c r="V198" s="20">
        <f t="shared" si="121"/>
        <v>50000</v>
      </c>
      <c r="W198" s="20">
        <f t="shared" si="122"/>
        <v>52000</v>
      </c>
      <c r="X198" s="20">
        <f t="shared" si="123"/>
        <v>52110</v>
      </c>
      <c r="Y198" s="25"/>
      <c r="Z198" s="20" t="str">
        <f t="shared" si="124"/>
        <v/>
      </c>
      <c r="AA198" s="20" t="str">
        <f t="shared" si="125"/>
        <v/>
      </c>
      <c r="AB198" s="20" t="str">
        <f t="shared" si="126"/>
        <v/>
      </c>
      <c r="AC198" s="20" t="str">
        <f t="shared" si="127"/>
        <v/>
      </c>
      <c r="AD198" s="20" t="str">
        <f t="shared" si="128"/>
        <v/>
      </c>
      <c r="AE198" s="20" t="str">
        <f t="shared" si="129"/>
        <v/>
      </c>
      <c r="AF198" s="20" t="str">
        <f t="shared" si="130"/>
        <v/>
      </c>
      <c r="AG198" s="20" t="str">
        <f t="shared" si="131"/>
        <v/>
      </c>
      <c r="AH198" s="20" t="str">
        <f t="shared" si="132"/>
        <v>INSERT INTO erpdb.temp_import_MYOB_COAStructure (level, COA, COAChild) VALUES (8, '52000', '52110');</v>
      </c>
      <c r="AJ198" s="29" t="str">
        <f t="shared" ref="AJ198:AJ261" si="145">IF(NOT(EXACT(Y198, "")), Y198, IF(NOT(EXACT(Z198, "")), Z198, IF(NOT(EXACT(AA198, "")), AA198, IF(NOT(EXACT(AB198, "")), AB198, IF(NOT(EXACT(AC198, "")), AC198, IF(NOT(EXACT(AD198, "")), AD198, IF(NOT(EXACT(AE198, "")), AE198, IF(NOT(EXACT(AF198, "")), AF198, IF(NOT(EXACT(AG198, "")), AG198, IF(NOT(EXACT(AH198, "")), AH198, ""))))))))))</f>
        <v>INSERT INTO erpdb.temp_import_MYOB_COAStructure (level, COA, COAChild) VALUES (8, '52000', '52110');</v>
      </c>
      <c r="AL198" s="21" t="str">
        <f t="shared" si="133"/>
        <v/>
      </c>
      <c r="AM198" s="21" t="str">
        <f t="shared" si="137"/>
        <v/>
      </c>
      <c r="AN198" s="21" t="str">
        <f t="shared" si="138"/>
        <v/>
      </c>
      <c r="AO198" s="21" t="str">
        <f t="shared" si="139"/>
        <v/>
      </c>
      <c r="AP198" s="21" t="str">
        <f t="shared" si="140"/>
        <v/>
      </c>
      <c r="AQ198" s="21" t="str">
        <f t="shared" si="141"/>
        <v/>
      </c>
      <c r="AR198" s="21" t="str">
        <f t="shared" si="142"/>
        <v/>
      </c>
      <c r="AS198" s="21" t="str">
        <f t="shared" si="143"/>
        <v/>
      </c>
      <c r="AT198" s="21" t="str">
        <f t="shared" si="144"/>
        <v xml:space="preserve">SELECT * FROM "SchAccounting"."Func_TblTemporary_Import_MYOB_COAStructure_SET"(0000004000000000002, NULL, 0000009000000000002, 8, '52000', '52110'); </v>
      </c>
      <c r="AU198" s="26" t="s">
        <v>327</v>
      </c>
      <c r="AV198" s="29" t="str">
        <f t="shared" ref="AV198:AV261" si="146">IF(NOT(EXACT(AK198, "")), AK198, IF(NOT(EXACT(AL198, "")), AL198, IF(NOT(EXACT(AM198, "")), AM198, IF(NOT(EXACT(AN198, "")), AN198, IF(NOT(EXACT(AO198, "")), AO198, IF(NOT(EXACT(AP198, "")), AP198, IF(NOT(EXACT(AQ198, "")), AQ198, IF(NOT(EXACT(AR198, "")), AR198, IF(NOT(EXACT(AS198, "")), AS198, IF(NOT(EXACT(AT198, "")), AT198, ""))))))))))</f>
        <v xml:space="preserve">SELECT * FROM "SchAccounting"."Func_TblTemporary_Import_MYOB_COAStructure_SET"(0000004000000000002, NULL, 0000009000000000002, 8, '52000', '52110'); </v>
      </c>
    </row>
    <row r="199" spans="10:48" x14ac:dyDescent="0.2">
      <c r="K199" s="20">
        <v>52120</v>
      </c>
      <c r="M199" s="20" t="s">
        <v>175</v>
      </c>
      <c r="O199" s="20" t="str">
        <f t="shared" si="117"/>
        <v>2PASV</v>
      </c>
      <c r="P199" s="20">
        <f t="shared" si="118"/>
        <v>30000</v>
      </c>
      <c r="Q199" s="20">
        <f t="shared" si="134"/>
        <v>33000</v>
      </c>
      <c r="R199" s="20" t="str">
        <f t="shared" si="135"/>
        <v>41EAT</v>
      </c>
      <c r="S199" s="20" t="str">
        <f t="shared" si="136"/>
        <v>42EBT</v>
      </c>
      <c r="T199" s="20" t="str">
        <f t="shared" si="119"/>
        <v>43OPF</v>
      </c>
      <c r="U199" s="20" t="str">
        <f t="shared" si="120"/>
        <v>44GPF</v>
      </c>
      <c r="V199" s="20">
        <f t="shared" si="121"/>
        <v>50000</v>
      </c>
      <c r="W199" s="20">
        <f t="shared" si="122"/>
        <v>52000</v>
      </c>
      <c r="X199" s="20">
        <f t="shared" si="123"/>
        <v>52120</v>
      </c>
      <c r="Y199" s="25"/>
      <c r="Z199" s="20" t="str">
        <f t="shared" si="124"/>
        <v/>
      </c>
      <c r="AA199" s="20" t="str">
        <f t="shared" si="125"/>
        <v/>
      </c>
      <c r="AB199" s="20" t="str">
        <f t="shared" si="126"/>
        <v/>
      </c>
      <c r="AC199" s="20" t="str">
        <f t="shared" si="127"/>
        <v/>
      </c>
      <c r="AD199" s="20" t="str">
        <f t="shared" si="128"/>
        <v/>
      </c>
      <c r="AE199" s="20" t="str">
        <f t="shared" si="129"/>
        <v/>
      </c>
      <c r="AF199" s="20" t="str">
        <f t="shared" si="130"/>
        <v/>
      </c>
      <c r="AG199" s="20" t="str">
        <f t="shared" si="131"/>
        <v/>
      </c>
      <c r="AH199" s="20" t="str">
        <f t="shared" si="132"/>
        <v>INSERT INTO erpdb.temp_import_MYOB_COAStructure (level, COA, COAChild) VALUES (8, '52000', '52120');</v>
      </c>
      <c r="AJ199" s="29" t="str">
        <f t="shared" si="145"/>
        <v>INSERT INTO erpdb.temp_import_MYOB_COAStructure (level, COA, COAChild) VALUES (8, '52000', '52120');</v>
      </c>
      <c r="AL199" s="21" t="str">
        <f t="shared" si="133"/>
        <v/>
      </c>
      <c r="AM199" s="21" t="str">
        <f t="shared" si="137"/>
        <v/>
      </c>
      <c r="AN199" s="21" t="str">
        <f t="shared" si="138"/>
        <v/>
      </c>
      <c r="AO199" s="21" t="str">
        <f t="shared" si="139"/>
        <v/>
      </c>
      <c r="AP199" s="21" t="str">
        <f t="shared" si="140"/>
        <v/>
      </c>
      <c r="AQ199" s="21" t="str">
        <f t="shared" si="141"/>
        <v/>
      </c>
      <c r="AR199" s="21" t="str">
        <f t="shared" si="142"/>
        <v/>
      </c>
      <c r="AS199" s="21" t="str">
        <f t="shared" si="143"/>
        <v/>
      </c>
      <c r="AT199" s="21" t="str">
        <f t="shared" si="144"/>
        <v xml:space="preserve">SELECT * FROM "SchAccounting"."Func_TblTemporary_Import_MYOB_COAStructure_SET"(0000004000000000002, NULL, 0000009000000000002, 8, '52000', '52120'); </v>
      </c>
      <c r="AU199" s="26" t="s">
        <v>327</v>
      </c>
      <c r="AV199" s="29" t="str">
        <f t="shared" si="146"/>
        <v xml:space="preserve">SELECT * FROM "SchAccounting"."Func_TblTemporary_Import_MYOB_COAStructure_SET"(0000004000000000002, NULL, 0000009000000000002, 8, '52000', '52120'); </v>
      </c>
    </row>
    <row r="200" spans="10:48" x14ac:dyDescent="0.2">
      <c r="K200" s="20">
        <v>52210</v>
      </c>
      <c r="M200" s="20" t="s">
        <v>176</v>
      </c>
      <c r="O200" s="20" t="str">
        <f t="shared" si="117"/>
        <v>2PASV</v>
      </c>
      <c r="P200" s="20">
        <f t="shared" si="118"/>
        <v>30000</v>
      </c>
      <c r="Q200" s="20">
        <f t="shared" si="134"/>
        <v>33000</v>
      </c>
      <c r="R200" s="20" t="str">
        <f t="shared" si="135"/>
        <v>41EAT</v>
      </c>
      <c r="S200" s="20" t="str">
        <f t="shared" si="136"/>
        <v>42EBT</v>
      </c>
      <c r="T200" s="20" t="str">
        <f t="shared" si="119"/>
        <v>43OPF</v>
      </c>
      <c r="U200" s="20" t="str">
        <f t="shared" si="120"/>
        <v>44GPF</v>
      </c>
      <c r="V200" s="20">
        <f t="shared" si="121"/>
        <v>50000</v>
      </c>
      <c r="W200" s="20">
        <f t="shared" si="122"/>
        <v>52000</v>
      </c>
      <c r="X200" s="20">
        <f t="shared" si="123"/>
        <v>52210</v>
      </c>
      <c r="Y200" s="25"/>
      <c r="Z200" s="20" t="str">
        <f t="shared" si="124"/>
        <v/>
      </c>
      <c r="AA200" s="20" t="str">
        <f t="shared" si="125"/>
        <v/>
      </c>
      <c r="AB200" s="20" t="str">
        <f t="shared" si="126"/>
        <v/>
      </c>
      <c r="AC200" s="20" t="str">
        <f t="shared" si="127"/>
        <v/>
      </c>
      <c r="AD200" s="20" t="str">
        <f t="shared" si="128"/>
        <v/>
      </c>
      <c r="AE200" s="20" t="str">
        <f t="shared" si="129"/>
        <v/>
      </c>
      <c r="AF200" s="20" t="str">
        <f t="shared" si="130"/>
        <v/>
      </c>
      <c r="AG200" s="20" t="str">
        <f t="shared" si="131"/>
        <v/>
      </c>
      <c r="AH200" s="20" t="str">
        <f t="shared" si="132"/>
        <v>INSERT INTO erpdb.temp_import_MYOB_COAStructure (level, COA, COAChild) VALUES (8, '52000', '52210');</v>
      </c>
      <c r="AJ200" s="29" t="str">
        <f t="shared" si="145"/>
        <v>INSERT INTO erpdb.temp_import_MYOB_COAStructure (level, COA, COAChild) VALUES (8, '52000', '52210');</v>
      </c>
      <c r="AL200" s="21" t="str">
        <f t="shared" si="133"/>
        <v/>
      </c>
      <c r="AM200" s="21" t="str">
        <f t="shared" si="137"/>
        <v/>
      </c>
      <c r="AN200" s="21" t="str">
        <f t="shared" si="138"/>
        <v/>
      </c>
      <c r="AO200" s="21" t="str">
        <f t="shared" si="139"/>
        <v/>
      </c>
      <c r="AP200" s="21" t="str">
        <f t="shared" si="140"/>
        <v/>
      </c>
      <c r="AQ200" s="21" t="str">
        <f t="shared" si="141"/>
        <v/>
      </c>
      <c r="AR200" s="21" t="str">
        <f t="shared" si="142"/>
        <v/>
      </c>
      <c r="AS200" s="21" t="str">
        <f t="shared" si="143"/>
        <v/>
      </c>
      <c r="AT200" s="21" t="str">
        <f t="shared" si="144"/>
        <v xml:space="preserve">SELECT * FROM "SchAccounting"."Func_TblTemporary_Import_MYOB_COAStructure_SET"(0000004000000000002, NULL, 0000009000000000002, 8, '52000', '52210'); </v>
      </c>
      <c r="AU200" s="26" t="s">
        <v>327</v>
      </c>
      <c r="AV200" s="29" t="str">
        <f t="shared" si="146"/>
        <v xml:space="preserve">SELECT * FROM "SchAccounting"."Func_TblTemporary_Import_MYOB_COAStructure_SET"(0000004000000000002, NULL, 0000009000000000002, 8, '52000', '52210'); </v>
      </c>
    </row>
    <row r="201" spans="10:48" x14ac:dyDescent="0.2">
      <c r="K201" s="20">
        <v>52220</v>
      </c>
      <c r="M201" s="20" t="s">
        <v>177</v>
      </c>
      <c r="O201" s="20" t="str">
        <f t="shared" si="117"/>
        <v>2PASV</v>
      </c>
      <c r="P201" s="20">
        <f t="shared" si="118"/>
        <v>30000</v>
      </c>
      <c r="Q201" s="20">
        <f t="shared" si="134"/>
        <v>33000</v>
      </c>
      <c r="R201" s="20" t="str">
        <f t="shared" si="135"/>
        <v>41EAT</v>
      </c>
      <c r="S201" s="20" t="str">
        <f t="shared" si="136"/>
        <v>42EBT</v>
      </c>
      <c r="T201" s="20" t="str">
        <f t="shared" si="119"/>
        <v>43OPF</v>
      </c>
      <c r="U201" s="20" t="str">
        <f t="shared" si="120"/>
        <v>44GPF</v>
      </c>
      <c r="V201" s="20">
        <f t="shared" si="121"/>
        <v>50000</v>
      </c>
      <c r="W201" s="20">
        <f t="shared" si="122"/>
        <v>52000</v>
      </c>
      <c r="X201" s="20">
        <f t="shared" si="123"/>
        <v>52220</v>
      </c>
      <c r="Y201" s="25"/>
      <c r="Z201" s="20" t="str">
        <f t="shared" si="124"/>
        <v/>
      </c>
      <c r="AA201" s="20" t="str">
        <f t="shared" si="125"/>
        <v/>
      </c>
      <c r="AB201" s="20" t="str">
        <f t="shared" si="126"/>
        <v/>
      </c>
      <c r="AC201" s="20" t="str">
        <f t="shared" si="127"/>
        <v/>
      </c>
      <c r="AD201" s="20" t="str">
        <f t="shared" si="128"/>
        <v/>
      </c>
      <c r="AE201" s="20" t="str">
        <f t="shared" si="129"/>
        <v/>
      </c>
      <c r="AF201" s="20" t="str">
        <f t="shared" si="130"/>
        <v/>
      </c>
      <c r="AG201" s="20" t="str">
        <f t="shared" si="131"/>
        <v/>
      </c>
      <c r="AH201" s="20" t="str">
        <f t="shared" si="132"/>
        <v>INSERT INTO erpdb.temp_import_MYOB_COAStructure (level, COA, COAChild) VALUES (8, '52000', '52220');</v>
      </c>
      <c r="AJ201" s="29" t="str">
        <f t="shared" si="145"/>
        <v>INSERT INTO erpdb.temp_import_MYOB_COAStructure (level, COA, COAChild) VALUES (8, '52000', '52220');</v>
      </c>
      <c r="AL201" s="21" t="str">
        <f t="shared" si="133"/>
        <v/>
      </c>
      <c r="AM201" s="21" t="str">
        <f t="shared" si="137"/>
        <v/>
      </c>
      <c r="AN201" s="21" t="str">
        <f t="shared" si="138"/>
        <v/>
      </c>
      <c r="AO201" s="21" t="str">
        <f t="shared" si="139"/>
        <v/>
      </c>
      <c r="AP201" s="21" t="str">
        <f t="shared" si="140"/>
        <v/>
      </c>
      <c r="AQ201" s="21" t="str">
        <f t="shared" si="141"/>
        <v/>
      </c>
      <c r="AR201" s="21" t="str">
        <f t="shared" si="142"/>
        <v/>
      </c>
      <c r="AS201" s="21" t="str">
        <f t="shared" si="143"/>
        <v/>
      </c>
      <c r="AT201" s="21" t="str">
        <f t="shared" si="144"/>
        <v xml:space="preserve">SELECT * FROM "SchAccounting"."Func_TblTemporary_Import_MYOB_COAStructure_SET"(0000004000000000002, NULL, 0000009000000000002, 8, '52000', '52220'); </v>
      </c>
      <c r="AU201" s="26" t="s">
        <v>327</v>
      </c>
      <c r="AV201" s="29" t="str">
        <f t="shared" si="146"/>
        <v xml:space="preserve">SELECT * FROM "SchAccounting"."Func_TblTemporary_Import_MYOB_COAStructure_SET"(0000004000000000002, NULL, 0000009000000000002, 8, '52000', '52220'); </v>
      </c>
    </row>
    <row r="202" spans="10:48" x14ac:dyDescent="0.2">
      <c r="K202" s="20">
        <v>52310</v>
      </c>
      <c r="M202" s="20" t="s">
        <v>178</v>
      </c>
      <c r="O202" s="20" t="str">
        <f t="shared" si="117"/>
        <v>2PASV</v>
      </c>
      <c r="P202" s="20">
        <f t="shared" si="118"/>
        <v>30000</v>
      </c>
      <c r="Q202" s="20">
        <f t="shared" si="134"/>
        <v>33000</v>
      </c>
      <c r="R202" s="20" t="str">
        <f t="shared" si="135"/>
        <v>41EAT</v>
      </c>
      <c r="S202" s="20" t="str">
        <f t="shared" si="136"/>
        <v>42EBT</v>
      </c>
      <c r="T202" s="20" t="str">
        <f t="shared" si="119"/>
        <v>43OPF</v>
      </c>
      <c r="U202" s="20" t="str">
        <f t="shared" si="120"/>
        <v>44GPF</v>
      </c>
      <c r="V202" s="20">
        <f t="shared" si="121"/>
        <v>50000</v>
      </c>
      <c r="W202" s="20">
        <f t="shared" si="122"/>
        <v>52000</v>
      </c>
      <c r="X202" s="20">
        <f t="shared" si="123"/>
        <v>52310</v>
      </c>
      <c r="Y202" s="25"/>
      <c r="Z202" s="20" t="str">
        <f t="shared" si="124"/>
        <v/>
      </c>
      <c r="AA202" s="20" t="str">
        <f t="shared" si="125"/>
        <v/>
      </c>
      <c r="AB202" s="20" t="str">
        <f t="shared" si="126"/>
        <v/>
      </c>
      <c r="AC202" s="20" t="str">
        <f t="shared" si="127"/>
        <v/>
      </c>
      <c r="AD202" s="20" t="str">
        <f t="shared" si="128"/>
        <v/>
      </c>
      <c r="AE202" s="20" t="str">
        <f t="shared" si="129"/>
        <v/>
      </c>
      <c r="AF202" s="20" t="str">
        <f t="shared" si="130"/>
        <v/>
      </c>
      <c r="AG202" s="20" t="str">
        <f t="shared" si="131"/>
        <v/>
      </c>
      <c r="AH202" s="20" t="str">
        <f t="shared" si="132"/>
        <v>INSERT INTO erpdb.temp_import_MYOB_COAStructure (level, COA, COAChild) VALUES (8, '52000', '52310');</v>
      </c>
      <c r="AJ202" s="29" t="str">
        <f t="shared" si="145"/>
        <v>INSERT INTO erpdb.temp_import_MYOB_COAStructure (level, COA, COAChild) VALUES (8, '52000', '52310');</v>
      </c>
      <c r="AL202" s="21" t="str">
        <f t="shared" si="133"/>
        <v/>
      </c>
      <c r="AM202" s="21" t="str">
        <f t="shared" si="137"/>
        <v/>
      </c>
      <c r="AN202" s="21" t="str">
        <f t="shared" si="138"/>
        <v/>
      </c>
      <c r="AO202" s="21" t="str">
        <f t="shared" si="139"/>
        <v/>
      </c>
      <c r="AP202" s="21" t="str">
        <f t="shared" si="140"/>
        <v/>
      </c>
      <c r="AQ202" s="21" t="str">
        <f t="shared" si="141"/>
        <v/>
      </c>
      <c r="AR202" s="21" t="str">
        <f t="shared" si="142"/>
        <v/>
      </c>
      <c r="AS202" s="21" t="str">
        <f t="shared" si="143"/>
        <v/>
      </c>
      <c r="AT202" s="21" t="str">
        <f t="shared" si="144"/>
        <v xml:space="preserve">SELECT * FROM "SchAccounting"."Func_TblTemporary_Import_MYOB_COAStructure_SET"(0000004000000000002, NULL, 0000009000000000002, 8, '52000', '52310'); </v>
      </c>
      <c r="AU202" s="26" t="s">
        <v>327</v>
      </c>
      <c r="AV202" s="29" t="str">
        <f t="shared" si="146"/>
        <v xml:space="preserve">SELECT * FROM "SchAccounting"."Func_TblTemporary_Import_MYOB_COAStructure_SET"(0000004000000000002, NULL, 0000009000000000002, 8, '52000', '52310'); </v>
      </c>
    </row>
    <row r="203" spans="10:48" x14ac:dyDescent="0.2">
      <c r="K203" s="20">
        <v>52315</v>
      </c>
      <c r="M203" s="20" t="s">
        <v>179</v>
      </c>
      <c r="O203" s="20" t="str">
        <f t="shared" si="117"/>
        <v>2PASV</v>
      </c>
      <c r="P203" s="20">
        <f t="shared" si="118"/>
        <v>30000</v>
      </c>
      <c r="Q203" s="20">
        <f t="shared" si="134"/>
        <v>33000</v>
      </c>
      <c r="R203" s="20" t="str">
        <f t="shared" si="135"/>
        <v>41EAT</v>
      </c>
      <c r="S203" s="20" t="str">
        <f t="shared" si="136"/>
        <v>42EBT</v>
      </c>
      <c r="T203" s="20" t="str">
        <f t="shared" si="119"/>
        <v>43OPF</v>
      </c>
      <c r="U203" s="20" t="str">
        <f t="shared" si="120"/>
        <v>44GPF</v>
      </c>
      <c r="V203" s="20">
        <f t="shared" si="121"/>
        <v>50000</v>
      </c>
      <c r="W203" s="20">
        <f t="shared" si="122"/>
        <v>52000</v>
      </c>
      <c r="X203" s="20">
        <f t="shared" si="123"/>
        <v>52315</v>
      </c>
      <c r="Y203" s="25"/>
      <c r="Z203" s="20" t="str">
        <f t="shared" si="124"/>
        <v/>
      </c>
      <c r="AA203" s="20" t="str">
        <f t="shared" si="125"/>
        <v/>
      </c>
      <c r="AB203" s="20" t="str">
        <f t="shared" si="126"/>
        <v/>
      </c>
      <c r="AC203" s="20" t="str">
        <f t="shared" si="127"/>
        <v/>
      </c>
      <c r="AD203" s="20" t="str">
        <f t="shared" si="128"/>
        <v/>
      </c>
      <c r="AE203" s="20" t="str">
        <f t="shared" si="129"/>
        <v/>
      </c>
      <c r="AF203" s="20" t="str">
        <f t="shared" si="130"/>
        <v/>
      </c>
      <c r="AG203" s="20" t="str">
        <f t="shared" si="131"/>
        <v/>
      </c>
      <c r="AH203" s="20" t="str">
        <f t="shared" si="132"/>
        <v>INSERT INTO erpdb.temp_import_MYOB_COAStructure (level, COA, COAChild) VALUES (8, '52000', '52315');</v>
      </c>
      <c r="AJ203" s="29" t="str">
        <f t="shared" si="145"/>
        <v>INSERT INTO erpdb.temp_import_MYOB_COAStructure (level, COA, COAChild) VALUES (8, '52000', '52315');</v>
      </c>
      <c r="AL203" s="21" t="str">
        <f t="shared" si="133"/>
        <v/>
      </c>
      <c r="AM203" s="21" t="str">
        <f t="shared" si="137"/>
        <v/>
      </c>
      <c r="AN203" s="21" t="str">
        <f t="shared" si="138"/>
        <v/>
      </c>
      <c r="AO203" s="21" t="str">
        <f t="shared" si="139"/>
        <v/>
      </c>
      <c r="AP203" s="21" t="str">
        <f t="shared" si="140"/>
        <v/>
      </c>
      <c r="AQ203" s="21" t="str">
        <f t="shared" si="141"/>
        <v/>
      </c>
      <c r="AR203" s="21" t="str">
        <f t="shared" si="142"/>
        <v/>
      </c>
      <c r="AS203" s="21" t="str">
        <f t="shared" si="143"/>
        <v/>
      </c>
      <c r="AT203" s="21" t="str">
        <f t="shared" si="144"/>
        <v xml:space="preserve">SELECT * FROM "SchAccounting"."Func_TblTemporary_Import_MYOB_COAStructure_SET"(0000004000000000002, NULL, 0000009000000000002, 8, '52000', '52315'); </v>
      </c>
      <c r="AU203" s="26" t="s">
        <v>327</v>
      </c>
      <c r="AV203" s="29" t="str">
        <f t="shared" si="146"/>
        <v xml:space="preserve">SELECT * FROM "SchAccounting"."Func_TblTemporary_Import_MYOB_COAStructure_SET"(0000004000000000002, NULL, 0000009000000000002, 8, '52000', '52315'); </v>
      </c>
    </row>
    <row r="204" spans="10:48" x14ac:dyDescent="0.2">
      <c r="K204" s="20">
        <v>52320</v>
      </c>
      <c r="M204" s="20" t="s">
        <v>180</v>
      </c>
      <c r="O204" s="20" t="str">
        <f t="shared" si="117"/>
        <v>2PASV</v>
      </c>
      <c r="P204" s="20">
        <f t="shared" si="118"/>
        <v>30000</v>
      </c>
      <c r="Q204" s="20">
        <f t="shared" si="134"/>
        <v>33000</v>
      </c>
      <c r="R204" s="20" t="str">
        <f t="shared" si="135"/>
        <v>41EAT</v>
      </c>
      <c r="S204" s="20" t="str">
        <f t="shared" si="136"/>
        <v>42EBT</v>
      </c>
      <c r="T204" s="20" t="str">
        <f t="shared" si="119"/>
        <v>43OPF</v>
      </c>
      <c r="U204" s="20" t="str">
        <f t="shared" si="120"/>
        <v>44GPF</v>
      </c>
      <c r="V204" s="20">
        <f t="shared" si="121"/>
        <v>50000</v>
      </c>
      <c r="W204" s="20">
        <f t="shared" si="122"/>
        <v>52000</v>
      </c>
      <c r="X204" s="20">
        <f t="shared" si="123"/>
        <v>52320</v>
      </c>
      <c r="Y204" s="25"/>
      <c r="Z204" s="20" t="str">
        <f t="shared" si="124"/>
        <v/>
      </c>
      <c r="AA204" s="20" t="str">
        <f t="shared" si="125"/>
        <v/>
      </c>
      <c r="AB204" s="20" t="str">
        <f t="shared" si="126"/>
        <v/>
      </c>
      <c r="AC204" s="20" t="str">
        <f t="shared" si="127"/>
        <v/>
      </c>
      <c r="AD204" s="20" t="str">
        <f t="shared" si="128"/>
        <v/>
      </c>
      <c r="AE204" s="20" t="str">
        <f t="shared" si="129"/>
        <v/>
      </c>
      <c r="AF204" s="20" t="str">
        <f t="shared" si="130"/>
        <v/>
      </c>
      <c r="AG204" s="20" t="str">
        <f t="shared" si="131"/>
        <v/>
      </c>
      <c r="AH204" s="20" t="str">
        <f t="shared" si="132"/>
        <v>INSERT INTO erpdb.temp_import_MYOB_COAStructure (level, COA, COAChild) VALUES (8, '52000', '52320');</v>
      </c>
      <c r="AJ204" s="29" t="str">
        <f t="shared" si="145"/>
        <v>INSERT INTO erpdb.temp_import_MYOB_COAStructure (level, COA, COAChild) VALUES (8, '52000', '52320');</v>
      </c>
      <c r="AL204" s="21" t="str">
        <f t="shared" si="133"/>
        <v/>
      </c>
      <c r="AM204" s="21" t="str">
        <f t="shared" si="137"/>
        <v/>
      </c>
      <c r="AN204" s="21" t="str">
        <f t="shared" si="138"/>
        <v/>
      </c>
      <c r="AO204" s="21" t="str">
        <f t="shared" si="139"/>
        <v/>
      </c>
      <c r="AP204" s="21" t="str">
        <f t="shared" si="140"/>
        <v/>
      </c>
      <c r="AQ204" s="21" t="str">
        <f t="shared" si="141"/>
        <v/>
      </c>
      <c r="AR204" s="21" t="str">
        <f t="shared" si="142"/>
        <v/>
      </c>
      <c r="AS204" s="21" t="str">
        <f t="shared" si="143"/>
        <v/>
      </c>
      <c r="AT204" s="21" t="str">
        <f t="shared" si="144"/>
        <v xml:space="preserve">SELECT * FROM "SchAccounting"."Func_TblTemporary_Import_MYOB_COAStructure_SET"(0000004000000000002, NULL, 0000009000000000002, 8, '52000', '52320'); </v>
      </c>
      <c r="AU204" s="26" t="s">
        <v>327</v>
      </c>
      <c r="AV204" s="29" t="str">
        <f t="shared" si="146"/>
        <v xml:space="preserve">SELECT * FROM "SchAccounting"."Func_TblTemporary_Import_MYOB_COAStructure_SET"(0000004000000000002, NULL, 0000009000000000002, 8, '52000', '52320'); </v>
      </c>
    </row>
    <row r="205" spans="10:48" x14ac:dyDescent="0.2">
      <c r="K205" s="20">
        <v>52325</v>
      </c>
      <c r="M205" s="20" t="s">
        <v>181</v>
      </c>
      <c r="O205" s="20" t="str">
        <f t="shared" si="117"/>
        <v>2PASV</v>
      </c>
      <c r="P205" s="20">
        <f t="shared" si="118"/>
        <v>30000</v>
      </c>
      <c r="Q205" s="20">
        <f t="shared" si="134"/>
        <v>33000</v>
      </c>
      <c r="R205" s="20" t="str">
        <f t="shared" si="135"/>
        <v>41EAT</v>
      </c>
      <c r="S205" s="20" t="str">
        <f t="shared" si="136"/>
        <v>42EBT</v>
      </c>
      <c r="T205" s="20" t="str">
        <f t="shared" si="119"/>
        <v>43OPF</v>
      </c>
      <c r="U205" s="20" t="str">
        <f t="shared" si="120"/>
        <v>44GPF</v>
      </c>
      <c r="V205" s="20">
        <f t="shared" si="121"/>
        <v>50000</v>
      </c>
      <c r="W205" s="20">
        <f t="shared" si="122"/>
        <v>52000</v>
      </c>
      <c r="X205" s="20">
        <f t="shared" si="123"/>
        <v>52325</v>
      </c>
      <c r="Y205" s="25"/>
      <c r="Z205" s="20" t="str">
        <f t="shared" si="124"/>
        <v/>
      </c>
      <c r="AA205" s="20" t="str">
        <f t="shared" si="125"/>
        <v/>
      </c>
      <c r="AB205" s="20" t="str">
        <f t="shared" si="126"/>
        <v/>
      </c>
      <c r="AC205" s="20" t="str">
        <f t="shared" si="127"/>
        <v/>
      </c>
      <c r="AD205" s="20" t="str">
        <f t="shared" si="128"/>
        <v/>
      </c>
      <c r="AE205" s="20" t="str">
        <f t="shared" si="129"/>
        <v/>
      </c>
      <c r="AF205" s="20" t="str">
        <f t="shared" si="130"/>
        <v/>
      </c>
      <c r="AG205" s="20" t="str">
        <f t="shared" si="131"/>
        <v/>
      </c>
      <c r="AH205" s="20" t="str">
        <f t="shared" si="132"/>
        <v>INSERT INTO erpdb.temp_import_MYOB_COAStructure (level, COA, COAChild) VALUES (8, '52000', '52325');</v>
      </c>
      <c r="AJ205" s="29" t="str">
        <f t="shared" si="145"/>
        <v>INSERT INTO erpdb.temp_import_MYOB_COAStructure (level, COA, COAChild) VALUES (8, '52000', '52325');</v>
      </c>
      <c r="AL205" s="21" t="str">
        <f t="shared" si="133"/>
        <v/>
      </c>
      <c r="AM205" s="21" t="str">
        <f t="shared" si="137"/>
        <v/>
      </c>
      <c r="AN205" s="21" t="str">
        <f t="shared" si="138"/>
        <v/>
      </c>
      <c r="AO205" s="21" t="str">
        <f t="shared" si="139"/>
        <v/>
      </c>
      <c r="AP205" s="21" t="str">
        <f t="shared" si="140"/>
        <v/>
      </c>
      <c r="AQ205" s="21" t="str">
        <f t="shared" si="141"/>
        <v/>
      </c>
      <c r="AR205" s="21" t="str">
        <f t="shared" si="142"/>
        <v/>
      </c>
      <c r="AS205" s="21" t="str">
        <f t="shared" si="143"/>
        <v/>
      </c>
      <c r="AT205" s="21" t="str">
        <f t="shared" si="144"/>
        <v xml:space="preserve">SELECT * FROM "SchAccounting"."Func_TblTemporary_Import_MYOB_COAStructure_SET"(0000004000000000002, NULL, 0000009000000000002, 8, '52000', '52325'); </v>
      </c>
      <c r="AU205" s="26" t="s">
        <v>327</v>
      </c>
      <c r="AV205" s="29" t="str">
        <f t="shared" si="146"/>
        <v xml:space="preserve">SELECT * FROM "SchAccounting"."Func_TblTemporary_Import_MYOB_COAStructure_SET"(0000004000000000002, NULL, 0000009000000000002, 8, '52000', '52325'); </v>
      </c>
    </row>
    <row r="206" spans="10:48" x14ac:dyDescent="0.2">
      <c r="K206" s="20">
        <v>52410</v>
      </c>
      <c r="M206" s="20" t="s">
        <v>182</v>
      </c>
      <c r="O206" s="20" t="str">
        <f t="shared" si="117"/>
        <v>2PASV</v>
      </c>
      <c r="P206" s="20">
        <f t="shared" si="118"/>
        <v>30000</v>
      </c>
      <c r="Q206" s="20">
        <f t="shared" si="134"/>
        <v>33000</v>
      </c>
      <c r="R206" s="20" t="str">
        <f t="shared" si="135"/>
        <v>41EAT</v>
      </c>
      <c r="S206" s="20" t="str">
        <f t="shared" si="136"/>
        <v>42EBT</v>
      </c>
      <c r="T206" s="20" t="str">
        <f t="shared" si="119"/>
        <v>43OPF</v>
      </c>
      <c r="U206" s="20" t="str">
        <f t="shared" si="120"/>
        <v>44GPF</v>
      </c>
      <c r="V206" s="20">
        <f t="shared" si="121"/>
        <v>50000</v>
      </c>
      <c r="W206" s="20">
        <f t="shared" si="122"/>
        <v>52000</v>
      </c>
      <c r="X206" s="20">
        <f t="shared" si="123"/>
        <v>52410</v>
      </c>
      <c r="Y206" s="25"/>
      <c r="Z206" s="20" t="str">
        <f t="shared" si="124"/>
        <v/>
      </c>
      <c r="AA206" s="20" t="str">
        <f t="shared" si="125"/>
        <v/>
      </c>
      <c r="AB206" s="20" t="str">
        <f t="shared" si="126"/>
        <v/>
      </c>
      <c r="AC206" s="20" t="str">
        <f t="shared" si="127"/>
        <v/>
      </c>
      <c r="AD206" s="20" t="str">
        <f t="shared" si="128"/>
        <v/>
      </c>
      <c r="AE206" s="20" t="str">
        <f t="shared" si="129"/>
        <v/>
      </c>
      <c r="AF206" s="20" t="str">
        <f t="shared" si="130"/>
        <v/>
      </c>
      <c r="AG206" s="20" t="str">
        <f t="shared" si="131"/>
        <v/>
      </c>
      <c r="AH206" s="20" t="str">
        <f t="shared" si="132"/>
        <v>INSERT INTO erpdb.temp_import_MYOB_COAStructure (level, COA, COAChild) VALUES (8, '52000', '52410');</v>
      </c>
      <c r="AJ206" s="29" t="str">
        <f t="shared" si="145"/>
        <v>INSERT INTO erpdb.temp_import_MYOB_COAStructure (level, COA, COAChild) VALUES (8, '52000', '52410');</v>
      </c>
      <c r="AL206" s="21" t="str">
        <f t="shared" si="133"/>
        <v/>
      </c>
      <c r="AM206" s="21" t="str">
        <f t="shared" si="137"/>
        <v/>
      </c>
      <c r="AN206" s="21" t="str">
        <f t="shared" si="138"/>
        <v/>
      </c>
      <c r="AO206" s="21" t="str">
        <f t="shared" si="139"/>
        <v/>
      </c>
      <c r="AP206" s="21" t="str">
        <f t="shared" si="140"/>
        <v/>
      </c>
      <c r="AQ206" s="21" t="str">
        <f t="shared" si="141"/>
        <v/>
      </c>
      <c r="AR206" s="21" t="str">
        <f t="shared" si="142"/>
        <v/>
      </c>
      <c r="AS206" s="21" t="str">
        <f t="shared" si="143"/>
        <v/>
      </c>
      <c r="AT206" s="21" t="str">
        <f t="shared" si="144"/>
        <v xml:space="preserve">SELECT * FROM "SchAccounting"."Func_TblTemporary_Import_MYOB_COAStructure_SET"(0000004000000000002, NULL, 0000009000000000002, 8, '52000', '52410'); </v>
      </c>
      <c r="AU206" s="26" t="s">
        <v>327</v>
      </c>
      <c r="AV206" s="29" t="str">
        <f t="shared" si="146"/>
        <v xml:space="preserve">SELECT * FROM "SchAccounting"."Func_TblTemporary_Import_MYOB_COAStructure_SET"(0000004000000000002, NULL, 0000009000000000002, 8, '52000', '52410'); </v>
      </c>
    </row>
    <row r="207" spans="10:48" x14ac:dyDescent="0.2">
      <c r="K207" s="20">
        <v>52420</v>
      </c>
      <c r="M207" s="20" t="s">
        <v>183</v>
      </c>
      <c r="O207" s="20" t="str">
        <f t="shared" si="117"/>
        <v>2PASV</v>
      </c>
      <c r="P207" s="20">
        <f t="shared" si="118"/>
        <v>30000</v>
      </c>
      <c r="Q207" s="20">
        <f t="shared" si="134"/>
        <v>33000</v>
      </c>
      <c r="R207" s="20" t="str">
        <f t="shared" si="135"/>
        <v>41EAT</v>
      </c>
      <c r="S207" s="20" t="str">
        <f t="shared" si="136"/>
        <v>42EBT</v>
      </c>
      <c r="T207" s="20" t="str">
        <f t="shared" si="119"/>
        <v>43OPF</v>
      </c>
      <c r="U207" s="20" t="str">
        <f t="shared" si="120"/>
        <v>44GPF</v>
      </c>
      <c r="V207" s="20">
        <f t="shared" si="121"/>
        <v>50000</v>
      </c>
      <c r="W207" s="20">
        <f t="shared" si="122"/>
        <v>52000</v>
      </c>
      <c r="X207" s="20">
        <f t="shared" si="123"/>
        <v>52420</v>
      </c>
      <c r="Y207" s="25"/>
      <c r="Z207" s="20" t="str">
        <f t="shared" si="124"/>
        <v/>
      </c>
      <c r="AA207" s="20" t="str">
        <f t="shared" si="125"/>
        <v/>
      </c>
      <c r="AB207" s="20" t="str">
        <f t="shared" si="126"/>
        <v/>
      </c>
      <c r="AC207" s="20" t="str">
        <f t="shared" si="127"/>
        <v/>
      </c>
      <c r="AD207" s="20" t="str">
        <f t="shared" si="128"/>
        <v/>
      </c>
      <c r="AE207" s="20" t="str">
        <f t="shared" si="129"/>
        <v/>
      </c>
      <c r="AF207" s="20" t="str">
        <f t="shared" si="130"/>
        <v/>
      </c>
      <c r="AG207" s="20" t="str">
        <f t="shared" si="131"/>
        <v/>
      </c>
      <c r="AH207" s="20" t="str">
        <f t="shared" si="132"/>
        <v>INSERT INTO erpdb.temp_import_MYOB_COAStructure (level, COA, COAChild) VALUES (8, '52000', '52420');</v>
      </c>
      <c r="AJ207" s="29" t="str">
        <f t="shared" si="145"/>
        <v>INSERT INTO erpdb.temp_import_MYOB_COAStructure (level, COA, COAChild) VALUES (8, '52000', '52420');</v>
      </c>
      <c r="AL207" s="21" t="str">
        <f t="shared" si="133"/>
        <v/>
      </c>
      <c r="AM207" s="21" t="str">
        <f t="shared" si="137"/>
        <v/>
      </c>
      <c r="AN207" s="21" t="str">
        <f t="shared" si="138"/>
        <v/>
      </c>
      <c r="AO207" s="21" t="str">
        <f t="shared" si="139"/>
        <v/>
      </c>
      <c r="AP207" s="21" t="str">
        <f t="shared" si="140"/>
        <v/>
      </c>
      <c r="AQ207" s="21" t="str">
        <f t="shared" si="141"/>
        <v/>
      </c>
      <c r="AR207" s="21" t="str">
        <f t="shared" si="142"/>
        <v/>
      </c>
      <c r="AS207" s="21" t="str">
        <f t="shared" si="143"/>
        <v/>
      </c>
      <c r="AT207" s="21" t="str">
        <f t="shared" si="144"/>
        <v xml:space="preserve">SELECT * FROM "SchAccounting"."Func_TblTemporary_Import_MYOB_COAStructure_SET"(0000004000000000002, NULL, 0000009000000000002, 8, '52000', '52420'); </v>
      </c>
      <c r="AU207" s="26" t="s">
        <v>327</v>
      </c>
      <c r="AV207" s="29" t="str">
        <f t="shared" si="146"/>
        <v xml:space="preserve">SELECT * FROM "SchAccounting"."Func_TblTemporary_Import_MYOB_COAStructure_SET"(0000004000000000002, NULL, 0000009000000000002, 8, '52000', '52420'); </v>
      </c>
    </row>
    <row r="208" spans="10:48" x14ac:dyDescent="0.2">
      <c r="K208" s="20">
        <v>52510</v>
      </c>
      <c r="M208" s="20" t="s">
        <v>184</v>
      </c>
      <c r="O208" s="20" t="str">
        <f t="shared" si="117"/>
        <v>2PASV</v>
      </c>
      <c r="P208" s="20">
        <f t="shared" si="118"/>
        <v>30000</v>
      </c>
      <c r="Q208" s="20">
        <f t="shared" si="134"/>
        <v>33000</v>
      </c>
      <c r="R208" s="20" t="str">
        <f t="shared" si="135"/>
        <v>41EAT</v>
      </c>
      <c r="S208" s="20" t="str">
        <f t="shared" si="136"/>
        <v>42EBT</v>
      </c>
      <c r="T208" s="20" t="str">
        <f t="shared" si="119"/>
        <v>43OPF</v>
      </c>
      <c r="U208" s="20" t="str">
        <f t="shared" si="120"/>
        <v>44GPF</v>
      </c>
      <c r="V208" s="20">
        <f t="shared" si="121"/>
        <v>50000</v>
      </c>
      <c r="W208" s="20">
        <f t="shared" si="122"/>
        <v>52000</v>
      </c>
      <c r="X208" s="20">
        <f t="shared" si="123"/>
        <v>52510</v>
      </c>
      <c r="Y208" s="25"/>
      <c r="Z208" s="20" t="str">
        <f t="shared" si="124"/>
        <v/>
      </c>
      <c r="AA208" s="20" t="str">
        <f t="shared" si="125"/>
        <v/>
      </c>
      <c r="AB208" s="20" t="str">
        <f t="shared" si="126"/>
        <v/>
      </c>
      <c r="AC208" s="20" t="str">
        <f t="shared" si="127"/>
        <v/>
      </c>
      <c r="AD208" s="20" t="str">
        <f t="shared" si="128"/>
        <v/>
      </c>
      <c r="AE208" s="20" t="str">
        <f t="shared" si="129"/>
        <v/>
      </c>
      <c r="AF208" s="20" t="str">
        <f t="shared" si="130"/>
        <v/>
      </c>
      <c r="AG208" s="20" t="str">
        <f t="shared" si="131"/>
        <v/>
      </c>
      <c r="AH208" s="20" t="str">
        <f t="shared" si="132"/>
        <v>INSERT INTO erpdb.temp_import_MYOB_COAStructure (level, COA, COAChild) VALUES (8, '52000', '52510');</v>
      </c>
      <c r="AJ208" s="29" t="str">
        <f t="shared" si="145"/>
        <v>INSERT INTO erpdb.temp_import_MYOB_COAStructure (level, COA, COAChild) VALUES (8, '52000', '52510');</v>
      </c>
      <c r="AL208" s="21" t="str">
        <f t="shared" si="133"/>
        <v/>
      </c>
      <c r="AM208" s="21" t="str">
        <f t="shared" si="137"/>
        <v/>
      </c>
      <c r="AN208" s="21" t="str">
        <f t="shared" si="138"/>
        <v/>
      </c>
      <c r="AO208" s="21" t="str">
        <f t="shared" si="139"/>
        <v/>
      </c>
      <c r="AP208" s="21" t="str">
        <f t="shared" si="140"/>
        <v/>
      </c>
      <c r="AQ208" s="21" t="str">
        <f t="shared" si="141"/>
        <v/>
      </c>
      <c r="AR208" s="21" t="str">
        <f t="shared" si="142"/>
        <v/>
      </c>
      <c r="AS208" s="21" t="str">
        <f t="shared" si="143"/>
        <v/>
      </c>
      <c r="AT208" s="21" t="str">
        <f t="shared" si="144"/>
        <v xml:space="preserve">SELECT * FROM "SchAccounting"."Func_TblTemporary_Import_MYOB_COAStructure_SET"(0000004000000000002, NULL, 0000009000000000002, 8, '52000', '52510'); </v>
      </c>
      <c r="AU208" s="26" t="s">
        <v>327</v>
      </c>
      <c r="AV208" s="29" t="str">
        <f t="shared" si="146"/>
        <v xml:space="preserve">SELECT * FROM "SchAccounting"."Func_TblTemporary_Import_MYOB_COAStructure_SET"(0000004000000000002, NULL, 0000009000000000002, 8, '52000', '52510'); </v>
      </c>
    </row>
    <row r="209" spans="10:48" x14ac:dyDescent="0.2">
      <c r="K209" s="20">
        <v>52520</v>
      </c>
      <c r="M209" s="20" t="s">
        <v>185</v>
      </c>
      <c r="O209" s="20" t="str">
        <f t="shared" si="117"/>
        <v>2PASV</v>
      </c>
      <c r="P209" s="20">
        <f t="shared" si="118"/>
        <v>30000</v>
      </c>
      <c r="Q209" s="20">
        <f t="shared" si="134"/>
        <v>33000</v>
      </c>
      <c r="R209" s="20" t="str">
        <f t="shared" si="135"/>
        <v>41EAT</v>
      </c>
      <c r="S209" s="20" t="str">
        <f t="shared" si="136"/>
        <v>42EBT</v>
      </c>
      <c r="T209" s="20" t="str">
        <f t="shared" si="119"/>
        <v>43OPF</v>
      </c>
      <c r="U209" s="20" t="str">
        <f t="shared" si="120"/>
        <v>44GPF</v>
      </c>
      <c r="V209" s="20">
        <f t="shared" si="121"/>
        <v>50000</v>
      </c>
      <c r="W209" s="20">
        <f t="shared" si="122"/>
        <v>52000</v>
      </c>
      <c r="X209" s="20">
        <f t="shared" si="123"/>
        <v>52520</v>
      </c>
      <c r="Y209" s="25"/>
      <c r="Z209" s="20" t="str">
        <f t="shared" si="124"/>
        <v/>
      </c>
      <c r="AA209" s="20" t="str">
        <f t="shared" si="125"/>
        <v/>
      </c>
      <c r="AB209" s="20" t="str">
        <f t="shared" si="126"/>
        <v/>
      </c>
      <c r="AC209" s="20" t="str">
        <f t="shared" si="127"/>
        <v/>
      </c>
      <c r="AD209" s="20" t="str">
        <f t="shared" si="128"/>
        <v/>
      </c>
      <c r="AE209" s="20" t="str">
        <f t="shared" si="129"/>
        <v/>
      </c>
      <c r="AF209" s="20" t="str">
        <f t="shared" si="130"/>
        <v/>
      </c>
      <c r="AG209" s="20" t="str">
        <f t="shared" si="131"/>
        <v/>
      </c>
      <c r="AH209" s="20" t="str">
        <f t="shared" si="132"/>
        <v>INSERT INTO erpdb.temp_import_MYOB_COAStructure (level, COA, COAChild) VALUES (8, '52000', '52520');</v>
      </c>
      <c r="AJ209" s="29" t="str">
        <f t="shared" si="145"/>
        <v>INSERT INTO erpdb.temp_import_MYOB_COAStructure (level, COA, COAChild) VALUES (8, '52000', '52520');</v>
      </c>
      <c r="AL209" s="21" t="str">
        <f t="shared" si="133"/>
        <v/>
      </c>
      <c r="AM209" s="21" t="str">
        <f t="shared" si="137"/>
        <v/>
      </c>
      <c r="AN209" s="21" t="str">
        <f t="shared" si="138"/>
        <v/>
      </c>
      <c r="AO209" s="21" t="str">
        <f t="shared" si="139"/>
        <v/>
      </c>
      <c r="AP209" s="21" t="str">
        <f t="shared" si="140"/>
        <v/>
      </c>
      <c r="AQ209" s="21" t="str">
        <f t="shared" si="141"/>
        <v/>
      </c>
      <c r="AR209" s="21" t="str">
        <f t="shared" si="142"/>
        <v/>
      </c>
      <c r="AS209" s="21" t="str">
        <f t="shared" si="143"/>
        <v/>
      </c>
      <c r="AT209" s="21" t="str">
        <f t="shared" si="144"/>
        <v xml:space="preserve">SELECT * FROM "SchAccounting"."Func_TblTemporary_Import_MYOB_COAStructure_SET"(0000004000000000002, NULL, 0000009000000000002, 8, '52000', '52520'); </v>
      </c>
      <c r="AU209" s="26" t="s">
        <v>327</v>
      </c>
      <c r="AV209" s="29" t="str">
        <f t="shared" si="146"/>
        <v xml:space="preserve">SELECT * FROM "SchAccounting"."Func_TblTemporary_Import_MYOB_COAStructure_SET"(0000004000000000002, NULL, 0000009000000000002, 8, '52000', '52520'); </v>
      </c>
    </row>
    <row r="210" spans="10:48" x14ac:dyDescent="0.2">
      <c r="K210" s="20">
        <v>52600</v>
      </c>
      <c r="M210" s="20" t="s">
        <v>186</v>
      </c>
      <c r="O210" s="20" t="str">
        <f t="shared" si="117"/>
        <v>2PASV</v>
      </c>
      <c r="P210" s="20">
        <f t="shared" si="118"/>
        <v>30000</v>
      </c>
      <c r="Q210" s="20">
        <f t="shared" si="134"/>
        <v>33000</v>
      </c>
      <c r="R210" s="20" t="str">
        <f t="shared" si="135"/>
        <v>41EAT</v>
      </c>
      <c r="S210" s="20" t="str">
        <f t="shared" si="136"/>
        <v>42EBT</v>
      </c>
      <c r="T210" s="20" t="str">
        <f t="shared" si="119"/>
        <v>43OPF</v>
      </c>
      <c r="U210" s="20" t="str">
        <f t="shared" si="120"/>
        <v>44GPF</v>
      </c>
      <c r="V210" s="20">
        <f t="shared" si="121"/>
        <v>50000</v>
      </c>
      <c r="W210" s="20">
        <f t="shared" si="122"/>
        <v>52000</v>
      </c>
      <c r="X210" s="20">
        <f t="shared" si="123"/>
        <v>52600</v>
      </c>
      <c r="Y210" s="25"/>
      <c r="Z210" s="20" t="str">
        <f t="shared" si="124"/>
        <v/>
      </c>
      <c r="AA210" s="20" t="str">
        <f t="shared" si="125"/>
        <v/>
      </c>
      <c r="AB210" s="20" t="str">
        <f t="shared" si="126"/>
        <v/>
      </c>
      <c r="AC210" s="20" t="str">
        <f t="shared" si="127"/>
        <v/>
      </c>
      <c r="AD210" s="20" t="str">
        <f t="shared" si="128"/>
        <v/>
      </c>
      <c r="AE210" s="20" t="str">
        <f t="shared" si="129"/>
        <v/>
      </c>
      <c r="AF210" s="20" t="str">
        <f t="shared" si="130"/>
        <v/>
      </c>
      <c r="AG210" s="20" t="str">
        <f t="shared" si="131"/>
        <v/>
      </c>
      <c r="AH210" s="20" t="str">
        <f t="shared" si="132"/>
        <v>INSERT INTO erpdb.temp_import_MYOB_COAStructure (level, COA, COAChild) VALUES (8, '52000', '52600');</v>
      </c>
      <c r="AJ210" s="29" t="str">
        <f t="shared" si="145"/>
        <v>INSERT INTO erpdb.temp_import_MYOB_COAStructure (level, COA, COAChild) VALUES (8, '52000', '52600');</v>
      </c>
      <c r="AL210" s="21" t="str">
        <f t="shared" si="133"/>
        <v/>
      </c>
      <c r="AM210" s="21" t="str">
        <f t="shared" si="137"/>
        <v/>
      </c>
      <c r="AN210" s="21" t="str">
        <f t="shared" si="138"/>
        <v/>
      </c>
      <c r="AO210" s="21" t="str">
        <f t="shared" si="139"/>
        <v/>
      </c>
      <c r="AP210" s="21" t="str">
        <f t="shared" si="140"/>
        <v/>
      </c>
      <c r="AQ210" s="21" t="str">
        <f t="shared" si="141"/>
        <v/>
      </c>
      <c r="AR210" s="21" t="str">
        <f t="shared" si="142"/>
        <v/>
      </c>
      <c r="AS210" s="21" t="str">
        <f t="shared" si="143"/>
        <v/>
      </c>
      <c r="AT210" s="21" t="str">
        <f t="shared" si="144"/>
        <v xml:space="preserve">SELECT * FROM "SchAccounting"."Func_TblTemporary_Import_MYOB_COAStructure_SET"(0000004000000000002, NULL, 0000009000000000002, 8, '52000', '52600'); </v>
      </c>
      <c r="AU210" s="26" t="s">
        <v>327</v>
      </c>
      <c r="AV210" s="29" t="str">
        <f t="shared" si="146"/>
        <v xml:space="preserve">SELECT * FROM "SchAccounting"."Func_TblTemporary_Import_MYOB_COAStructure_SET"(0000004000000000002, NULL, 0000009000000000002, 8, '52000', '52600'); </v>
      </c>
    </row>
    <row r="211" spans="10:48" x14ac:dyDescent="0.2">
      <c r="K211" s="20">
        <v>52700</v>
      </c>
      <c r="M211" s="20" t="s">
        <v>187</v>
      </c>
      <c r="O211" s="20" t="str">
        <f t="shared" si="117"/>
        <v>2PASV</v>
      </c>
      <c r="P211" s="20">
        <f t="shared" si="118"/>
        <v>30000</v>
      </c>
      <c r="Q211" s="20">
        <f t="shared" si="134"/>
        <v>33000</v>
      </c>
      <c r="R211" s="20" t="str">
        <f t="shared" si="135"/>
        <v>41EAT</v>
      </c>
      <c r="S211" s="20" t="str">
        <f t="shared" si="136"/>
        <v>42EBT</v>
      </c>
      <c r="T211" s="20" t="str">
        <f t="shared" si="119"/>
        <v>43OPF</v>
      </c>
      <c r="U211" s="20" t="str">
        <f t="shared" si="120"/>
        <v>44GPF</v>
      </c>
      <c r="V211" s="20">
        <f t="shared" si="121"/>
        <v>50000</v>
      </c>
      <c r="W211" s="20">
        <f t="shared" si="122"/>
        <v>52000</v>
      </c>
      <c r="X211" s="20">
        <f t="shared" si="123"/>
        <v>52700</v>
      </c>
      <c r="Y211" s="25"/>
      <c r="Z211" s="20" t="str">
        <f t="shared" si="124"/>
        <v/>
      </c>
      <c r="AA211" s="20" t="str">
        <f t="shared" si="125"/>
        <v/>
      </c>
      <c r="AB211" s="20" t="str">
        <f t="shared" si="126"/>
        <v/>
      </c>
      <c r="AC211" s="20" t="str">
        <f t="shared" si="127"/>
        <v/>
      </c>
      <c r="AD211" s="20" t="str">
        <f t="shared" si="128"/>
        <v/>
      </c>
      <c r="AE211" s="20" t="str">
        <f t="shared" si="129"/>
        <v/>
      </c>
      <c r="AF211" s="20" t="str">
        <f t="shared" si="130"/>
        <v/>
      </c>
      <c r="AG211" s="20" t="str">
        <f t="shared" si="131"/>
        <v/>
      </c>
      <c r="AH211" s="20" t="str">
        <f t="shared" si="132"/>
        <v>INSERT INTO erpdb.temp_import_MYOB_COAStructure (level, COA, COAChild) VALUES (8, '52000', '52700');</v>
      </c>
      <c r="AJ211" s="29" t="str">
        <f t="shared" si="145"/>
        <v>INSERT INTO erpdb.temp_import_MYOB_COAStructure (level, COA, COAChild) VALUES (8, '52000', '52700');</v>
      </c>
      <c r="AL211" s="21" t="str">
        <f t="shared" si="133"/>
        <v/>
      </c>
      <c r="AM211" s="21" t="str">
        <f t="shared" si="137"/>
        <v/>
      </c>
      <c r="AN211" s="21" t="str">
        <f t="shared" si="138"/>
        <v/>
      </c>
      <c r="AO211" s="21" t="str">
        <f t="shared" si="139"/>
        <v/>
      </c>
      <c r="AP211" s="21" t="str">
        <f t="shared" si="140"/>
        <v/>
      </c>
      <c r="AQ211" s="21" t="str">
        <f t="shared" si="141"/>
        <v/>
      </c>
      <c r="AR211" s="21" t="str">
        <f t="shared" si="142"/>
        <v/>
      </c>
      <c r="AS211" s="21" t="str">
        <f t="shared" si="143"/>
        <v/>
      </c>
      <c r="AT211" s="21" t="str">
        <f t="shared" si="144"/>
        <v xml:space="preserve">SELECT * FROM "SchAccounting"."Func_TblTemporary_Import_MYOB_COAStructure_SET"(0000004000000000002, NULL, 0000009000000000002, 8, '52000', '52700'); </v>
      </c>
      <c r="AU211" s="26" t="s">
        <v>327</v>
      </c>
      <c r="AV211" s="29" t="str">
        <f t="shared" si="146"/>
        <v xml:space="preserve">SELECT * FROM "SchAccounting"."Func_TblTemporary_Import_MYOB_COAStructure_SET"(0000004000000000002, NULL, 0000009000000000002, 8, '52000', '52700'); </v>
      </c>
    </row>
    <row r="212" spans="10:48" x14ac:dyDescent="0.2">
      <c r="K212" s="20">
        <v>52800</v>
      </c>
      <c r="M212" s="20" t="s">
        <v>188</v>
      </c>
      <c r="O212" s="20" t="str">
        <f t="shared" si="117"/>
        <v>2PASV</v>
      </c>
      <c r="P212" s="20">
        <f t="shared" si="118"/>
        <v>30000</v>
      </c>
      <c r="Q212" s="20">
        <f t="shared" si="134"/>
        <v>33000</v>
      </c>
      <c r="R212" s="20" t="str">
        <f t="shared" si="135"/>
        <v>41EAT</v>
      </c>
      <c r="S212" s="20" t="str">
        <f t="shared" si="136"/>
        <v>42EBT</v>
      </c>
      <c r="T212" s="20" t="str">
        <f t="shared" si="119"/>
        <v>43OPF</v>
      </c>
      <c r="U212" s="20" t="str">
        <f t="shared" si="120"/>
        <v>44GPF</v>
      </c>
      <c r="V212" s="20">
        <f t="shared" si="121"/>
        <v>50000</v>
      </c>
      <c r="W212" s="20">
        <f t="shared" si="122"/>
        <v>52000</v>
      </c>
      <c r="X212" s="20">
        <f t="shared" si="123"/>
        <v>52800</v>
      </c>
      <c r="Y212" s="25"/>
      <c r="Z212" s="20" t="str">
        <f t="shared" si="124"/>
        <v/>
      </c>
      <c r="AA212" s="20" t="str">
        <f t="shared" si="125"/>
        <v/>
      </c>
      <c r="AB212" s="20" t="str">
        <f t="shared" si="126"/>
        <v/>
      </c>
      <c r="AC212" s="20" t="str">
        <f t="shared" si="127"/>
        <v/>
      </c>
      <c r="AD212" s="20" t="str">
        <f t="shared" si="128"/>
        <v/>
      </c>
      <c r="AE212" s="20" t="str">
        <f t="shared" si="129"/>
        <v/>
      </c>
      <c r="AF212" s="20" t="str">
        <f t="shared" si="130"/>
        <v/>
      </c>
      <c r="AG212" s="20" t="str">
        <f t="shared" si="131"/>
        <v/>
      </c>
      <c r="AH212" s="20" t="str">
        <f t="shared" si="132"/>
        <v>INSERT INTO erpdb.temp_import_MYOB_COAStructure (level, COA, COAChild) VALUES (8, '52000', '52800');</v>
      </c>
      <c r="AJ212" s="29" t="str">
        <f t="shared" si="145"/>
        <v>INSERT INTO erpdb.temp_import_MYOB_COAStructure (level, COA, COAChild) VALUES (8, '52000', '52800');</v>
      </c>
      <c r="AL212" s="21" t="str">
        <f t="shared" si="133"/>
        <v/>
      </c>
      <c r="AM212" s="21" t="str">
        <f t="shared" si="137"/>
        <v/>
      </c>
      <c r="AN212" s="21" t="str">
        <f t="shared" si="138"/>
        <v/>
      </c>
      <c r="AO212" s="21" t="str">
        <f t="shared" si="139"/>
        <v/>
      </c>
      <c r="AP212" s="21" t="str">
        <f t="shared" si="140"/>
        <v/>
      </c>
      <c r="AQ212" s="21" t="str">
        <f t="shared" si="141"/>
        <v/>
      </c>
      <c r="AR212" s="21" t="str">
        <f t="shared" si="142"/>
        <v/>
      </c>
      <c r="AS212" s="21" t="str">
        <f t="shared" si="143"/>
        <v/>
      </c>
      <c r="AT212" s="21" t="str">
        <f t="shared" si="144"/>
        <v xml:space="preserve">SELECT * FROM "SchAccounting"."Func_TblTemporary_Import_MYOB_COAStructure_SET"(0000004000000000002, NULL, 0000009000000000002, 8, '52000', '52800'); </v>
      </c>
      <c r="AU212" s="26" t="s">
        <v>327</v>
      </c>
      <c r="AV212" s="29" t="str">
        <f t="shared" si="146"/>
        <v xml:space="preserve">SELECT * FROM "SchAccounting"."Func_TblTemporary_Import_MYOB_COAStructure_SET"(0000004000000000002, NULL, 0000009000000000002, 8, '52000', '52800'); </v>
      </c>
    </row>
    <row r="213" spans="10:48" x14ac:dyDescent="0.2">
      <c r="K213" s="20">
        <v>52900</v>
      </c>
      <c r="M213" s="20" t="s">
        <v>189</v>
      </c>
      <c r="O213" s="20" t="str">
        <f t="shared" si="117"/>
        <v>2PASV</v>
      </c>
      <c r="P213" s="20">
        <f t="shared" si="118"/>
        <v>30000</v>
      </c>
      <c r="Q213" s="20">
        <f t="shared" si="134"/>
        <v>33000</v>
      </c>
      <c r="R213" s="20" t="str">
        <f t="shared" si="135"/>
        <v>41EAT</v>
      </c>
      <c r="S213" s="20" t="str">
        <f t="shared" si="136"/>
        <v>42EBT</v>
      </c>
      <c r="T213" s="20" t="str">
        <f t="shared" si="119"/>
        <v>43OPF</v>
      </c>
      <c r="U213" s="20" t="str">
        <f t="shared" si="120"/>
        <v>44GPF</v>
      </c>
      <c r="V213" s="20">
        <f t="shared" si="121"/>
        <v>50000</v>
      </c>
      <c r="W213" s="20">
        <f t="shared" si="122"/>
        <v>52000</v>
      </c>
      <c r="X213" s="20">
        <f t="shared" si="123"/>
        <v>52900</v>
      </c>
      <c r="Y213" s="25"/>
      <c r="Z213" s="20" t="str">
        <f t="shared" si="124"/>
        <v/>
      </c>
      <c r="AA213" s="20" t="str">
        <f t="shared" si="125"/>
        <v/>
      </c>
      <c r="AB213" s="20" t="str">
        <f t="shared" si="126"/>
        <v/>
      </c>
      <c r="AC213" s="20" t="str">
        <f t="shared" si="127"/>
        <v/>
      </c>
      <c r="AD213" s="20" t="str">
        <f t="shared" si="128"/>
        <v/>
      </c>
      <c r="AE213" s="20" t="str">
        <f t="shared" si="129"/>
        <v/>
      </c>
      <c r="AF213" s="20" t="str">
        <f t="shared" si="130"/>
        <v/>
      </c>
      <c r="AG213" s="20" t="str">
        <f t="shared" si="131"/>
        <v/>
      </c>
      <c r="AH213" s="20" t="str">
        <f t="shared" si="132"/>
        <v>INSERT INTO erpdb.temp_import_MYOB_COAStructure (level, COA, COAChild) VALUES (8, '52000', '52900');</v>
      </c>
      <c r="AJ213" s="29" t="str">
        <f t="shared" si="145"/>
        <v>INSERT INTO erpdb.temp_import_MYOB_COAStructure (level, COA, COAChild) VALUES (8, '52000', '52900');</v>
      </c>
      <c r="AL213" s="21" t="str">
        <f t="shared" si="133"/>
        <v/>
      </c>
      <c r="AM213" s="21" t="str">
        <f t="shared" si="137"/>
        <v/>
      </c>
      <c r="AN213" s="21" t="str">
        <f t="shared" si="138"/>
        <v/>
      </c>
      <c r="AO213" s="21" t="str">
        <f t="shared" si="139"/>
        <v/>
      </c>
      <c r="AP213" s="21" t="str">
        <f t="shared" si="140"/>
        <v/>
      </c>
      <c r="AQ213" s="21" t="str">
        <f t="shared" si="141"/>
        <v/>
      </c>
      <c r="AR213" s="21" t="str">
        <f t="shared" si="142"/>
        <v/>
      </c>
      <c r="AS213" s="21" t="str">
        <f t="shared" si="143"/>
        <v/>
      </c>
      <c r="AT213" s="21" t="str">
        <f t="shared" si="144"/>
        <v xml:space="preserve">SELECT * FROM "SchAccounting"."Func_TblTemporary_Import_MYOB_COAStructure_SET"(0000004000000000002, NULL, 0000009000000000002, 8, '52000', '52900'); </v>
      </c>
      <c r="AU213" s="26" t="s">
        <v>327</v>
      </c>
      <c r="AV213" s="29" t="str">
        <f t="shared" si="146"/>
        <v xml:space="preserve">SELECT * FROM "SchAccounting"."Func_TblTemporary_Import_MYOB_COAStructure_SET"(0000004000000000002, NULL, 0000009000000000002, 8, '52000', '52900'); </v>
      </c>
    </row>
    <row r="214" spans="10:48" x14ac:dyDescent="0.2">
      <c r="J214" s="20">
        <v>53000</v>
      </c>
      <c r="M214" s="20" t="s">
        <v>190</v>
      </c>
      <c r="O214" s="20" t="str">
        <f t="shared" si="117"/>
        <v>2PASV</v>
      </c>
      <c r="P214" s="20">
        <f t="shared" si="118"/>
        <v>30000</v>
      </c>
      <c r="Q214" s="20">
        <f t="shared" si="134"/>
        <v>33000</v>
      </c>
      <c r="R214" s="20" t="str">
        <f t="shared" si="135"/>
        <v>41EAT</v>
      </c>
      <c r="S214" s="20" t="str">
        <f t="shared" si="136"/>
        <v>42EBT</v>
      </c>
      <c r="T214" s="20" t="str">
        <f t="shared" si="119"/>
        <v>43OPF</v>
      </c>
      <c r="U214" s="20" t="str">
        <f t="shared" si="120"/>
        <v>44GPF</v>
      </c>
      <c r="V214" s="20">
        <f t="shared" si="121"/>
        <v>50000</v>
      </c>
      <c r="W214" s="20">
        <f t="shared" si="122"/>
        <v>53000</v>
      </c>
      <c r="X214" s="20">
        <f t="shared" si="123"/>
        <v>52900</v>
      </c>
      <c r="Y214" s="25"/>
      <c r="Z214" s="20" t="str">
        <f t="shared" si="124"/>
        <v/>
      </c>
      <c r="AA214" s="20" t="str">
        <f t="shared" si="125"/>
        <v/>
      </c>
      <c r="AB214" s="20" t="str">
        <f t="shared" si="126"/>
        <v/>
      </c>
      <c r="AC214" s="20" t="str">
        <f t="shared" si="127"/>
        <v/>
      </c>
      <c r="AD214" s="20" t="str">
        <f t="shared" si="128"/>
        <v/>
      </c>
      <c r="AE214" s="20" t="str">
        <f t="shared" si="129"/>
        <v/>
      </c>
      <c r="AF214" s="20" t="str">
        <f t="shared" si="130"/>
        <v/>
      </c>
      <c r="AG214" s="20" t="str">
        <f t="shared" si="131"/>
        <v>INSERT INTO erpdb.temp_import_MYOB_COAStructure (level, COA, COAChild) VALUES (7, '50000', '53000');</v>
      </c>
      <c r="AH214" s="20" t="str">
        <f t="shared" si="132"/>
        <v/>
      </c>
      <c r="AJ214" s="29" t="str">
        <f t="shared" si="145"/>
        <v>INSERT INTO erpdb.temp_import_MYOB_COAStructure (level, COA, COAChild) VALUES (7, '50000', '53000');</v>
      </c>
      <c r="AL214" s="21" t="str">
        <f t="shared" si="133"/>
        <v/>
      </c>
      <c r="AM214" s="21" t="str">
        <f t="shared" si="137"/>
        <v/>
      </c>
      <c r="AN214" s="21" t="str">
        <f t="shared" si="138"/>
        <v/>
      </c>
      <c r="AO214" s="21" t="str">
        <f t="shared" si="139"/>
        <v/>
      </c>
      <c r="AP214" s="21" t="str">
        <f t="shared" si="140"/>
        <v/>
      </c>
      <c r="AQ214" s="21" t="str">
        <f t="shared" si="141"/>
        <v/>
      </c>
      <c r="AR214" s="21" t="str">
        <f t="shared" si="142"/>
        <v/>
      </c>
      <c r="AS214" s="21" t="str">
        <f t="shared" si="143"/>
        <v xml:space="preserve">SELECT * FROM "SchAccounting"."Func_TblTemporary_Import_MYOB_COAStructure_SET"(0000004000000000002, NULL, 0000009000000000002, 7, '50000', '53000'); </v>
      </c>
      <c r="AT214" s="21" t="str">
        <f t="shared" si="144"/>
        <v/>
      </c>
      <c r="AU214" s="26" t="s">
        <v>327</v>
      </c>
      <c r="AV214" s="29" t="str">
        <f t="shared" si="146"/>
        <v xml:space="preserve">SELECT * FROM "SchAccounting"."Func_TblTemporary_Import_MYOB_COAStructure_SET"(0000004000000000002, NULL, 0000009000000000002, 7, '50000', '53000'); </v>
      </c>
    </row>
    <row r="215" spans="10:48" x14ac:dyDescent="0.2">
      <c r="K215" s="20">
        <v>53010</v>
      </c>
      <c r="M215" s="20" t="s">
        <v>191</v>
      </c>
      <c r="O215" s="20" t="str">
        <f t="shared" si="117"/>
        <v>2PASV</v>
      </c>
      <c r="P215" s="20">
        <f t="shared" si="118"/>
        <v>30000</v>
      </c>
      <c r="Q215" s="20">
        <f t="shared" si="134"/>
        <v>33000</v>
      </c>
      <c r="R215" s="20" t="str">
        <f t="shared" si="135"/>
        <v>41EAT</v>
      </c>
      <c r="S215" s="20" t="str">
        <f t="shared" si="136"/>
        <v>42EBT</v>
      </c>
      <c r="T215" s="20" t="str">
        <f t="shared" si="119"/>
        <v>43OPF</v>
      </c>
      <c r="U215" s="20" t="str">
        <f t="shared" si="120"/>
        <v>44GPF</v>
      </c>
      <c r="V215" s="20">
        <f t="shared" si="121"/>
        <v>50000</v>
      </c>
      <c r="W215" s="20">
        <f t="shared" si="122"/>
        <v>53000</v>
      </c>
      <c r="X215" s="20">
        <f t="shared" si="123"/>
        <v>53010</v>
      </c>
      <c r="Y215" s="25"/>
      <c r="Z215" s="20" t="str">
        <f t="shared" si="124"/>
        <v/>
      </c>
      <c r="AA215" s="20" t="str">
        <f t="shared" si="125"/>
        <v/>
      </c>
      <c r="AB215" s="20" t="str">
        <f t="shared" si="126"/>
        <v/>
      </c>
      <c r="AC215" s="20" t="str">
        <f t="shared" si="127"/>
        <v/>
      </c>
      <c r="AD215" s="20" t="str">
        <f t="shared" si="128"/>
        <v/>
      </c>
      <c r="AE215" s="20" t="str">
        <f t="shared" si="129"/>
        <v/>
      </c>
      <c r="AF215" s="20" t="str">
        <f t="shared" si="130"/>
        <v/>
      </c>
      <c r="AG215" s="20" t="str">
        <f t="shared" si="131"/>
        <v/>
      </c>
      <c r="AH215" s="20" t="str">
        <f t="shared" si="132"/>
        <v>INSERT INTO erpdb.temp_import_MYOB_COAStructure (level, COA, COAChild) VALUES (8, '53000', '53010');</v>
      </c>
      <c r="AJ215" s="29" t="str">
        <f t="shared" si="145"/>
        <v>INSERT INTO erpdb.temp_import_MYOB_COAStructure (level, COA, COAChild) VALUES (8, '53000', '53010');</v>
      </c>
      <c r="AL215" s="21" t="str">
        <f t="shared" si="133"/>
        <v/>
      </c>
      <c r="AM215" s="21" t="str">
        <f t="shared" si="137"/>
        <v/>
      </c>
      <c r="AN215" s="21" t="str">
        <f t="shared" si="138"/>
        <v/>
      </c>
      <c r="AO215" s="21" t="str">
        <f t="shared" si="139"/>
        <v/>
      </c>
      <c r="AP215" s="21" t="str">
        <f t="shared" si="140"/>
        <v/>
      </c>
      <c r="AQ215" s="21" t="str">
        <f t="shared" si="141"/>
        <v/>
      </c>
      <c r="AR215" s="21" t="str">
        <f t="shared" si="142"/>
        <v/>
      </c>
      <c r="AS215" s="21" t="str">
        <f t="shared" si="143"/>
        <v/>
      </c>
      <c r="AT215" s="21" t="str">
        <f t="shared" si="144"/>
        <v xml:space="preserve">SELECT * FROM "SchAccounting"."Func_TblTemporary_Import_MYOB_COAStructure_SET"(0000004000000000002, NULL, 0000009000000000002, 8, '53000', '53010'); </v>
      </c>
      <c r="AU215" s="26" t="s">
        <v>327</v>
      </c>
      <c r="AV215" s="29" t="str">
        <f t="shared" si="146"/>
        <v xml:space="preserve">SELECT * FROM "SchAccounting"."Func_TblTemporary_Import_MYOB_COAStructure_SET"(0000004000000000002, NULL, 0000009000000000002, 8, '53000', '53010'); </v>
      </c>
    </row>
    <row r="216" spans="10:48" x14ac:dyDescent="0.2">
      <c r="K216" s="20">
        <v>53020</v>
      </c>
      <c r="M216" s="20" t="s">
        <v>192</v>
      </c>
      <c r="O216" s="20" t="str">
        <f t="shared" si="117"/>
        <v>2PASV</v>
      </c>
      <c r="P216" s="20">
        <f t="shared" si="118"/>
        <v>30000</v>
      </c>
      <c r="Q216" s="20">
        <f t="shared" si="134"/>
        <v>33000</v>
      </c>
      <c r="R216" s="20" t="str">
        <f t="shared" si="135"/>
        <v>41EAT</v>
      </c>
      <c r="S216" s="20" t="str">
        <f t="shared" si="136"/>
        <v>42EBT</v>
      </c>
      <c r="T216" s="20" t="str">
        <f t="shared" si="119"/>
        <v>43OPF</v>
      </c>
      <c r="U216" s="20" t="str">
        <f t="shared" si="120"/>
        <v>44GPF</v>
      </c>
      <c r="V216" s="20">
        <f t="shared" si="121"/>
        <v>50000</v>
      </c>
      <c r="W216" s="20">
        <f t="shared" si="122"/>
        <v>53000</v>
      </c>
      <c r="X216" s="20">
        <f t="shared" si="123"/>
        <v>53020</v>
      </c>
      <c r="Y216" s="25"/>
      <c r="Z216" s="20" t="str">
        <f t="shared" si="124"/>
        <v/>
      </c>
      <c r="AA216" s="20" t="str">
        <f t="shared" si="125"/>
        <v/>
      </c>
      <c r="AB216" s="20" t="str">
        <f t="shared" si="126"/>
        <v/>
      </c>
      <c r="AC216" s="20" t="str">
        <f t="shared" si="127"/>
        <v/>
      </c>
      <c r="AD216" s="20" t="str">
        <f t="shared" si="128"/>
        <v/>
      </c>
      <c r="AE216" s="20" t="str">
        <f t="shared" si="129"/>
        <v/>
      </c>
      <c r="AF216" s="20" t="str">
        <f t="shared" si="130"/>
        <v/>
      </c>
      <c r="AG216" s="20" t="str">
        <f t="shared" si="131"/>
        <v/>
      </c>
      <c r="AH216" s="20" t="str">
        <f t="shared" si="132"/>
        <v>INSERT INTO erpdb.temp_import_MYOB_COAStructure (level, COA, COAChild) VALUES (8, '53000', '53020');</v>
      </c>
      <c r="AJ216" s="29" t="str">
        <f t="shared" si="145"/>
        <v>INSERT INTO erpdb.temp_import_MYOB_COAStructure (level, COA, COAChild) VALUES (8, '53000', '53020');</v>
      </c>
      <c r="AL216" s="21" t="str">
        <f t="shared" si="133"/>
        <v/>
      </c>
      <c r="AM216" s="21" t="str">
        <f t="shared" si="137"/>
        <v/>
      </c>
      <c r="AN216" s="21" t="str">
        <f t="shared" si="138"/>
        <v/>
      </c>
      <c r="AO216" s="21" t="str">
        <f t="shared" si="139"/>
        <v/>
      </c>
      <c r="AP216" s="21" t="str">
        <f t="shared" si="140"/>
        <v/>
      </c>
      <c r="AQ216" s="21" t="str">
        <f t="shared" si="141"/>
        <v/>
      </c>
      <c r="AR216" s="21" t="str">
        <f t="shared" si="142"/>
        <v/>
      </c>
      <c r="AS216" s="21" t="str">
        <f t="shared" si="143"/>
        <v/>
      </c>
      <c r="AT216" s="21" t="str">
        <f t="shared" si="144"/>
        <v xml:space="preserve">SELECT * FROM "SchAccounting"."Func_TblTemporary_Import_MYOB_COAStructure_SET"(0000004000000000002, NULL, 0000009000000000002, 8, '53000', '53020'); </v>
      </c>
      <c r="AU216" s="26" t="s">
        <v>327</v>
      </c>
      <c r="AV216" s="29" t="str">
        <f t="shared" si="146"/>
        <v xml:space="preserve">SELECT * FROM "SchAccounting"."Func_TblTemporary_Import_MYOB_COAStructure_SET"(0000004000000000002, NULL, 0000009000000000002, 8, '53000', '53020'); </v>
      </c>
    </row>
    <row r="217" spans="10:48" x14ac:dyDescent="0.2">
      <c r="K217" s="20">
        <v>53030</v>
      </c>
      <c r="M217" s="20" t="s">
        <v>91</v>
      </c>
      <c r="O217" s="20" t="str">
        <f t="shared" si="117"/>
        <v>2PASV</v>
      </c>
      <c r="P217" s="20">
        <f t="shared" si="118"/>
        <v>30000</v>
      </c>
      <c r="Q217" s="20">
        <f t="shared" si="134"/>
        <v>33000</v>
      </c>
      <c r="R217" s="20" t="str">
        <f t="shared" si="135"/>
        <v>41EAT</v>
      </c>
      <c r="S217" s="20" t="str">
        <f t="shared" si="136"/>
        <v>42EBT</v>
      </c>
      <c r="T217" s="20" t="str">
        <f t="shared" si="119"/>
        <v>43OPF</v>
      </c>
      <c r="U217" s="20" t="str">
        <f t="shared" si="120"/>
        <v>44GPF</v>
      </c>
      <c r="V217" s="20">
        <f t="shared" si="121"/>
        <v>50000</v>
      </c>
      <c r="W217" s="20">
        <f t="shared" si="122"/>
        <v>53000</v>
      </c>
      <c r="X217" s="20">
        <f t="shared" si="123"/>
        <v>53030</v>
      </c>
      <c r="Y217" s="25"/>
      <c r="Z217" s="20" t="str">
        <f t="shared" si="124"/>
        <v/>
      </c>
      <c r="AA217" s="20" t="str">
        <f t="shared" si="125"/>
        <v/>
      </c>
      <c r="AB217" s="20" t="str">
        <f t="shared" si="126"/>
        <v/>
      </c>
      <c r="AC217" s="20" t="str">
        <f t="shared" si="127"/>
        <v/>
      </c>
      <c r="AD217" s="20" t="str">
        <f t="shared" si="128"/>
        <v/>
      </c>
      <c r="AE217" s="20" t="str">
        <f t="shared" si="129"/>
        <v/>
      </c>
      <c r="AF217" s="20" t="str">
        <f t="shared" si="130"/>
        <v/>
      </c>
      <c r="AG217" s="20" t="str">
        <f t="shared" si="131"/>
        <v/>
      </c>
      <c r="AH217" s="20" t="str">
        <f t="shared" si="132"/>
        <v>INSERT INTO erpdb.temp_import_MYOB_COAStructure (level, COA, COAChild) VALUES (8, '53000', '53030');</v>
      </c>
      <c r="AJ217" s="29" t="str">
        <f t="shared" si="145"/>
        <v>INSERT INTO erpdb.temp_import_MYOB_COAStructure (level, COA, COAChild) VALUES (8, '53000', '53030');</v>
      </c>
      <c r="AL217" s="21" t="str">
        <f t="shared" si="133"/>
        <v/>
      </c>
      <c r="AM217" s="21" t="str">
        <f t="shared" si="137"/>
        <v/>
      </c>
      <c r="AN217" s="21" t="str">
        <f t="shared" si="138"/>
        <v/>
      </c>
      <c r="AO217" s="21" t="str">
        <f t="shared" si="139"/>
        <v/>
      </c>
      <c r="AP217" s="21" t="str">
        <f t="shared" si="140"/>
        <v/>
      </c>
      <c r="AQ217" s="21" t="str">
        <f t="shared" si="141"/>
        <v/>
      </c>
      <c r="AR217" s="21" t="str">
        <f t="shared" si="142"/>
        <v/>
      </c>
      <c r="AS217" s="21" t="str">
        <f t="shared" si="143"/>
        <v/>
      </c>
      <c r="AT217" s="21" t="str">
        <f t="shared" si="144"/>
        <v xml:space="preserve">SELECT * FROM "SchAccounting"."Func_TblTemporary_Import_MYOB_COAStructure_SET"(0000004000000000002, NULL, 0000009000000000002, 8, '53000', '53030'); </v>
      </c>
      <c r="AU217" s="26" t="s">
        <v>327</v>
      </c>
      <c r="AV217" s="29" t="str">
        <f t="shared" si="146"/>
        <v xml:space="preserve">SELECT * FROM "SchAccounting"."Func_TblTemporary_Import_MYOB_COAStructure_SET"(0000004000000000002, NULL, 0000009000000000002, 8, '53000', '53030'); </v>
      </c>
    </row>
    <row r="218" spans="10:48" x14ac:dyDescent="0.2">
      <c r="K218" s="20">
        <v>53040</v>
      </c>
      <c r="M218" s="20" t="s">
        <v>193</v>
      </c>
      <c r="O218" s="20" t="str">
        <f t="shared" si="117"/>
        <v>2PASV</v>
      </c>
      <c r="P218" s="20">
        <f t="shared" si="118"/>
        <v>30000</v>
      </c>
      <c r="Q218" s="20">
        <f t="shared" si="134"/>
        <v>33000</v>
      </c>
      <c r="R218" s="20" t="str">
        <f t="shared" si="135"/>
        <v>41EAT</v>
      </c>
      <c r="S218" s="20" t="str">
        <f t="shared" si="136"/>
        <v>42EBT</v>
      </c>
      <c r="T218" s="20" t="str">
        <f t="shared" si="119"/>
        <v>43OPF</v>
      </c>
      <c r="U218" s="20" t="str">
        <f t="shared" si="120"/>
        <v>44GPF</v>
      </c>
      <c r="V218" s="20">
        <f t="shared" si="121"/>
        <v>50000</v>
      </c>
      <c r="W218" s="20">
        <f t="shared" si="122"/>
        <v>53000</v>
      </c>
      <c r="X218" s="20">
        <f t="shared" si="123"/>
        <v>53040</v>
      </c>
      <c r="Y218" s="25"/>
      <c r="Z218" s="20" t="str">
        <f t="shared" si="124"/>
        <v/>
      </c>
      <c r="AA218" s="20" t="str">
        <f t="shared" si="125"/>
        <v/>
      </c>
      <c r="AB218" s="20" t="str">
        <f t="shared" si="126"/>
        <v/>
      </c>
      <c r="AC218" s="20" t="str">
        <f t="shared" si="127"/>
        <v/>
      </c>
      <c r="AD218" s="20" t="str">
        <f t="shared" si="128"/>
        <v/>
      </c>
      <c r="AE218" s="20" t="str">
        <f t="shared" si="129"/>
        <v/>
      </c>
      <c r="AF218" s="20" t="str">
        <f t="shared" si="130"/>
        <v/>
      </c>
      <c r="AG218" s="20" t="str">
        <f t="shared" si="131"/>
        <v/>
      </c>
      <c r="AH218" s="20" t="str">
        <f t="shared" si="132"/>
        <v>INSERT INTO erpdb.temp_import_MYOB_COAStructure (level, COA, COAChild) VALUES (8, '53000', '53040');</v>
      </c>
      <c r="AJ218" s="29" t="str">
        <f t="shared" si="145"/>
        <v>INSERT INTO erpdb.temp_import_MYOB_COAStructure (level, COA, COAChild) VALUES (8, '53000', '53040');</v>
      </c>
      <c r="AL218" s="21" t="str">
        <f t="shared" si="133"/>
        <v/>
      </c>
      <c r="AM218" s="21" t="str">
        <f t="shared" si="137"/>
        <v/>
      </c>
      <c r="AN218" s="21" t="str">
        <f t="shared" si="138"/>
        <v/>
      </c>
      <c r="AO218" s="21" t="str">
        <f t="shared" si="139"/>
        <v/>
      </c>
      <c r="AP218" s="21" t="str">
        <f t="shared" si="140"/>
        <v/>
      </c>
      <c r="AQ218" s="21" t="str">
        <f t="shared" si="141"/>
        <v/>
      </c>
      <c r="AR218" s="21" t="str">
        <f t="shared" si="142"/>
        <v/>
      </c>
      <c r="AS218" s="21" t="str">
        <f t="shared" si="143"/>
        <v/>
      </c>
      <c r="AT218" s="21" t="str">
        <f t="shared" si="144"/>
        <v xml:space="preserve">SELECT * FROM "SchAccounting"."Func_TblTemporary_Import_MYOB_COAStructure_SET"(0000004000000000002, NULL, 0000009000000000002, 8, '53000', '53040'); </v>
      </c>
      <c r="AU218" s="26" t="s">
        <v>327</v>
      </c>
      <c r="AV218" s="29" t="str">
        <f t="shared" si="146"/>
        <v xml:space="preserve">SELECT * FROM "SchAccounting"."Func_TblTemporary_Import_MYOB_COAStructure_SET"(0000004000000000002, NULL, 0000009000000000002, 8, '53000', '53040'); </v>
      </c>
    </row>
    <row r="219" spans="10:48" x14ac:dyDescent="0.2">
      <c r="K219" s="20">
        <v>53110</v>
      </c>
      <c r="M219" s="20" t="s">
        <v>194</v>
      </c>
      <c r="O219" s="20" t="str">
        <f t="shared" si="117"/>
        <v>2PASV</v>
      </c>
      <c r="P219" s="20">
        <f t="shared" si="118"/>
        <v>30000</v>
      </c>
      <c r="Q219" s="20">
        <f t="shared" si="134"/>
        <v>33000</v>
      </c>
      <c r="R219" s="20" t="str">
        <f t="shared" si="135"/>
        <v>41EAT</v>
      </c>
      <c r="S219" s="20" t="str">
        <f t="shared" si="136"/>
        <v>42EBT</v>
      </c>
      <c r="T219" s="20" t="str">
        <f t="shared" si="119"/>
        <v>43OPF</v>
      </c>
      <c r="U219" s="20" t="str">
        <f t="shared" si="120"/>
        <v>44GPF</v>
      </c>
      <c r="V219" s="20">
        <f t="shared" si="121"/>
        <v>50000</v>
      </c>
      <c r="W219" s="20">
        <f t="shared" si="122"/>
        <v>53000</v>
      </c>
      <c r="X219" s="20">
        <f t="shared" si="123"/>
        <v>53110</v>
      </c>
      <c r="Y219" s="25"/>
      <c r="Z219" s="20" t="str">
        <f t="shared" si="124"/>
        <v/>
      </c>
      <c r="AA219" s="20" t="str">
        <f t="shared" si="125"/>
        <v/>
      </c>
      <c r="AB219" s="20" t="str">
        <f t="shared" si="126"/>
        <v/>
      </c>
      <c r="AC219" s="20" t="str">
        <f t="shared" si="127"/>
        <v/>
      </c>
      <c r="AD219" s="20" t="str">
        <f t="shared" si="128"/>
        <v/>
      </c>
      <c r="AE219" s="20" t="str">
        <f t="shared" si="129"/>
        <v/>
      </c>
      <c r="AF219" s="20" t="str">
        <f t="shared" si="130"/>
        <v/>
      </c>
      <c r="AG219" s="20" t="str">
        <f t="shared" si="131"/>
        <v/>
      </c>
      <c r="AH219" s="20" t="str">
        <f t="shared" si="132"/>
        <v>INSERT INTO erpdb.temp_import_MYOB_COAStructure (level, COA, COAChild) VALUES (8, '53000', '53110');</v>
      </c>
      <c r="AJ219" s="29" t="str">
        <f t="shared" si="145"/>
        <v>INSERT INTO erpdb.temp_import_MYOB_COAStructure (level, COA, COAChild) VALUES (8, '53000', '53110');</v>
      </c>
      <c r="AL219" s="21" t="str">
        <f t="shared" si="133"/>
        <v/>
      </c>
      <c r="AM219" s="21" t="str">
        <f t="shared" si="137"/>
        <v/>
      </c>
      <c r="AN219" s="21" t="str">
        <f t="shared" si="138"/>
        <v/>
      </c>
      <c r="AO219" s="21" t="str">
        <f t="shared" si="139"/>
        <v/>
      </c>
      <c r="AP219" s="21" t="str">
        <f t="shared" si="140"/>
        <v/>
      </c>
      <c r="AQ219" s="21" t="str">
        <f t="shared" si="141"/>
        <v/>
      </c>
      <c r="AR219" s="21" t="str">
        <f t="shared" si="142"/>
        <v/>
      </c>
      <c r="AS219" s="21" t="str">
        <f t="shared" si="143"/>
        <v/>
      </c>
      <c r="AT219" s="21" t="str">
        <f t="shared" si="144"/>
        <v xml:space="preserve">SELECT * FROM "SchAccounting"."Func_TblTemporary_Import_MYOB_COAStructure_SET"(0000004000000000002, NULL, 0000009000000000002, 8, '53000', '53110'); </v>
      </c>
      <c r="AU219" s="26" t="s">
        <v>327</v>
      </c>
      <c r="AV219" s="29" t="str">
        <f t="shared" si="146"/>
        <v xml:space="preserve">SELECT * FROM "SchAccounting"."Func_TblTemporary_Import_MYOB_COAStructure_SET"(0000004000000000002, NULL, 0000009000000000002, 8, '53000', '53110'); </v>
      </c>
    </row>
    <row r="220" spans="10:48" x14ac:dyDescent="0.2">
      <c r="K220" s="20">
        <v>53120</v>
      </c>
      <c r="M220" s="20" t="s">
        <v>195</v>
      </c>
      <c r="O220" s="20" t="str">
        <f t="shared" si="117"/>
        <v>2PASV</v>
      </c>
      <c r="P220" s="20">
        <f t="shared" si="118"/>
        <v>30000</v>
      </c>
      <c r="Q220" s="20">
        <f t="shared" si="134"/>
        <v>33000</v>
      </c>
      <c r="R220" s="20" t="str">
        <f t="shared" si="135"/>
        <v>41EAT</v>
      </c>
      <c r="S220" s="20" t="str">
        <f t="shared" si="136"/>
        <v>42EBT</v>
      </c>
      <c r="T220" s="20" t="str">
        <f t="shared" si="119"/>
        <v>43OPF</v>
      </c>
      <c r="U220" s="20" t="str">
        <f t="shared" si="120"/>
        <v>44GPF</v>
      </c>
      <c r="V220" s="20">
        <f t="shared" si="121"/>
        <v>50000</v>
      </c>
      <c r="W220" s="20">
        <f t="shared" si="122"/>
        <v>53000</v>
      </c>
      <c r="X220" s="20">
        <f t="shared" si="123"/>
        <v>53120</v>
      </c>
      <c r="Y220" s="25"/>
      <c r="Z220" s="20" t="str">
        <f t="shared" si="124"/>
        <v/>
      </c>
      <c r="AA220" s="20" t="str">
        <f t="shared" si="125"/>
        <v/>
      </c>
      <c r="AB220" s="20" t="str">
        <f t="shared" si="126"/>
        <v/>
      </c>
      <c r="AC220" s="20" t="str">
        <f t="shared" si="127"/>
        <v/>
      </c>
      <c r="AD220" s="20" t="str">
        <f t="shared" si="128"/>
        <v/>
      </c>
      <c r="AE220" s="20" t="str">
        <f t="shared" si="129"/>
        <v/>
      </c>
      <c r="AF220" s="20" t="str">
        <f t="shared" si="130"/>
        <v/>
      </c>
      <c r="AG220" s="20" t="str">
        <f t="shared" si="131"/>
        <v/>
      </c>
      <c r="AH220" s="20" t="str">
        <f t="shared" si="132"/>
        <v>INSERT INTO erpdb.temp_import_MYOB_COAStructure (level, COA, COAChild) VALUES (8, '53000', '53120');</v>
      </c>
      <c r="AJ220" s="29" t="str">
        <f t="shared" si="145"/>
        <v>INSERT INTO erpdb.temp_import_MYOB_COAStructure (level, COA, COAChild) VALUES (8, '53000', '53120');</v>
      </c>
      <c r="AL220" s="21" t="str">
        <f t="shared" si="133"/>
        <v/>
      </c>
      <c r="AM220" s="21" t="str">
        <f t="shared" si="137"/>
        <v/>
      </c>
      <c r="AN220" s="21" t="str">
        <f t="shared" si="138"/>
        <v/>
      </c>
      <c r="AO220" s="21" t="str">
        <f t="shared" si="139"/>
        <v/>
      </c>
      <c r="AP220" s="21" t="str">
        <f t="shared" si="140"/>
        <v/>
      </c>
      <c r="AQ220" s="21" t="str">
        <f t="shared" si="141"/>
        <v/>
      </c>
      <c r="AR220" s="21" t="str">
        <f t="shared" si="142"/>
        <v/>
      </c>
      <c r="AS220" s="21" t="str">
        <f t="shared" si="143"/>
        <v/>
      </c>
      <c r="AT220" s="21" t="str">
        <f t="shared" si="144"/>
        <v xml:space="preserve">SELECT * FROM "SchAccounting"."Func_TblTemporary_Import_MYOB_COAStructure_SET"(0000004000000000002, NULL, 0000009000000000002, 8, '53000', '53120'); </v>
      </c>
      <c r="AU220" s="26" t="s">
        <v>327</v>
      </c>
      <c r="AV220" s="29" t="str">
        <f t="shared" si="146"/>
        <v xml:space="preserve">SELECT * FROM "SchAccounting"."Func_TblTemporary_Import_MYOB_COAStructure_SET"(0000004000000000002, NULL, 0000009000000000002, 8, '53000', '53120'); </v>
      </c>
    </row>
    <row r="221" spans="10:48" x14ac:dyDescent="0.2">
      <c r="K221" s="20">
        <v>53210</v>
      </c>
      <c r="M221" s="20" t="s">
        <v>196</v>
      </c>
      <c r="O221" s="20" t="str">
        <f t="shared" si="117"/>
        <v>2PASV</v>
      </c>
      <c r="P221" s="20">
        <f t="shared" si="118"/>
        <v>30000</v>
      </c>
      <c r="Q221" s="20">
        <f t="shared" si="134"/>
        <v>33000</v>
      </c>
      <c r="R221" s="20" t="str">
        <f t="shared" si="135"/>
        <v>41EAT</v>
      </c>
      <c r="S221" s="20" t="str">
        <f t="shared" si="136"/>
        <v>42EBT</v>
      </c>
      <c r="T221" s="20" t="str">
        <f t="shared" si="119"/>
        <v>43OPF</v>
      </c>
      <c r="U221" s="20" t="str">
        <f t="shared" si="120"/>
        <v>44GPF</v>
      </c>
      <c r="V221" s="20">
        <f t="shared" si="121"/>
        <v>50000</v>
      </c>
      <c r="W221" s="20">
        <f t="shared" si="122"/>
        <v>53000</v>
      </c>
      <c r="X221" s="20">
        <f t="shared" si="123"/>
        <v>53210</v>
      </c>
      <c r="Y221" s="25"/>
      <c r="Z221" s="20" t="str">
        <f t="shared" si="124"/>
        <v/>
      </c>
      <c r="AA221" s="20" t="str">
        <f t="shared" si="125"/>
        <v/>
      </c>
      <c r="AB221" s="20" t="str">
        <f t="shared" si="126"/>
        <v/>
      </c>
      <c r="AC221" s="20" t="str">
        <f t="shared" si="127"/>
        <v/>
      </c>
      <c r="AD221" s="20" t="str">
        <f t="shared" si="128"/>
        <v/>
      </c>
      <c r="AE221" s="20" t="str">
        <f t="shared" si="129"/>
        <v/>
      </c>
      <c r="AF221" s="20" t="str">
        <f t="shared" si="130"/>
        <v/>
      </c>
      <c r="AG221" s="20" t="str">
        <f t="shared" si="131"/>
        <v/>
      </c>
      <c r="AH221" s="20" t="str">
        <f t="shared" si="132"/>
        <v>INSERT INTO erpdb.temp_import_MYOB_COAStructure (level, COA, COAChild) VALUES (8, '53000', '53210');</v>
      </c>
      <c r="AJ221" s="29" t="str">
        <f t="shared" si="145"/>
        <v>INSERT INTO erpdb.temp_import_MYOB_COAStructure (level, COA, COAChild) VALUES (8, '53000', '53210');</v>
      </c>
      <c r="AL221" s="21" t="str">
        <f t="shared" si="133"/>
        <v/>
      </c>
      <c r="AM221" s="21" t="str">
        <f t="shared" si="137"/>
        <v/>
      </c>
      <c r="AN221" s="21" t="str">
        <f t="shared" si="138"/>
        <v/>
      </c>
      <c r="AO221" s="21" t="str">
        <f t="shared" si="139"/>
        <v/>
      </c>
      <c r="AP221" s="21" t="str">
        <f t="shared" si="140"/>
        <v/>
      </c>
      <c r="AQ221" s="21" t="str">
        <f t="shared" si="141"/>
        <v/>
      </c>
      <c r="AR221" s="21" t="str">
        <f t="shared" si="142"/>
        <v/>
      </c>
      <c r="AS221" s="21" t="str">
        <f t="shared" si="143"/>
        <v/>
      </c>
      <c r="AT221" s="21" t="str">
        <f t="shared" si="144"/>
        <v xml:space="preserve">SELECT * FROM "SchAccounting"."Func_TblTemporary_Import_MYOB_COAStructure_SET"(0000004000000000002, NULL, 0000009000000000002, 8, '53000', '53210'); </v>
      </c>
      <c r="AU221" s="26" t="s">
        <v>327</v>
      </c>
      <c r="AV221" s="29" t="str">
        <f t="shared" si="146"/>
        <v xml:space="preserve">SELECT * FROM "SchAccounting"."Func_TblTemporary_Import_MYOB_COAStructure_SET"(0000004000000000002, NULL, 0000009000000000002, 8, '53000', '53210'); </v>
      </c>
    </row>
    <row r="222" spans="10:48" x14ac:dyDescent="0.2">
      <c r="K222" s="20">
        <v>53220</v>
      </c>
      <c r="M222" s="20" t="s">
        <v>93</v>
      </c>
      <c r="O222" s="20" t="str">
        <f t="shared" si="117"/>
        <v>2PASV</v>
      </c>
      <c r="P222" s="20">
        <f t="shared" si="118"/>
        <v>30000</v>
      </c>
      <c r="Q222" s="20">
        <f t="shared" si="134"/>
        <v>33000</v>
      </c>
      <c r="R222" s="20" t="str">
        <f t="shared" si="135"/>
        <v>41EAT</v>
      </c>
      <c r="S222" s="20" t="str">
        <f t="shared" si="136"/>
        <v>42EBT</v>
      </c>
      <c r="T222" s="20" t="str">
        <f t="shared" si="119"/>
        <v>43OPF</v>
      </c>
      <c r="U222" s="20" t="str">
        <f t="shared" si="120"/>
        <v>44GPF</v>
      </c>
      <c r="V222" s="20">
        <f t="shared" si="121"/>
        <v>50000</v>
      </c>
      <c r="W222" s="20">
        <f t="shared" si="122"/>
        <v>53000</v>
      </c>
      <c r="X222" s="20">
        <f t="shared" si="123"/>
        <v>53220</v>
      </c>
      <c r="Y222" s="25"/>
      <c r="Z222" s="20" t="str">
        <f t="shared" si="124"/>
        <v/>
      </c>
      <c r="AA222" s="20" t="str">
        <f t="shared" si="125"/>
        <v/>
      </c>
      <c r="AB222" s="20" t="str">
        <f t="shared" si="126"/>
        <v/>
      </c>
      <c r="AC222" s="20" t="str">
        <f t="shared" si="127"/>
        <v/>
      </c>
      <c r="AD222" s="20" t="str">
        <f t="shared" si="128"/>
        <v/>
      </c>
      <c r="AE222" s="20" t="str">
        <f t="shared" si="129"/>
        <v/>
      </c>
      <c r="AF222" s="20" t="str">
        <f t="shared" si="130"/>
        <v/>
      </c>
      <c r="AG222" s="20" t="str">
        <f t="shared" si="131"/>
        <v/>
      </c>
      <c r="AH222" s="20" t="str">
        <f t="shared" si="132"/>
        <v>INSERT INTO erpdb.temp_import_MYOB_COAStructure (level, COA, COAChild) VALUES (8, '53000', '53220');</v>
      </c>
      <c r="AJ222" s="29" t="str">
        <f t="shared" si="145"/>
        <v>INSERT INTO erpdb.temp_import_MYOB_COAStructure (level, COA, COAChild) VALUES (8, '53000', '53220');</v>
      </c>
      <c r="AL222" s="21" t="str">
        <f t="shared" si="133"/>
        <v/>
      </c>
      <c r="AM222" s="21" t="str">
        <f t="shared" si="137"/>
        <v/>
      </c>
      <c r="AN222" s="21" t="str">
        <f t="shared" si="138"/>
        <v/>
      </c>
      <c r="AO222" s="21" t="str">
        <f t="shared" si="139"/>
        <v/>
      </c>
      <c r="AP222" s="21" t="str">
        <f t="shared" si="140"/>
        <v/>
      </c>
      <c r="AQ222" s="21" t="str">
        <f t="shared" si="141"/>
        <v/>
      </c>
      <c r="AR222" s="21" t="str">
        <f t="shared" si="142"/>
        <v/>
      </c>
      <c r="AS222" s="21" t="str">
        <f t="shared" si="143"/>
        <v/>
      </c>
      <c r="AT222" s="21" t="str">
        <f t="shared" si="144"/>
        <v xml:space="preserve">SELECT * FROM "SchAccounting"."Func_TblTemporary_Import_MYOB_COAStructure_SET"(0000004000000000002, NULL, 0000009000000000002, 8, '53000', '53220'); </v>
      </c>
      <c r="AU222" s="26" t="s">
        <v>327</v>
      </c>
      <c r="AV222" s="29" t="str">
        <f t="shared" si="146"/>
        <v xml:space="preserve">SELECT * FROM "SchAccounting"."Func_TblTemporary_Import_MYOB_COAStructure_SET"(0000004000000000002, NULL, 0000009000000000002, 8, '53000', '53220'); </v>
      </c>
    </row>
    <row r="223" spans="10:48" x14ac:dyDescent="0.2">
      <c r="K223" s="20">
        <v>53300</v>
      </c>
      <c r="M223" s="20" t="s">
        <v>197</v>
      </c>
      <c r="O223" s="20" t="str">
        <f t="shared" si="117"/>
        <v>2PASV</v>
      </c>
      <c r="P223" s="20">
        <f t="shared" si="118"/>
        <v>30000</v>
      </c>
      <c r="Q223" s="20">
        <f t="shared" si="134"/>
        <v>33000</v>
      </c>
      <c r="R223" s="20" t="str">
        <f t="shared" si="135"/>
        <v>41EAT</v>
      </c>
      <c r="S223" s="20" t="str">
        <f t="shared" si="136"/>
        <v>42EBT</v>
      </c>
      <c r="T223" s="20" t="str">
        <f t="shared" si="119"/>
        <v>43OPF</v>
      </c>
      <c r="U223" s="20" t="str">
        <f t="shared" si="120"/>
        <v>44GPF</v>
      </c>
      <c r="V223" s="20">
        <f t="shared" si="121"/>
        <v>50000</v>
      </c>
      <c r="W223" s="20">
        <f t="shared" si="122"/>
        <v>53000</v>
      </c>
      <c r="X223" s="20">
        <f t="shared" si="123"/>
        <v>53300</v>
      </c>
      <c r="Y223" s="25"/>
      <c r="Z223" s="20" t="str">
        <f t="shared" si="124"/>
        <v/>
      </c>
      <c r="AA223" s="20" t="str">
        <f t="shared" si="125"/>
        <v/>
      </c>
      <c r="AB223" s="20" t="str">
        <f t="shared" si="126"/>
        <v/>
      </c>
      <c r="AC223" s="20" t="str">
        <f t="shared" si="127"/>
        <v/>
      </c>
      <c r="AD223" s="20" t="str">
        <f t="shared" si="128"/>
        <v/>
      </c>
      <c r="AE223" s="20" t="str">
        <f t="shared" si="129"/>
        <v/>
      </c>
      <c r="AF223" s="20" t="str">
        <f t="shared" si="130"/>
        <v/>
      </c>
      <c r="AG223" s="20" t="str">
        <f t="shared" si="131"/>
        <v/>
      </c>
      <c r="AH223" s="20" t="str">
        <f t="shared" si="132"/>
        <v>INSERT INTO erpdb.temp_import_MYOB_COAStructure (level, COA, COAChild) VALUES (8, '53000', '53300');</v>
      </c>
      <c r="AJ223" s="29" t="str">
        <f t="shared" si="145"/>
        <v>INSERT INTO erpdb.temp_import_MYOB_COAStructure (level, COA, COAChild) VALUES (8, '53000', '53300');</v>
      </c>
      <c r="AL223" s="21" t="str">
        <f t="shared" si="133"/>
        <v/>
      </c>
      <c r="AM223" s="21" t="str">
        <f t="shared" si="137"/>
        <v/>
      </c>
      <c r="AN223" s="21" t="str">
        <f t="shared" si="138"/>
        <v/>
      </c>
      <c r="AO223" s="21" t="str">
        <f t="shared" si="139"/>
        <v/>
      </c>
      <c r="AP223" s="21" t="str">
        <f t="shared" si="140"/>
        <v/>
      </c>
      <c r="AQ223" s="21" t="str">
        <f t="shared" si="141"/>
        <v/>
      </c>
      <c r="AR223" s="21" t="str">
        <f t="shared" si="142"/>
        <v/>
      </c>
      <c r="AS223" s="21" t="str">
        <f t="shared" si="143"/>
        <v/>
      </c>
      <c r="AT223" s="21" t="str">
        <f t="shared" si="144"/>
        <v xml:space="preserve">SELECT * FROM "SchAccounting"."Func_TblTemporary_Import_MYOB_COAStructure_SET"(0000004000000000002, NULL, 0000009000000000002, 8, '53000', '53300'); </v>
      </c>
      <c r="AU223" s="26" t="s">
        <v>327</v>
      </c>
      <c r="AV223" s="29" t="str">
        <f t="shared" si="146"/>
        <v xml:space="preserve">SELECT * FROM "SchAccounting"."Func_TblTemporary_Import_MYOB_COAStructure_SET"(0000004000000000002, NULL, 0000009000000000002, 8, '53000', '53300'); </v>
      </c>
    </row>
    <row r="224" spans="10:48" x14ac:dyDescent="0.2">
      <c r="K224" s="20">
        <v>53410</v>
      </c>
      <c r="M224" s="20" t="s">
        <v>198</v>
      </c>
      <c r="O224" s="20" t="str">
        <f t="shared" si="117"/>
        <v>2PASV</v>
      </c>
      <c r="P224" s="20">
        <f t="shared" si="118"/>
        <v>30000</v>
      </c>
      <c r="Q224" s="20">
        <f t="shared" si="134"/>
        <v>33000</v>
      </c>
      <c r="R224" s="20" t="str">
        <f t="shared" si="135"/>
        <v>41EAT</v>
      </c>
      <c r="S224" s="20" t="str">
        <f t="shared" si="136"/>
        <v>42EBT</v>
      </c>
      <c r="T224" s="20" t="str">
        <f t="shared" si="119"/>
        <v>43OPF</v>
      </c>
      <c r="U224" s="20" t="str">
        <f t="shared" si="120"/>
        <v>44GPF</v>
      </c>
      <c r="V224" s="20">
        <f t="shared" si="121"/>
        <v>50000</v>
      </c>
      <c r="W224" s="20">
        <f t="shared" si="122"/>
        <v>53000</v>
      </c>
      <c r="X224" s="20">
        <f t="shared" si="123"/>
        <v>53410</v>
      </c>
      <c r="Y224" s="25"/>
      <c r="Z224" s="20" t="str">
        <f t="shared" si="124"/>
        <v/>
      </c>
      <c r="AA224" s="20" t="str">
        <f t="shared" si="125"/>
        <v/>
      </c>
      <c r="AB224" s="20" t="str">
        <f t="shared" si="126"/>
        <v/>
      </c>
      <c r="AC224" s="20" t="str">
        <f t="shared" si="127"/>
        <v/>
      </c>
      <c r="AD224" s="20" t="str">
        <f t="shared" si="128"/>
        <v/>
      </c>
      <c r="AE224" s="20" t="str">
        <f t="shared" si="129"/>
        <v/>
      </c>
      <c r="AF224" s="20" t="str">
        <f t="shared" si="130"/>
        <v/>
      </c>
      <c r="AG224" s="20" t="str">
        <f t="shared" si="131"/>
        <v/>
      </c>
      <c r="AH224" s="20" t="str">
        <f t="shared" si="132"/>
        <v>INSERT INTO erpdb.temp_import_MYOB_COAStructure (level, COA, COAChild) VALUES (8, '53000', '53410');</v>
      </c>
      <c r="AJ224" s="29" t="str">
        <f t="shared" si="145"/>
        <v>INSERT INTO erpdb.temp_import_MYOB_COAStructure (level, COA, COAChild) VALUES (8, '53000', '53410');</v>
      </c>
      <c r="AL224" s="21" t="str">
        <f t="shared" si="133"/>
        <v/>
      </c>
      <c r="AM224" s="21" t="str">
        <f t="shared" si="137"/>
        <v/>
      </c>
      <c r="AN224" s="21" t="str">
        <f t="shared" si="138"/>
        <v/>
      </c>
      <c r="AO224" s="21" t="str">
        <f t="shared" si="139"/>
        <v/>
      </c>
      <c r="AP224" s="21" t="str">
        <f t="shared" si="140"/>
        <v/>
      </c>
      <c r="AQ224" s="21" t="str">
        <f t="shared" si="141"/>
        <v/>
      </c>
      <c r="AR224" s="21" t="str">
        <f t="shared" si="142"/>
        <v/>
      </c>
      <c r="AS224" s="21" t="str">
        <f t="shared" si="143"/>
        <v/>
      </c>
      <c r="AT224" s="21" t="str">
        <f t="shared" si="144"/>
        <v xml:space="preserve">SELECT * FROM "SchAccounting"."Func_TblTemporary_Import_MYOB_COAStructure_SET"(0000004000000000002, NULL, 0000009000000000002, 8, '53000', '53410'); </v>
      </c>
      <c r="AU224" s="26" t="s">
        <v>327</v>
      </c>
      <c r="AV224" s="29" t="str">
        <f t="shared" si="146"/>
        <v xml:space="preserve">SELECT * FROM "SchAccounting"."Func_TblTemporary_Import_MYOB_COAStructure_SET"(0000004000000000002, NULL, 0000009000000000002, 8, '53000', '53410'); </v>
      </c>
    </row>
    <row r="225" spans="11:48" x14ac:dyDescent="0.2">
      <c r="K225" s="20">
        <v>53420</v>
      </c>
      <c r="M225" s="20" t="s">
        <v>199</v>
      </c>
      <c r="O225" s="20" t="str">
        <f t="shared" si="117"/>
        <v>2PASV</v>
      </c>
      <c r="P225" s="20">
        <f t="shared" si="118"/>
        <v>30000</v>
      </c>
      <c r="Q225" s="20">
        <f t="shared" si="134"/>
        <v>33000</v>
      </c>
      <c r="R225" s="20" t="str">
        <f t="shared" si="135"/>
        <v>41EAT</v>
      </c>
      <c r="S225" s="20" t="str">
        <f t="shared" si="136"/>
        <v>42EBT</v>
      </c>
      <c r="T225" s="20" t="str">
        <f t="shared" si="119"/>
        <v>43OPF</v>
      </c>
      <c r="U225" s="20" t="str">
        <f t="shared" si="120"/>
        <v>44GPF</v>
      </c>
      <c r="V225" s="20">
        <f t="shared" si="121"/>
        <v>50000</v>
      </c>
      <c r="W225" s="20">
        <f t="shared" si="122"/>
        <v>53000</v>
      </c>
      <c r="X225" s="20">
        <f t="shared" si="123"/>
        <v>53420</v>
      </c>
      <c r="Y225" s="25"/>
      <c r="Z225" s="20" t="str">
        <f t="shared" si="124"/>
        <v/>
      </c>
      <c r="AA225" s="20" t="str">
        <f t="shared" si="125"/>
        <v/>
      </c>
      <c r="AB225" s="20" t="str">
        <f t="shared" si="126"/>
        <v/>
      </c>
      <c r="AC225" s="20" t="str">
        <f t="shared" si="127"/>
        <v/>
      </c>
      <c r="AD225" s="20" t="str">
        <f t="shared" si="128"/>
        <v/>
      </c>
      <c r="AE225" s="20" t="str">
        <f t="shared" si="129"/>
        <v/>
      </c>
      <c r="AF225" s="20" t="str">
        <f t="shared" si="130"/>
        <v/>
      </c>
      <c r="AG225" s="20" t="str">
        <f t="shared" si="131"/>
        <v/>
      </c>
      <c r="AH225" s="20" t="str">
        <f t="shared" si="132"/>
        <v>INSERT INTO erpdb.temp_import_MYOB_COAStructure (level, COA, COAChild) VALUES (8, '53000', '53420');</v>
      </c>
      <c r="AJ225" s="29" t="str">
        <f t="shared" si="145"/>
        <v>INSERT INTO erpdb.temp_import_MYOB_COAStructure (level, COA, COAChild) VALUES (8, '53000', '53420');</v>
      </c>
      <c r="AL225" s="21" t="str">
        <f t="shared" si="133"/>
        <v/>
      </c>
      <c r="AM225" s="21" t="str">
        <f t="shared" si="137"/>
        <v/>
      </c>
      <c r="AN225" s="21" t="str">
        <f t="shared" si="138"/>
        <v/>
      </c>
      <c r="AO225" s="21" t="str">
        <f t="shared" si="139"/>
        <v/>
      </c>
      <c r="AP225" s="21" t="str">
        <f t="shared" si="140"/>
        <v/>
      </c>
      <c r="AQ225" s="21" t="str">
        <f t="shared" si="141"/>
        <v/>
      </c>
      <c r="AR225" s="21" t="str">
        <f t="shared" si="142"/>
        <v/>
      </c>
      <c r="AS225" s="21" t="str">
        <f t="shared" si="143"/>
        <v/>
      </c>
      <c r="AT225" s="21" t="str">
        <f t="shared" si="144"/>
        <v xml:space="preserve">SELECT * FROM "SchAccounting"."Func_TblTemporary_Import_MYOB_COAStructure_SET"(0000004000000000002, NULL, 0000009000000000002, 8, '53000', '53420'); </v>
      </c>
      <c r="AU225" s="26" t="s">
        <v>327</v>
      </c>
      <c r="AV225" s="29" t="str">
        <f t="shared" si="146"/>
        <v xml:space="preserve">SELECT * FROM "SchAccounting"."Func_TblTemporary_Import_MYOB_COAStructure_SET"(0000004000000000002, NULL, 0000009000000000002, 8, '53000', '53420'); </v>
      </c>
    </row>
    <row r="226" spans="11:48" x14ac:dyDescent="0.2">
      <c r="K226" s="20">
        <v>53430</v>
      </c>
      <c r="M226" s="20" t="s">
        <v>200</v>
      </c>
      <c r="O226" s="20" t="str">
        <f t="shared" si="117"/>
        <v>2PASV</v>
      </c>
      <c r="P226" s="20">
        <f t="shared" si="118"/>
        <v>30000</v>
      </c>
      <c r="Q226" s="20">
        <f t="shared" si="134"/>
        <v>33000</v>
      </c>
      <c r="R226" s="20" t="str">
        <f t="shared" si="135"/>
        <v>41EAT</v>
      </c>
      <c r="S226" s="20" t="str">
        <f t="shared" si="136"/>
        <v>42EBT</v>
      </c>
      <c r="T226" s="20" t="str">
        <f t="shared" si="119"/>
        <v>43OPF</v>
      </c>
      <c r="U226" s="20" t="str">
        <f t="shared" si="120"/>
        <v>44GPF</v>
      </c>
      <c r="V226" s="20">
        <f t="shared" si="121"/>
        <v>50000</v>
      </c>
      <c r="W226" s="20">
        <f t="shared" si="122"/>
        <v>53000</v>
      </c>
      <c r="X226" s="20">
        <f t="shared" si="123"/>
        <v>53430</v>
      </c>
      <c r="Y226" s="25"/>
      <c r="Z226" s="20" t="str">
        <f t="shared" si="124"/>
        <v/>
      </c>
      <c r="AA226" s="20" t="str">
        <f t="shared" si="125"/>
        <v/>
      </c>
      <c r="AB226" s="20" t="str">
        <f t="shared" si="126"/>
        <v/>
      </c>
      <c r="AC226" s="20" t="str">
        <f t="shared" si="127"/>
        <v/>
      </c>
      <c r="AD226" s="20" t="str">
        <f t="shared" si="128"/>
        <v/>
      </c>
      <c r="AE226" s="20" t="str">
        <f t="shared" si="129"/>
        <v/>
      </c>
      <c r="AF226" s="20" t="str">
        <f t="shared" si="130"/>
        <v/>
      </c>
      <c r="AG226" s="20" t="str">
        <f t="shared" si="131"/>
        <v/>
      </c>
      <c r="AH226" s="20" t="str">
        <f t="shared" si="132"/>
        <v>INSERT INTO erpdb.temp_import_MYOB_COAStructure (level, COA, COAChild) VALUES (8, '53000', '53430');</v>
      </c>
      <c r="AJ226" s="29" t="str">
        <f t="shared" si="145"/>
        <v>INSERT INTO erpdb.temp_import_MYOB_COAStructure (level, COA, COAChild) VALUES (8, '53000', '53430');</v>
      </c>
      <c r="AL226" s="21" t="str">
        <f t="shared" si="133"/>
        <v/>
      </c>
      <c r="AM226" s="21" t="str">
        <f t="shared" si="137"/>
        <v/>
      </c>
      <c r="AN226" s="21" t="str">
        <f t="shared" si="138"/>
        <v/>
      </c>
      <c r="AO226" s="21" t="str">
        <f t="shared" si="139"/>
        <v/>
      </c>
      <c r="AP226" s="21" t="str">
        <f t="shared" si="140"/>
        <v/>
      </c>
      <c r="AQ226" s="21" t="str">
        <f t="shared" si="141"/>
        <v/>
      </c>
      <c r="AR226" s="21" t="str">
        <f t="shared" si="142"/>
        <v/>
      </c>
      <c r="AS226" s="21" t="str">
        <f t="shared" si="143"/>
        <v/>
      </c>
      <c r="AT226" s="21" t="str">
        <f t="shared" si="144"/>
        <v xml:space="preserve">SELECT * FROM "SchAccounting"."Func_TblTemporary_Import_MYOB_COAStructure_SET"(0000004000000000002, NULL, 0000009000000000002, 8, '53000', '53430'); </v>
      </c>
      <c r="AU226" s="26" t="s">
        <v>327</v>
      </c>
      <c r="AV226" s="29" t="str">
        <f t="shared" si="146"/>
        <v xml:space="preserve">SELECT * FROM "SchAccounting"."Func_TblTemporary_Import_MYOB_COAStructure_SET"(0000004000000000002, NULL, 0000009000000000002, 8, '53000', '53430'); </v>
      </c>
    </row>
    <row r="227" spans="11:48" x14ac:dyDescent="0.2">
      <c r="K227" s="20">
        <v>53440</v>
      </c>
      <c r="M227" s="20" t="s">
        <v>201</v>
      </c>
      <c r="O227" s="20" t="str">
        <f t="shared" si="117"/>
        <v>2PASV</v>
      </c>
      <c r="P227" s="20">
        <f t="shared" si="118"/>
        <v>30000</v>
      </c>
      <c r="Q227" s="20">
        <f t="shared" si="134"/>
        <v>33000</v>
      </c>
      <c r="R227" s="20" t="str">
        <f t="shared" si="135"/>
        <v>41EAT</v>
      </c>
      <c r="S227" s="20" t="str">
        <f t="shared" si="136"/>
        <v>42EBT</v>
      </c>
      <c r="T227" s="20" t="str">
        <f t="shared" si="119"/>
        <v>43OPF</v>
      </c>
      <c r="U227" s="20" t="str">
        <f t="shared" si="120"/>
        <v>44GPF</v>
      </c>
      <c r="V227" s="20">
        <f t="shared" si="121"/>
        <v>50000</v>
      </c>
      <c r="W227" s="20">
        <f t="shared" si="122"/>
        <v>53000</v>
      </c>
      <c r="X227" s="20">
        <f t="shared" si="123"/>
        <v>53440</v>
      </c>
      <c r="Y227" s="25"/>
      <c r="Z227" s="20" t="str">
        <f t="shared" si="124"/>
        <v/>
      </c>
      <c r="AA227" s="20" t="str">
        <f t="shared" si="125"/>
        <v/>
      </c>
      <c r="AB227" s="20" t="str">
        <f t="shared" si="126"/>
        <v/>
      </c>
      <c r="AC227" s="20" t="str">
        <f t="shared" si="127"/>
        <v/>
      </c>
      <c r="AD227" s="20" t="str">
        <f t="shared" si="128"/>
        <v/>
      </c>
      <c r="AE227" s="20" t="str">
        <f t="shared" si="129"/>
        <v/>
      </c>
      <c r="AF227" s="20" t="str">
        <f t="shared" si="130"/>
        <v/>
      </c>
      <c r="AG227" s="20" t="str">
        <f t="shared" si="131"/>
        <v/>
      </c>
      <c r="AH227" s="20" t="str">
        <f t="shared" si="132"/>
        <v>INSERT INTO erpdb.temp_import_MYOB_COAStructure (level, COA, COAChild) VALUES (8, '53000', '53440');</v>
      </c>
      <c r="AJ227" s="29" t="str">
        <f t="shared" si="145"/>
        <v>INSERT INTO erpdb.temp_import_MYOB_COAStructure (level, COA, COAChild) VALUES (8, '53000', '53440');</v>
      </c>
      <c r="AL227" s="21" t="str">
        <f t="shared" si="133"/>
        <v/>
      </c>
      <c r="AM227" s="21" t="str">
        <f t="shared" si="137"/>
        <v/>
      </c>
      <c r="AN227" s="21" t="str">
        <f t="shared" si="138"/>
        <v/>
      </c>
      <c r="AO227" s="21" t="str">
        <f t="shared" si="139"/>
        <v/>
      </c>
      <c r="AP227" s="21" t="str">
        <f t="shared" si="140"/>
        <v/>
      </c>
      <c r="AQ227" s="21" t="str">
        <f t="shared" si="141"/>
        <v/>
      </c>
      <c r="AR227" s="21" t="str">
        <f t="shared" si="142"/>
        <v/>
      </c>
      <c r="AS227" s="21" t="str">
        <f t="shared" si="143"/>
        <v/>
      </c>
      <c r="AT227" s="21" t="str">
        <f t="shared" si="144"/>
        <v xml:space="preserve">SELECT * FROM "SchAccounting"."Func_TblTemporary_Import_MYOB_COAStructure_SET"(0000004000000000002, NULL, 0000009000000000002, 8, '53000', '53440'); </v>
      </c>
      <c r="AU227" s="26" t="s">
        <v>327</v>
      </c>
      <c r="AV227" s="29" t="str">
        <f t="shared" si="146"/>
        <v xml:space="preserve">SELECT * FROM "SchAccounting"."Func_TblTemporary_Import_MYOB_COAStructure_SET"(0000004000000000002, NULL, 0000009000000000002, 8, '53000', '53440'); </v>
      </c>
    </row>
    <row r="228" spans="11:48" x14ac:dyDescent="0.2">
      <c r="K228" s="20">
        <v>53510</v>
      </c>
      <c r="M228" s="20" t="s">
        <v>202</v>
      </c>
      <c r="O228" s="20" t="str">
        <f t="shared" si="117"/>
        <v>2PASV</v>
      </c>
      <c r="P228" s="20">
        <f t="shared" si="118"/>
        <v>30000</v>
      </c>
      <c r="Q228" s="20">
        <f t="shared" si="134"/>
        <v>33000</v>
      </c>
      <c r="R228" s="20" t="str">
        <f t="shared" si="135"/>
        <v>41EAT</v>
      </c>
      <c r="S228" s="20" t="str">
        <f t="shared" si="136"/>
        <v>42EBT</v>
      </c>
      <c r="T228" s="20" t="str">
        <f t="shared" si="119"/>
        <v>43OPF</v>
      </c>
      <c r="U228" s="20" t="str">
        <f t="shared" si="120"/>
        <v>44GPF</v>
      </c>
      <c r="V228" s="20">
        <f t="shared" si="121"/>
        <v>50000</v>
      </c>
      <c r="W228" s="20">
        <f t="shared" si="122"/>
        <v>53000</v>
      </c>
      <c r="X228" s="20">
        <f t="shared" si="123"/>
        <v>53510</v>
      </c>
      <c r="Y228" s="25"/>
      <c r="Z228" s="20" t="str">
        <f t="shared" si="124"/>
        <v/>
      </c>
      <c r="AA228" s="20" t="str">
        <f t="shared" si="125"/>
        <v/>
      </c>
      <c r="AB228" s="20" t="str">
        <f t="shared" si="126"/>
        <v/>
      </c>
      <c r="AC228" s="20" t="str">
        <f t="shared" si="127"/>
        <v/>
      </c>
      <c r="AD228" s="20" t="str">
        <f t="shared" si="128"/>
        <v/>
      </c>
      <c r="AE228" s="20" t="str">
        <f t="shared" si="129"/>
        <v/>
      </c>
      <c r="AF228" s="20" t="str">
        <f t="shared" si="130"/>
        <v/>
      </c>
      <c r="AG228" s="20" t="str">
        <f t="shared" si="131"/>
        <v/>
      </c>
      <c r="AH228" s="20" t="str">
        <f t="shared" si="132"/>
        <v>INSERT INTO erpdb.temp_import_MYOB_COAStructure (level, COA, COAChild) VALUES (8, '53000', '53510');</v>
      </c>
      <c r="AJ228" s="29" t="str">
        <f t="shared" si="145"/>
        <v>INSERT INTO erpdb.temp_import_MYOB_COAStructure (level, COA, COAChild) VALUES (8, '53000', '53510');</v>
      </c>
      <c r="AL228" s="21" t="str">
        <f t="shared" si="133"/>
        <v/>
      </c>
      <c r="AM228" s="21" t="str">
        <f t="shared" si="137"/>
        <v/>
      </c>
      <c r="AN228" s="21" t="str">
        <f t="shared" si="138"/>
        <v/>
      </c>
      <c r="AO228" s="21" t="str">
        <f t="shared" si="139"/>
        <v/>
      </c>
      <c r="AP228" s="21" t="str">
        <f t="shared" si="140"/>
        <v/>
      </c>
      <c r="AQ228" s="21" t="str">
        <f t="shared" si="141"/>
        <v/>
      </c>
      <c r="AR228" s="21" t="str">
        <f t="shared" si="142"/>
        <v/>
      </c>
      <c r="AS228" s="21" t="str">
        <f t="shared" si="143"/>
        <v/>
      </c>
      <c r="AT228" s="21" t="str">
        <f t="shared" si="144"/>
        <v xml:space="preserve">SELECT * FROM "SchAccounting"."Func_TblTemporary_Import_MYOB_COAStructure_SET"(0000004000000000002, NULL, 0000009000000000002, 8, '53000', '53510'); </v>
      </c>
      <c r="AU228" s="26" t="s">
        <v>327</v>
      </c>
      <c r="AV228" s="29" t="str">
        <f t="shared" si="146"/>
        <v xml:space="preserve">SELECT * FROM "SchAccounting"."Func_TblTemporary_Import_MYOB_COAStructure_SET"(0000004000000000002, NULL, 0000009000000000002, 8, '53000', '53510'); </v>
      </c>
    </row>
    <row r="229" spans="11:48" x14ac:dyDescent="0.2">
      <c r="K229" s="20">
        <v>53520</v>
      </c>
      <c r="M229" s="20" t="s">
        <v>203</v>
      </c>
      <c r="O229" s="20" t="str">
        <f t="shared" si="117"/>
        <v>2PASV</v>
      </c>
      <c r="P229" s="20">
        <f t="shared" si="118"/>
        <v>30000</v>
      </c>
      <c r="Q229" s="20">
        <f t="shared" si="134"/>
        <v>33000</v>
      </c>
      <c r="R229" s="20" t="str">
        <f t="shared" si="135"/>
        <v>41EAT</v>
      </c>
      <c r="S229" s="20" t="str">
        <f t="shared" si="136"/>
        <v>42EBT</v>
      </c>
      <c r="T229" s="20" t="str">
        <f t="shared" si="119"/>
        <v>43OPF</v>
      </c>
      <c r="U229" s="20" t="str">
        <f t="shared" si="120"/>
        <v>44GPF</v>
      </c>
      <c r="V229" s="20">
        <f t="shared" si="121"/>
        <v>50000</v>
      </c>
      <c r="W229" s="20">
        <f t="shared" si="122"/>
        <v>53000</v>
      </c>
      <c r="X229" s="20">
        <f t="shared" si="123"/>
        <v>53520</v>
      </c>
      <c r="Y229" s="25"/>
      <c r="Z229" s="20" t="str">
        <f t="shared" si="124"/>
        <v/>
      </c>
      <c r="AA229" s="20" t="str">
        <f t="shared" si="125"/>
        <v/>
      </c>
      <c r="AB229" s="20" t="str">
        <f t="shared" si="126"/>
        <v/>
      </c>
      <c r="AC229" s="20" t="str">
        <f t="shared" si="127"/>
        <v/>
      </c>
      <c r="AD229" s="20" t="str">
        <f t="shared" si="128"/>
        <v/>
      </c>
      <c r="AE229" s="20" t="str">
        <f t="shared" si="129"/>
        <v/>
      </c>
      <c r="AF229" s="20" t="str">
        <f t="shared" si="130"/>
        <v/>
      </c>
      <c r="AG229" s="20" t="str">
        <f t="shared" si="131"/>
        <v/>
      </c>
      <c r="AH229" s="20" t="str">
        <f t="shared" si="132"/>
        <v>INSERT INTO erpdb.temp_import_MYOB_COAStructure (level, COA, COAChild) VALUES (8, '53000', '53520');</v>
      </c>
      <c r="AJ229" s="29" t="str">
        <f t="shared" si="145"/>
        <v>INSERT INTO erpdb.temp_import_MYOB_COAStructure (level, COA, COAChild) VALUES (8, '53000', '53520');</v>
      </c>
      <c r="AL229" s="21" t="str">
        <f t="shared" si="133"/>
        <v/>
      </c>
      <c r="AM229" s="21" t="str">
        <f t="shared" si="137"/>
        <v/>
      </c>
      <c r="AN229" s="21" t="str">
        <f t="shared" si="138"/>
        <v/>
      </c>
      <c r="AO229" s="21" t="str">
        <f t="shared" si="139"/>
        <v/>
      </c>
      <c r="AP229" s="21" t="str">
        <f t="shared" si="140"/>
        <v/>
      </c>
      <c r="AQ229" s="21" t="str">
        <f t="shared" si="141"/>
        <v/>
      </c>
      <c r="AR229" s="21" t="str">
        <f t="shared" si="142"/>
        <v/>
      </c>
      <c r="AS229" s="21" t="str">
        <f t="shared" si="143"/>
        <v/>
      </c>
      <c r="AT229" s="21" t="str">
        <f t="shared" si="144"/>
        <v xml:space="preserve">SELECT * FROM "SchAccounting"."Func_TblTemporary_Import_MYOB_COAStructure_SET"(0000004000000000002, NULL, 0000009000000000002, 8, '53000', '53520'); </v>
      </c>
      <c r="AU229" s="26" t="s">
        <v>327</v>
      </c>
      <c r="AV229" s="29" t="str">
        <f t="shared" si="146"/>
        <v xml:space="preserve">SELECT * FROM "SchAccounting"."Func_TblTemporary_Import_MYOB_COAStructure_SET"(0000004000000000002, NULL, 0000009000000000002, 8, '53000', '53520'); </v>
      </c>
    </row>
    <row r="230" spans="11:48" x14ac:dyDescent="0.2">
      <c r="K230" s="20">
        <v>53530</v>
      </c>
      <c r="M230" s="20" t="s">
        <v>204</v>
      </c>
      <c r="O230" s="20" t="str">
        <f t="shared" si="117"/>
        <v>2PASV</v>
      </c>
      <c r="P230" s="20">
        <f t="shared" si="118"/>
        <v>30000</v>
      </c>
      <c r="Q230" s="20">
        <f t="shared" si="134"/>
        <v>33000</v>
      </c>
      <c r="R230" s="20" t="str">
        <f t="shared" si="135"/>
        <v>41EAT</v>
      </c>
      <c r="S230" s="20" t="str">
        <f t="shared" si="136"/>
        <v>42EBT</v>
      </c>
      <c r="T230" s="20" t="str">
        <f t="shared" si="119"/>
        <v>43OPF</v>
      </c>
      <c r="U230" s="20" t="str">
        <f t="shared" si="120"/>
        <v>44GPF</v>
      </c>
      <c r="V230" s="20">
        <f t="shared" si="121"/>
        <v>50000</v>
      </c>
      <c r="W230" s="20">
        <f t="shared" si="122"/>
        <v>53000</v>
      </c>
      <c r="X230" s="20">
        <f t="shared" si="123"/>
        <v>53530</v>
      </c>
      <c r="Y230" s="25"/>
      <c r="Z230" s="20" t="str">
        <f t="shared" si="124"/>
        <v/>
      </c>
      <c r="AA230" s="20" t="str">
        <f t="shared" si="125"/>
        <v/>
      </c>
      <c r="AB230" s="20" t="str">
        <f t="shared" si="126"/>
        <v/>
      </c>
      <c r="AC230" s="20" t="str">
        <f t="shared" si="127"/>
        <v/>
      </c>
      <c r="AD230" s="20" t="str">
        <f t="shared" si="128"/>
        <v/>
      </c>
      <c r="AE230" s="20" t="str">
        <f t="shared" si="129"/>
        <v/>
      </c>
      <c r="AF230" s="20" t="str">
        <f t="shared" si="130"/>
        <v/>
      </c>
      <c r="AG230" s="20" t="str">
        <f t="shared" si="131"/>
        <v/>
      </c>
      <c r="AH230" s="20" t="str">
        <f t="shared" si="132"/>
        <v>INSERT INTO erpdb.temp_import_MYOB_COAStructure (level, COA, COAChild) VALUES (8, '53000', '53530');</v>
      </c>
      <c r="AJ230" s="29" t="str">
        <f t="shared" si="145"/>
        <v>INSERT INTO erpdb.temp_import_MYOB_COAStructure (level, COA, COAChild) VALUES (8, '53000', '53530');</v>
      </c>
      <c r="AL230" s="21" t="str">
        <f t="shared" si="133"/>
        <v/>
      </c>
      <c r="AM230" s="21" t="str">
        <f t="shared" si="137"/>
        <v/>
      </c>
      <c r="AN230" s="21" t="str">
        <f t="shared" si="138"/>
        <v/>
      </c>
      <c r="AO230" s="21" t="str">
        <f t="shared" si="139"/>
        <v/>
      </c>
      <c r="AP230" s="21" t="str">
        <f t="shared" si="140"/>
        <v/>
      </c>
      <c r="AQ230" s="21" t="str">
        <f t="shared" si="141"/>
        <v/>
      </c>
      <c r="AR230" s="21" t="str">
        <f t="shared" si="142"/>
        <v/>
      </c>
      <c r="AS230" s="21" t="str">
        <f t="shared" si="143"/>
        <v/>
      </c>
      <c r="AT230" s="21" t="str">
        <f t="shared" si="144"/>
        <v xml:space="preserve">SELECT * FROM "SchAccounting"."Func_TblTemporary_Import_MYOB_COAStructure_SET"(0000004000000000002, NULL, 0000009000000000002, 8, '53000', '53530'); </v>
      </c>
      <c r="AU230" s="26" t="s">
        <v>327</v>
      </c>
      <c r="AV230" s="29" t="str">
        <f t="shared" si="146"/>
        <v xml:space="preserve">SELECT * FROM "SchAccounting"."Func_TblTemporary_Import_MYOB_COAStructure_SET"(0000004000000000002, NULL, 0000009000000000002, 8, '53000', '53530'); </v>
      </c>
    </row>
    <row r="231" spans="11:48" x14ac:dyDescent="0.2">
      <c r="K231" s="20">
        <v>53540</v>
      </c>
      <c r="M231" s="20" t="s">
        <v>205</v>
      </c>
      <c r="O231" s="20" t="str">
        <f t="shared" si="117"/>
        <v>2PASV</v>
      </c>
      <c r="P231" s="20">
        <f t="shared" si="118"/>
        <v>30000</v>
      </c>
      <c r="Q231" s="20">
        <f t="shared" si="134"/>
        <v>33000</v>
      </c>
      <c r="R231" s="20" t="str">
        <f t="shared" si="135"/>
        <v>41EAT</v>
      </c>
      <c r="S231" s="20" t="str">
        <f t="shared" si="136"/>
        <v>42EBT</v>
      </c>
      <c r="T231" s="20" t="str">
        <f t="shared" si="119"/>
        <v>43OPF</v>
      </c>
      <c r="U231" s="20" t="str">
        <f t="shared" si="120"/>
        <v>44GPF</v>
      </c>
      <c r="V231" s="20">
        <f t="shared" si="121"/>
        <v>50000</v>
      </c>
      <c r="W231" s="20">
        <f t="shared" si="122"/>
        <v>53000</v>
      </c>
      <c r="X231" s="20">
        <f t="shared" si="123"/>
        <v>53540</v>
      </c>
      <c r="Y231" s="25"/>
      <c r="Z231" s="20" t="str">
        <f t="shared" si="124"/>
        <v/>
      </c>
      <c r="AA231" s="20" t="str">
        <f t="shared" si="125"/>
        <v/>
      </c>
      <c r="AB231" s="20" t="str">
        <f t="shared" si="126"/>
        <v/>
      </c>
      <c r="AC231" s="20" t="str">
        <f t="shared" si="127"/>
        <v/>
      </c>
      <c r="AD231" s="20" t="str">
        <f t="shared" si="128"/>
        <v/>
      </c>
      <c r="AE231" s="20" t="str">
        <f t="shared" si="129"/>
        <v/>
      </c>
      <c r="AF231" s="20" t="str">
        <f t="shared" si="130"/>
        <v/>
      </c>
      <c r="AG231" s="20" t="str">
        <f t="shared" si="131"/>
        <v/>
      </c>
      <c r="AH231" s="20" t="str">
        <f t="shared" si="132"/>
        <v>INSERT INTO erpdb.temp_import_MYOB_COAStructure (level, COA, COAChild) VALUES (8, '53000', '53540');</v>
      </c>
      <c r="AJ231" s="29" t="str">
        <f t="shared" si="145"/>
        <v>INSERT INTO erpdb.temp_import_MYOB_COAStructure (level, COA, COAChild) VALUES (8, '53000', '53540');</v>
      </c>
      <c r="AL231" s="21" t="str">
        <f t="shared" si="133"/>
        <v/>
      </c>
      <c r="AM231" s="21" t="str">
        <f t="shared" si="137"/>
        <v/>
      </c>
      <c r="AN231" s="21" t="str">
        <f t="shared" si="138"/>
        <v/>
      </c>
      <c r="AO231" s="21" t="str">
        <f t="shared" si="139"/>
        <v/>
      </c>
      <c r="AP231" s="21" t="str">
        <f t="shared" si="140"/>
        <v/>
      </c>
      <c r="AQ231" s="21" t="str">
        <f t="shared" si="141"/>
        <v/>
      </c>
      <c r="AR231" s="21" t="str">
        <f t="shared" si="142"/>
        <v/>
      </c>
      <c r="AS231" s="21" t="str">
        <f t="shared" si="143"/>
        <v/>
      </c>
      <c r="AT231" s="21" t="str">
        <f t="shared" si="144"/>
        <v xml:space="preserve">SELECT * FROM "SchAccounting"."Func_TblTemporary_Import_MYOB_COAStructure_SET"(0000004000000000002, NULL, 0000009000000000002, 8, '53000', '53540'); </v>
      </c>
      <c r="AU231" s="26" t="s">
        <v>327</v>
      </c>
      <c r="AV231" s="29" t="str">
        <f t="shared" si="146"/>
        <v xml:space="preserve">SELECT * FROM "SchAccounting"."Func_TblTemporary_Import_MYOB_COAStructure_SET"(0000004000000000002, NULL, 0000009000000000002, 8, '53000', '53540'); </v>
      </c>
    </row>
    <row r="232" spans="11:48" x14ac:dyDescent="0.2">
      <c r="K232" s="20">
        <v>53550</v>
      </c>
      <c r="M232" s="20" t="s">
        <v>206</v>
      </c>
      <c r="O232" s="20" t="str">
        <f t="shared" si="117"/>
        <v>2PASV</v>
      </c>
      <c r="P232" s="20">
        <f t="shared" si="118"/>
        <v>30000</v>
      </c>
      <c r="Q232" s="20">
        <f t="shared" si="134"/>
        <v>33000</v>
      </c>
      <c r="R232" s="20" t="str">
        <f t="shared" si="135"/>
        <v>41EAT</v>
      </c>
      <c r="S232" s="20" t="str">
        <f t="shared" si="136"/>
        <v>42EBT</v>
      </c>
      <c r="T232" s="20" t="str">
        <f t="shared" si="119"/>
        <v>43OPF</v>
      </c>
      <c r="U232" s="20" t="str">
        <f t="shared" si="120"/>
        <v>44GPF</v>
      </c>
      <c r="V232" s="20">
        <f t="shared" si="121"/>
        <v>50000</v>
      </c>
      <c r="W232" s="20">
        <f t="shared" si="122"/>
        <v>53000</v>
      </c>
      <c r="X232" s="20">
        <f t="shared" si="123"/>
        <v>53550</v>
      </c>
      <c r="Y232" s="25"/>
      <c r="Z232" s="20" t="str">
        <f t="shared" si="124"/>
        <v/>
      </c>
      <c r="AA232" s="20" t="str">
        <f t="shared" si="125"/>
        <v/>
      </c>
      <c r="AB232" s="20" t="str">
        <f t="shared" si="126"/>
        <v/>
      </c>
      <c r="AC232" s="20" t="str">
        <f t="shared" si="127"/>
        <v/>
      </c>
      <c r="AD232" s="20" t="str">
        <f t="shared" si="128"/>
        <v/>
      </c>
      <c r="AE232" s="20" t="str">
        <f t="shared" si="129"/>
        <v/>
      </c>
      <c r="AF232" s="20" t="str">
        <f t="shared" si="130"/>
        <v/>
      </c>
      <c r="AG232" s="20" t="str">
        <f t="shared" si="131"/>
        <v/>
      </c>
      <c r="AH232" s="20" t="str">
        <f t="shared" si="132"/>
        <v>INSERT INTO erpdb.temp_import_MYOB_COAStructure (level, COA, COAChild) VALUES (8, '53000', '53550');</v>
      </c>
      <c r="AJ232" s="29" t="str">
        <f t="shared" si="145"/>
        <v>INSERT INTO erpdb.temp_import_MYOB_COAStructure (level, COA, COAChild) VALUES (8, '53000', '53550');</v>
      </c>
      <c r="AL232" s="21" t="str">
        <f t="shared" si="133"/>
        <v/>
      </c>
      <c r="AM232" s="21" t="str">
        <f t="shared" si="137"/>
        <v/>
      </c>
      <c r="AN232" s="21" t="str">
        <f t="shared" si="138"/>
        <v/>
      </c>
      <c r="AO232" s="21" t="str">
        <f t="shared" si="139"/>
        <v/>
      </c>
      <c r="AP232" s="21" t="str">
        <f t="shared" si="140"/>
        <v/>
      </c>
      <c r="AQ232" s="21" t="str">
        <f t="shared" si="141"/>
        <v/>
      </c>
      <c r="AR232" s="21" t="str">
        <f t="shared" si="142"/>
        <v/>
      </c>
      <c r="AS232" s="21" t="str">
        <f t="shared" si="143"/>
        <v/>
      </c>
      <c r="AT232" s="21" t="str">
        <f t="shared" si="144"/>
        <v xml:space="preserve">SELECT * FROM "SchAccounting"."Func_TblTemporary_Import_MYOB_COAStructure_SET"(0000004000000000002, NULL, 0000009000000000002, 8, '53000', '53550'); </v>
      </c>
      <c r="AU232" s="26" t="s">
        <v>327</v>
      </c>
      <c r="AV232" s="29" t="str">
        <f t="shared" si="146"/>
        <v xml:space="preserve">SELECT * FROM "SchAccounting"."Func_TblTemporary_Import_MYOB_COAStructure_SET"(0000004000000000002, NULL, 0000009000000000002, 8, '53000', '53550'); </v>
      </c>
    </row>
    <row r="233" spans="11:48" x14ac:dyDescent="0.2">
      <c r="K233" s="20">
        <v>53560</v>
      </c>
      <c r="M233" s="20" t="s">
        <v>207</v>
      </c>
      <c r="O233" s="20" t="str">
        <f t="shared" si="117"/>
        <v>2PASV</v>
      </c>
      <c r="P233" s="20">
        <f t="shared" si="118"/>
        <v>30000</v>
      </c>
      <c r="Q233" s="20">
        <f t="shared" si="134"/>
        <v>33000</v>
      </c>
      <c r="R233" s="20" t="str">
        <f t="shared" si="135"/>
        <v>41EAT</v>
      </c>
      <c r="S233" s="20" t="str">
        <f t="shared" si="136"/>
        <v>42EBT</v>
      </c>
      <c r="T233" s="20" t="str">
        <f t="shared" si="119"/>
        <v>43OPF</v>
      </c>
      <c r="U233" s="20" t="str">
        <f t="shared" si="120"/>
        <v>44GPF</v>
      </c>
      <c r="V233" s="20">
        <f t="shared" si="121"/>
        <v>50000</v>
      </c>
      <c r="W233" s="20">
        <f t="shared" si="122"/>
        <v>53000</v>
      </c>
      <c r="X233" s="20">
        <f t="shared" si="123"/>
        <v>53560</v>
      </c>
      <c r="Y233" s="25"/>
      <c r="Z233" s="20" t="str">
        <f t="shared" si="124"/>
        <v/>
      </c>
      <c r="AA233" s="20" t="str">
        <f t="shared" si="125"/>
        <v/>
      </c>
      <c r="AB233" s="20" t="str">
        <f t="shared" si="126"/>
        <v/>
      </c>
      <c r="AC233" s="20" t="str">
        <f t="shared" si="127"/>
        <v/>
      </c>
      <c r="AD233" s="20" t="str">
        <f t="shared" si="128"/>
        <v/>
      </c>
      <c r="AE233" s="20" t="str">
        <f t="shared" si="129"/>
        <v/>
      </c>
      <c r="AF233" s="20" t="str">
        <f t="shared" si="130"/>
        <v/>
      </c>
      <c r="AG233" s="20" t="str">
        <f t="shared" si="131"/>
        <v/>
      </c>
      <c r="AH233" s="20" t="str">
        <f t="shared" si="132"/>
        <v>INSERT INTO erpdb.temp_import_MYOB_COAStructure (level, COA, COAChild) VALUES (8, '53000', '53560');</v>
      </c>
      <c r="AJ233" s="29" t="str">
        <f t="shared" si="145"/>
        <v>INSERT INTO erpdb.temp_import_MYOB_COAStructure (level, COA, COAChild) VALUES (8, '53000', '53560');</v>
      </c>
      <c r="AL233" s="21" t="str">
        <f t="shared" si="133"/>
        <v/>
      </c>
      <c r="AM233" s="21" t="str">
        <f t="shared" si="137"/>
        <v/>
      </c>
      <c r="AN233" s="21" t="str">
        <f t="shared" si="138"/>
        <v/>
      </c>
      <c r="AO233" s="21" t="str">
        <f t="shared" si="139"/>
        <v/>
      </c>
      <c r="AP233" s="21" t="str">
        <f t="shared" si="140"/>
        <v/>
      </c>
      <c r="AQ233" s="21" t="str">
        <f t="shared" si="141"/>
        <v/>
      </c>
      <c r="AR233" s="21" t="str">
        <f t="shared" si="142"/>
        <v/>
      </c>
      <c r="AS233" s="21" t="str">
        <f t="shared" si="143"/>
        <v/>
      </c>
      <c r="AT233" s="21" t="str">
        <f t="shared" si="144"/>
        <v xml:space="preserve">SELECT * FROM "SchAccounting"."Func_TblTemporary_Import_MYOB_COAStructure_SET"(0000004000000000002, NULL, 0000009000000000002, 8, '53000', '53560'); </v>
      </c>
      <c r="AU233" s="26" t="s">
        <v>327</v>
      </c>
      <c r="AV233" s="29" t="str">
        <f t="shared" si="146"/>
        <v xml:space="preserve">SELECT * FROM "SchAccounting"."Func_TblTemporary_Import_MYOB_COAStructure_SET"(0000004000000000002, NULL, 0000009000000000002, 8, '53000', '53560'); </v>
      </c>
    </row>
    <row r="234" spans="11:48" x14ac:dyDescent="0.2">
      <c r="K234" s="20">
        <v>53570</v>
      </c>
      <c r="M234" s="20" t="s">
        <v>208</v>
      </c>
      <c r="O234" s="20" t="str">
        <f t="shared" si="117"/>
        <v>2PASV</v>
      </c>
      <c r="P234" s="20">
        <f t="shared" si="118"/>
        <v>30000</v>
      </c>
      <c r="Q234" s="20">
        <f t="shared" si="134"/>
        <v>33000</v>
      </c>
      <c r="R234" s="20" t="str">
        <f t="shared" si="135"/>
        <v>41EAT</v>
      </c>
      <c r="S234" s="20" t="str">
        <f t="shared" si="136"/>
        <v>42EBT</v>
      </c>
      <c r="T234" s="20" t="str">
        <f t="shared" si="119"/>
        <v>43OPF</v>
      </c>
      <c r="U234" s="20" t="str">
        <f t="shared" si="120"/>
        <v>44GPF</v>
      </c>
      <c r="V234" s="20">
        <f t="shared" si="121"/>
        <v>50000</v>
      </c>
      <c r="W234" s="20">
        <f t="shared" si="122"/>
        <v>53000</v>
      </c>
      <c r="X234" s="20">
        <f t="shared" si="123"/>
        <v>53570</v>
      </c>
      <c r="Y234" s="25"/>
      <c r="Z234" s="20" t="str">
        <f t="shared" si="124"/>
        <v/>
      </c>
      <c r="AA234" s="20" t="str">
        <f t="shared" si="125"/>
        <v/>
      </c>
      <c r="AB234" s="20" t="str">
        <f t="shared" si="126"/>
        <v/>
      </c>
      <c r="AC234" s="20" t="str">
        <f t="shared" si="127"/>
        <v/>
      </c>
      <c r="AD234" s="20" t="str">
        <f t="shared" si="128"/>
        <v/>
      </c>
      <c r="AE234" s="20" t="str">
        <f t="shared" si="129"/>
        <v/>
      </c>
      <c r="AF234" s="20" t="str">
        <f t="shared" si="130"/>
        <v/>
      </c>
      <c r="AG234" s="20" t="str">
        <f t="shared" si="131"/>
        <v/>
      </c>
      <c r="AH234" s="20" t="str">
        <f t="shared" si="132"/>
        <v>INSERT INTO erpdb.temp_import_MYOB_COAStructure (level, COA, COAChild) VALUES (8, '53000', '53570');</v>
      </c>
      <c r="AJ234" s="29" t="str">
        <f t="shared" si="145"/>
        <v>INSERT INTO erpdb.temp_import_MYOB_COAStructure (level, COA, COAChild) VALUES (8, '53000', '53570');</v>
      </c>
      <c r="AL234" s="21" t="str">
        <f t="shared" si="133"/>
        <v/>
      </c>
      <c r="AM234" s="21" t="str">
        <f t="shared" si="137"/>
        <v/>
      </c>
      <c r="AN234" s="21" t="str">
        <f t="shared" si="138"/>
        <v/>
      </c>
      <c r="AO234" s="21" t="str">
        <f t="shared" si="139"/>
        <v/>
      </c>
      <c r="AP234" s="21" t="str">
        <f t="shared" si="140"/>
        <v/>
      </c>
      <c r="AQ234" s="21" t="str">
        <f t="shared" si="141"/>
        <v/>
      </c>
      <c r="AR234" s="21" t="str">
        <f t="shared" si="142"/>
        <v/>
      </c>
      <c r="AS234" s="21" t="str">
        <f t="shared" si="143"/>
        <v/>
      </c>
      <c r="AT234" s="21" t="str">
        <f t="shared" si="144"/>
        <v xml:space="preserve">SELECT * FROM "SchAccounting"."Func_TblTemporary_Import_MYOB_COAStructure_SET"(0000004000000000002, NULL, 0000009000000000002, 8, '53000', '53570'); </v>
      </c>
      <c r="AU234" s="26" t="s">
        <v>327</v>
      </c>
      <c r="AV234" s="29" t="str">
        <f t="shared" si="146"/>
        <v xml:space="preserve">SELECT * FROM "SchAccounting"."Func_TblTemporary_Import_MYOB_COAStructure_SET"(0000004000000000002, NULL, 0000009000000000002, 8, '53000', '53570'); </v>
      </c>
    </row>
    <row r="235" spans="11:48" x14ac:dyDescent="0.2">
      <c r="K235" s="20">
        <v>53610</v>
      </c>
      <c r="M235" s="20" t="s">
        <v>209</v>
      </c>
      <c r="O235" s="20" t="str">
        <f t="shared" si="117"/>
        <v>2PASV</v>
      </c>
      <c r="P235" s="20">
        <f t="shared" si="118"/>
        <v>30000</v>
      </c>
      <c r="Q235" s="20">
        <f t="shared" si="134"/>
        <v>33000</v>
      </c>
      <c r="R235" s="20" t="str">
        <f t="shared" si="135"/>
        <v>41EAT</v>
      </c>
      <c r="S235" s="20" t="str">
        <f t="shared" si="136"/>
        <v>42EBT</v>
      </c>
      <c r="T235" s="20" t="str">
        <f t="shared" si="119"/>
        <v>43OPF</v>
      </c>
      <c r="U235" s="20" t="str">
        <f t="shared" si="120"/>
        <v>44GPF</v>
      </c>
      <c r="V235" s="20">
        <f t="shared" si="121"/>
        <v>50000</v>
      </c>
      <c r="W235" s="20">
        <f t="shared" si="122"/>
        <v>53000</v>
      </c>
      <c r="X235" s="20">
        <f t="shared" si="123"/>
        <v>53610</v>
      </c>
      <c r="Y235" s="25"/>
      <c r="Z235" s="20" t="str">
        <f t="shared" si="124"/>
        <v/>
      </c>
      <c r="AA235" s="20" t="str">
        <f t="shared" si="125"/>
        <v/>
      </c>
      <c r="AB235" s="20" t="str">
        <f t="shared" si="126"/>
        <v/>
      </c>
      <c r="AC235" s="20" t="str">
        <f t="shared" si="127"/>
        <v/>
      </c>
      <c r="AD235" s="20" t="str">
        <f t="shared" si="128"/>
        <v/>
      </c>
      <c r="AE235" s="20" t="str">
        <f t="shared" si="129"/>
        <v/>
      </c>
      <c r="AF235" s="20" t="str">
        <f t="shared" si="130"/>
        <v/>
      </c>
      <c r="AG235" s="20" t="str">
        <f t="shared" si="131"/>
        <v/>
      </c>
      <c r="AH235" s="20" t="str">
        <f t="shared" si="132"/>
        <v>INSERT INTO erpdb.temp_import_MYOB_COAStructure (level, COA, COAChild) VALUES (8, '53000', '53610');</v>
      </c>
      <c r="AJ235" s="29" t="str">
        <f t="shared" si="145"/>
        <v>INSERT INTO erpdb.temp_import_MYOB_COAStructure (level, COA, COAChild) VALUES (8, '53000', '53610');</v>
      </c>
      <c r="AL235" s="21" t="str">
        <f t="shared" si="133"/>
        <v/>
      </c>
      <c r="AM235" s="21" t="str">
        <f t="shared" si="137"/>
        <v/>
      </c>
      <c r="AN235" s="21" t="str">
        <f t="shared" si="138"/>
        <v/>
      </c>
      <c r="AO235" s="21" t="str">
        <f t="shared" si="139"/>
        <v/>
      </c>
      <c r="AP235" s="21" t="str">
        <f t="shared" si="140"/>
        <v/>
      </c>
      <c r="AQ235" s="21" t="str">
        <f t="shared" si="141"/>
        <v/>
      </c>
      <c r="AR235" s="21" t="str">
        <f t="shared" si="142"/>
        <v/>
      </c>
      <c r="AS235" s="21" t="str">
        <f t="shared" si="143"/>
        <v/>
      </c>
      <c r="AT235" s="21" t="str">
        <f t="shared" si="144"/>
        <v xml:space="preserve">SELECT * FROM "SchAccounting"."Func_TblTemporary_Import_MYOB_COAStructure_SET"(0000004000000000002, NULL, 0000009000000000002, 8, '53000', '53610'); </v>
      </c>
      <c r="AU235" s="26" t="s">
        <v>327</v>
      </c>
      <c r="AV235" s="29" t="str">
        <f t="shared" si="146"/>
        <v xml:space="preserve">SELECT * FROM "SchAccounting"."Func_TblTemporary_Import_MYOB_COAStructure_SET"(0000004000000000002, NULL, 0000009000000000002, 8, '53000', '53610'); </v>
      </c>
    </row>
    <row r="236" spans="11:48" x14ac:dyDescent="0.2">
      <c r="K236" s="20">
        <v>53620</v>
      </c>
      <c r="M236" s="20" t="s">
        <v>210</v>
      </c>
      <c r="O236" s="20" t="str">
        <f t="shared" si="117"/>
        <v>2PASV</v>
      </c>
      <c r="P236" s="20">
        <f t="shared" si="118"/>
        <v>30000</v>
      </c>
      <c r="Q236" s="20">
        <f t="shared" si="134"/>
        <v>33000</v>
      </c>
      <c r="R236" s="20" t="str">
        <f t="shared" si="135"/>
        <v>41EAT</v>
      </c>
      <c r="S236" s="20" t="str">
        <f t="shared" si="136"/>
        <v>42EBT</v>
      </c>
      <c r="T236" s="20" t="str">
        <f t="shared" si="119"/>
        <v>43OPF</v>
      </c>
      <c r="U236" s="20" t="str">
        <f t="shared" si="120"/>
        <v>44GPF</v>
      </c>
      <c r="V236" s="20">
        <f t="shared" si="121"/>
        <v>50000</v>
      </c>
      <c r="W236" s="20">
        <f t="shared" si="122"/>
        <v>53000</v>
      </c>
      <c r="X236" s="20">
        <f t="shared" si="123"/>
        <v>53620</v>
      </c>
      <c r="Y236" s="25"/>
      <c r="Z236" s="20" t="str">
        <f t="shared" si="124"/>
        <v/>
      </c>
      <c r="AA236" s="20" t="str">
        <f t="shared" si="125"/>
        <v/>
      </c>
      <c r="AB236" s="20" t="str">
        <f t="shared" si="126"/>
        <v/>
      </c>
      <c r="AC236" s="20" t="str">
        <f t="shared" si="127"/>
        <v/>
      </c>
      <c r="AD236" s="20" t="str">
        <f t="shared" si="128"/>
        <v/>
      </c>
      <c r="AE236" s="20" t="str">
        <f t="shared" si="129"/>
        <v/>
      </c>
      <c r="AF236" s="20" t="str">
        <f t="shared" si="130"/>
        <v/>
      </c>
      <c r="AG236" s="20" t="str">
        <f t="shared" si="131"/>
        <v/>
      </c>
      <c r="AH236" s="20" t="str">
        <f t="shared" si="132"/>
        <v>INSERT INTO erpdb.temp_import_MYOB_COAStructure (level, COA, COAChild) VALUES (8, '53000', '53620');</v>
      </c>
      <c r="AJ236" s="29" t="str">
        <f t="shared" si="145"/>
        <v>INSERT INTO erpdb.temp_import_MYOB_COAStructure (level, COA, COAChild) VALUES (8, '53000', '53620');</v>
      </c>
      <c r="AL236" s="21" t="str">
        <f t="shared" si="133"/>
        <v/>
      </c>
      <c r="AM236" s="21" t="str">
        <f t="shared" si="137"/>
        <v/>
      </c>
      <c r="AN236" s="21" t="str">
        <f t="shared" si="138"/>
        <v/>
      </c>
      <c r="AO236" s="21" t="str">
        <f t="shared" si="139"/>
        <v/>
      </c>
      <c r="AP236" s="21" t="str">
        <f t="shared" si="140"/>
        <v/>
      </c>
      <c r="AQ236" s="21" t="str">
        <f t="shared" si="141"/>
        <v/>
      </c>
      <c r="AR236" s="21" t="str">
        <f t="shared" si="142"/>
        <v/>
      </c>
      <c r="AS236" s="21" t="str">
        <f t="shared" si="143"/>
        <v/>
      </c>
      <c r="AT236" s="21" t="str">
        <f t="shared" si="144"/>
        <v xml:space="preserve">SELECT * FROM "SchAccounting"."Func_TblTemporary_Import_MYOB_COAStructure_SET"(0000004000000000002, NULL, 0000009000000000002, 8, '53000', '53620'); </v>
      </c>
      <c r="AU236" s="26" t="s">
        <v>327</v>
      </c>
      <c r="AV236" s="29" t="str">
        <f t="shared" si="146"/>
        <v xml:space="preserve">SELECT * FROM "SchAccounting"."Func_TblTemporary_Import_MYOB_COAStructure_SET"(0000004000000000002, NULL, 0000009000000000002, 8, '53000', '53620'); </v>
      </c>
    </row>
    <row r="237" spans="11:48" x14ac:dyDescent="0.2">
      <c r="K237" s="20">
        <v>53630</v>
      </c>
      <c r="M237" s="20" t="s">
        <v>211</v>
      </c>
      <c r="O237" s="20" t="str">
        <f t="shared" si="117"/>
        <v>2PASV</v>
      </c>
      <c r="P237" s="20">
        <f t="shared" si="118"/>
        <v>30000</v>
      </c>
      <c r="Q237" s="20">
        <f t="shared" si="134"/>
        <v>33000</v>
      </c>
      <c r="R237" s="20" t="str">
        <f t="shared" si="135"/>
        <v>41EAT</v>
      </c>
      <c r="S237" s="20" t="str">
        <f t="shared" si="136"/>
        <v>42EBT</v>
      </c>
      <c r="T237" s="20" t="str">
        <f t="shared" si="119"/>
        <v>43OPF</v>
      </c>
      <c r="U237" s="20" t="str">
        <f t="shared" si="120"/>
        <v>44GPF</v>
      </c>
      <c r="V237" s="20">
        <f t="shared" si="121"/>
        <v>50000</v>
      </c>
      <c r="W237" s="20">
        <f t="shared" si="122"/>
        <v>53000</v>
      </c>
      <c r="X237" s="20">
        <f t="shared" si="123"/>
        <v>53630</v>
      </c>
      <c r="Y237" s="25"/>
      <c r="Z237" s="20" t="str">
        <f t="shared" si="124"/>
        <v/>
      </c>
      <c r="AA237" s="20" t="str">
        <f t="shared" si="125"/>
        <v/>
      </c>
      <c r="AB237" s="20" t="str">
        <f t="shared" si="126"/>
        <v/>
      </c>
      <c r="AC237" s="20" t="str">
        <f t="shared" si="127"/>
        <v/>
      </c>
      <c r="AD237" s="20" t="str">
        <f t="shared" si="128"/>
        <v/>
      </c>
      <c r="AE237" s="20" t="str">
        <f t="shared" si="129"/>
        <v/>
      </c>
      <c r="AF237" s="20" t="str">
        <f t="shared" si="130"/>
        <v/>
      </c>
      <c r="AG237" s="20" t="str">
        <f t="shared" si="131"/>
        <v/>
      </c>
      <c r="AH237" s="20" t="str">
        <f t="shared" si="132"/>
        <v>INSERT INTO erpdb.temp_import_MYOB_COAStructure (level, COA, COAChild) VALUES (8, '53000', '53630');</v>
      </c>
      <c r="AJ237" s="29" t="str">
        <f t="shared" si="145"/>
        <v>INSERT INTO erpdb.temp_import_MYOB_COAStructure (level, COA, COAChild) VALUES (8, '53000', '53630');</v>
      </c>
      <c r="AL237" s="21" t="str">
        <f t="shared" si="133"/>
        <v/>
      </c>
      <c r="AM237" s="21" t="str">
        <f t="shared" si="137"/>
        <v/>
      </c>
      <c r="AN237" s="21" t="str">
        <f t="shared" si="138"/>
        <v/>
      </c>
      <c r="AO237" s="21" t="str">
        <f t="shared" si="139"/>
        <v/>
      </c>
      <c r="AP237" s="21" t="str">
        <f t="shared" si="140"/>
        <v/>
      </c>
      <c r="AQ237" s="21" t="str">
        <f t="shared" si="141"/>
        <v/>
      </c>
      <c r="AR237" s="21" t="str">
        <f t="shared" si="142"/>
        <v/>
      </c>
      <c r="AS237" s="21" t="str">
        <f t="shared" si="143"/>
        <v/>
      </c>
      <c r="AT237" s="21" t="str">
        <f t="shared" si="144"/>
        <v xml:space="preserve">SELECT * FROM "SchAccounting"."Func_TblTemporary_Import_MYOB_COAStructure_SET"(0000004000000000002, NULL, 0000009000000000002, 8, '53000', '53630'); </v>
      </c>
      <c r="AU237" s="26" t="s">
        <v>327</v>
      </c>
      <c r="AV237" s="29" t="str">
        <f t="shared" si="146"/>
        <v xml:space="preserve">SELECT * FROM "SchAccounting"."Func_TblTemporary_Import_MYOB_COAStructure_SET"(0000004000000000002, NULL, 0000009000000000002, 8, '53000', '53630'); </v>
      </c>
    </row>
    <row r="238" spans="11:48" x14ac:dyDescent="0.2">
      <c r="K238" s="20">
        <v>53640</v>
      </c>
      <c r="M238" s="20" t="s">
        <v>212</v>
      </c>
      <c r="O238" s="20" t="str">
        <f t="shared" si="117"/>
        <v>2PASV</v>
      </c>
      <c r="P238" s="20">
        <f t="shared" si="118"/>
        <v>30000</v>
      </c>
      <c r="Q238" s="20">
        <f t="shared" si="134"/>
        <v>33000</v>
      </c>
      <c r="R238" s="20" t="str">
        <f t="shared" si="135"/>
        <v>41EAT</v>
      </c>
      <c r="S238" s="20" t="str">
        <f t="shared" si="136"/>
        <v>42EBT</v>
      </c>
      <c r="T238" s="20" t="str">
        <f t="shared" si="119"/>
        <v>43OPF</v>
      </c>
      <c r="U238" s="20" t="str">
        <f t="shared" si="120"/>
        <v>44GPF</v>
      </c>
      <c r="V238" s="20">
        <f t="shared" si="121"/>
        <v>50000</v>
      </c>
      <c r="W238" s="20">
        <f t="shared" si="122"/>
        <v>53000</v>
      </c>
      <c r="X238" s="20">
        <f t="shared" si="123"/>
        <v>53640</v>
      </c>
      <c r="Y238" s="25"/>
      <c r="Z238" s="20" t="str">
        <f t="shared" si="124"/>
        <v/>
      </c>
      <c r="AA238" s="20" t="str">
        <f t="shared" si="125"/>
        <v/>
      </c>
      <c r="AB238" s="20" t="str">
        <f t="shared" si="126"/>
        <v/>
      </c>
      <c r="AC238" s="20" t="str">
        <f t="shared" si="127"/>
        <v/>
      </c>
      <c r="AD238" s="20" t="str">
        <f t="shared" si="128"/>
        <v/>
      </c>
      <c r="AE238" s="20" t="str">
        <f t="shared" si="129"/>
        <v/>
      </c>
      <c r="AF238" s="20" t="str">
        <f t="shared" si="130"/>
        <v/>
      </c>
      <c r="AG238" s="20" t="str">
        <f t="shared" si="131"/>
        <v/>
      </c>
      <c r="AH238" s="20" t="str">
        <f t="shared" si="132"/>
        <v>INSERT INTO erpdb.temp_import_MYOB_COAStructure (level, COA, COAChild) VALUES (8, '53000', '53640');</v>
      </c>
      <c r="AJ238" s="29" t="str">
        <f t="shared" si="145"/>
        <v>INSERT INTO erpdb.temp_import_MYOB_COAStructure (level, COA, COAChild) VALUES (8, '53000', '53640');</v>
      </c>
      <c r="AL238" s="21" t="str">
        <f t="shared" si="133"/>
        <v/>
      </c>
      <c r="AM238" s="21" t="str">
        <f t="shared" si="137"/>
        <v/>
      </c>
      <c r="AN238" s="21" t="str">
        <f t="shared" si="138"/>
        <v/>
      </c>
      <c r="AO238" s="21" t="str">
        <f t="shared" si="139"/>
        <v/>
      </c>
      <c r="AP238" s="21" t="str">
        <f t="shared" si="140"/>
        <v/>
      </c>
      <c r="AQ238" s="21" t="str">
        <f t="shared" si="141"/>
        <v/>
      </c>
      <c r="AR238" s="21" t="str">
        <f t="shared" si="142"/>
        <v/>
      </c>
      <c r="AS238" s="21" t="str">
        <f t="shared" si="143"/>
        <v/>
      </c>
      <c r="AT238" s="21" t="str">
        <f t="shared" si="144"/>
        <v xml:space="preserve">SELECT * FROM "SchAccounting"."Func_TblTemporary_Import_MYOB_COAStructure_SET"(0000004000000000002, NULL, 0000009000000000002, 8, '53000', '53640'); </v>
      </c>
      <c r="AU238" s="26" t="s">
        <v>327</v>
      </c>
      <c r="AV238" s="29" t="str">
        <f t="shared" si="146"/>
        <v xml:space="preserve">SELECT * FROM "SchAccounting"."Func_TblTemporary_Import_MYOB_COAStructure_SET"(0000004000000000002, NULL, 0000009000000000002, 8, '53000', '53640'); </v>
      </c>
    </row>
    <row r="239" spans="11:48" x14ac:dyDescent="0.2">
      <c r="K239" s="20">
        <v>53650</v>
      </c>
      <c r="M239" s="20" t="s">
        <v>213</v>
      </c>
      <c r="O239" s="20" t="str">
        <f t="shared" si="117"/>
        <v>2PASV</v>
      </c>
      <c r="P239" s="20">
        <f t="shared" si="118"/>
        <v>30000</v>
      </c>
      <c r="Q239" s="20">
        <f t="shared" si="134"/>
        <v>33000</v>
      </c>
      <c r="R239" s="20" t="str">
        <f t="shared" si="135"/>
        <v>41EAT</v>
      </c>
      <c r="S239" s="20" t="str">
        <f t="shared" si="136"/>
        <v>42EBT</v>
      </c>
      <c r="T239" s="20" t="str">
        <f t="shared" si="119"/>
        <v>43OPF</v>
      </c>
      <c r="U239" s="20" t="str">
        <f t="shared" si="120"/>
        <v>44GPF</v>
      </c>
      <c r="V239" s="20">
        <f t="shared" si="121"/>
        <v>50000</v>
      </c>
      <c r="W239" s="20">
        <f t="shared" si="122"/>
        <v>53000</v>
      </c>
      <c r="X239" s="20">
        <f t="shared" si="123"/>
        <v>53650</v>
      </c>
      <c r="Y239" s="25"/>
      <c r="Z239" s="20" t="str">
        <f t="shared" si="124"/>
        <v/>
      </c>
      <c r="AA239" s="20" t="str">
        <f t="shared" si="125"/>
        <v/>
      </c>
      <c r="AB239" s="20" t="str">
        <f t="shared" si="126"/>
        <v/>
      </c>
      <c r="AC239" s="20" t="str">
        <f t="shared" si="127"/>
        <v/>
      </c>
      <c r="AD239" s="20" t="str">
        <f t="shared" si="128"/>
        <v/>
      </c>
      <c r="AE239" s="20" t="str">
        <f t="shared" si="129"/>
        <v/>
      </c>
      <c r="AF239" s="20" t="str">
        <f t="shared" si="130"/>
        <v/>
      </c>
      <c r="AG239" s="20" t="str">
        <f t="shared" si="131"/>
        <v/>
      </c>
      <c r="AH239" s="20" t="str">
        <f t="shared" si="132"/>
        <v>INSERT INTO erpdb.temp_import_MYOB_COAStructure (level, COA, COAChild) VALUES (8, '53000', '53650');</v>
      </c>
      <c r="AJ239" s="29" t="str">
        <f t="shared" si="145"/>
        <v>INSERT INTO erpdb.temp_import_MYOB_COAStructure (level, COA, COAChild) VALUES (8, '53000', '53650');</v>
      </c>
      <c r="AL239" s="21" t="str">
        <f t="shared" si="133"/>
        <v/>
      </c>
      <c r="AM239" s="21" t="str">
        <f t="shared" si="137"/>
        <v/>
      </c>
      <c r="AN239" s="21" t="str">
        <f t="shared" si="138"/>
        <v/>
      </c>
      <c r="AO239" s="21" t="str">
        <f t="shared" si="139"/>
        <v/>
      </c>
      <c r="AP239" s="21" t="str">
        <f t="shared" si="140"/>
        <v/>
      </c>
      <c r="AQ239" s="21" t="str">
        <f t="shared" si="141"/>
        <v/>
      </c>
      <c r="AR239" s="21" t="str">
        <f t="shared" si="142"/>
        <v/>
      </c>
      <c r="AS239" s="21" t="str">
        <f t="shared" si="143"/>
        <v/>
      </c>
      <c r="AT239" s="21" t="str">
        <f t="shared" si="144"/>
        <v xml:space="preserve">SELECT * FROM "SchAccounting"."Func_TblTemporary_Import_MYOB_COAStructure_SET"(0000004000000000002, NULL, 0000009000000000002, 8, '53000', '53650'); </v>
      </c>
      <c r="AU239" s="26" t="s">
        <v>327</v>
      </c>
      <c r="AV239" s="29" t="str">
        <f t="shared" si="146"/>
        <v xml:space="preserve">SELECT * FROM "SchAccounting"."Func_TblTemporary_Import_MYOB_COAStructure_SET"(0000004000000000002, NULL, 0000009000000000002, 8, '53000', '53650'); </v>
      </c>
    </row>
    <row r="240" spans="11:48" x14ac:dyDescent="0.2">
      <c r="K240" s="20">
        <v>53710</v>
      </c>
      <c r="M240" s="20" t="s">
        <v>214</v>
      </c>
      <c r="O240" s="20" t="str">
        <f t="shared" si="117"/>
        <v>2PASV</v>
      </c>
      <c r="P240" s="20">
        <f t="shared" si="118"/>
        <v>30000</v>
      </c>
      <c r="Q240" s="20">
        <f t="shared" si="134"/>
        <v>33000</v>
      </c>
      <c r="R240" s="20" t="str">
        <f t="shared" si="135"/>
        <v>41EAT</v>
      </c>
      <c r="S240" s="20" t="str">
        <f t="shared" si="136"/>
        <v>42EBT</v>
      </c>
      <c r="T240" s="20" t="str">
        <f t="shared" si="119"/>
        <v>43OPF</v>
      </c>
      <c r="U240" s="20" t="str">
        <f t="shared" si="120"/>
        <v>44GPF</v>
      </c>
      <c r="V240" s="20">
        <f t="shared" si="121"/>
        <v>50000</v>
      </c>
      <c r="W240" s="20">
        <f t="shared" si="122"/>
        <v>53000</v>
      </c>
      <c r="X240" s="20">
        <f t="shared" si="123"/>
        <v>53710</v>
      </c>
      <c r="Y240" s="25"/>
      <c r="Z240" s="20" t="str">
        <f t="shared" si="124"/>
        <v/>
      </c>
      <c r="AA240" s="20" t="str">
        <f t="shared" si="125"/>
        <v/>
      </c>
      <c r="AB240" s="20" t="str">
        <f t="shared" si="126"/>
        <v/>
      </c>
      <c r="AC240" s="20" t="str">
        <f t="shared" si="127"/>
        <v/>
      </c>
      <c r="AD240" s="20" t="str">
        <f t="shared" si="128"/>
        <v/>
      </c>
      <c r="AE240" s="20" t="str">
        <f t="shared" si="129"/>
        <v/>
      </c>
      <c r="AF240" s="20" t="str">
        <f t="shared" si="130"/>
        <v/>
      </c>
      <c r="AG240" s="20" t="str">
        <f t="shared" si="131"/>
        <v/>
      </c>
      <c r="AH240" s="20" t="str">
        <f t="shared" si="132"/>
        <v>INSERT INTO erpdb.temp_import_MYOB_COAStructure (level, COA, COAChild) VALUES (8, '53000', '53710');</v>
      </c>
      <c r="AJ240" s="29" t="str">
        <f t="shared" si="145"/>
        <v>INSERT INTO erpdb.temp_import_MYOB_COAStructure (level, COA, COAChild) VALUES (8, '53000', '53710');</v>
      </c>
      <c r="AL240" s="21" t="str">
        <f t="shared" si="133"/>
        <v/>
      </c>
      <c r="AM240" s="21" t="str">
        <f t="shared" si="137"/>
        <v/>
      </c>
      <c r="AN240" s="21" t="str">
        <f t="shared" si="138"/>
        <v/>
      </c>
      <c r="AO240" s="21" t="str">
        <f t="shared" si="139"/>
        <v/>
      </c>
      <c r="AP240" s="21" t="str">
        <f t="shared" si="140"/>
        <v/>
      </c>
      <c r="AQ240" s="21" t="str">
        <f t="shared" si="141"/>
        <v/>
      </c>
      <c r="AR240" s="21" t="str">
        <f t="shared" si="142"/>
        <v/>
      </c>
      <c r="AS240" s="21" t="str">
        <f t="shared" si="143"/>
        <v/>
      </c>
      <c r="AT240" s="21" t="str">
        <f t="shared" si="144"/>
        <v xml:space="preserve">SELECT * FROM "SchAccounting"."Func_TblTemporary_Import_MYOB_COAStructure_SET"(0000004000000000002, NULL, 0000009000000000002, 8, '53000', '53710'); </v>
      </c>
      <c r="AU240" s="26" t="s">
        <v>327</v>
      </c>
      <c r="AV240" s="29" t="str">
        <f t="shared" si="146"/>
        <v xml:space="preserve">SELECT * FROM "SchAccounting"."Func_TblTemporary_Import_MYOB_COAStructure_SET"(0000004000000000002, NULL, 0000009000000000002, 8, '53000', '53710'); </v>
      </c>
    </row>
    <row r="241" spans="11:48" x14ac:dyDescent="0.2">
      <c r="K241" s="20">
        <v>53720</v>
      </c>
      <c r="M241" s="20" t="s">
        <v>215</v>
      </c>
      <c r="O241" s="20" t="str">
        <f t="shared" si="117"/>
        <v>2PASV</v>
      </c>
      <c r="P241" s="20">
        <f t="shared" si="118"/>
        <v>30000</v>
      </c>
      <c r="Q241" s="20">
        <f t="shared" si="134"/>
        <v>33000</v>
      </c>
      <c r="R241" s="20" t="str">
        <f t="shared" si="135"/>
        <v>41EAT</v>
      </c>
      <c r="S241" s="20" t="str">
        <f t="shared" si="136"/>
        <v>42EBT</v>
      </c>
      <c r="T241" s="20" t="str">
        <f t="shared" si="119"/>
        <v>43OPF</v>
      </c>
      <c r="U241" s="20" t="str">
        <f t="shared" si="120"/>
        <v>44GPF</v>
      </c>
      <c r="V241" s="20">
        <f t="shared" si="121"/>
        <v>50000</v>
      </c>
      <c r="W241" s="20">
        <f t="shared" si="122"/>
        <v>53000</v>
      </c>
      <c r="X241" s="20">
        <f t="shared" si="123"/>
        <v>53720</v>
      </c>
      <c r="Y241" s="25"/>
      <c r="Z241" s="20" t="str">
        <f t="shared" si="124"/>
        <v/>
      </c>
      <c r="AA241" s="20" t="str">
        <f t="shared" si="125"/>
        <v/>
      </c>
      <c r="AB241" s="20" t="str">
        <f t="shared" si="126"/>
        <v/>
      </c>
      <c r="AC241" s="20" t="str">
        <f t="shared" si="127"/>
        <v/>
      </c>
      <c r="AD241" s="20" t="str">
        <f t="shared" si="128"/>
        <v/>
      </c>
      <c r="AE241" s="20" t="str">
        <f t="shared" si="129"/>
        <v/>
      </c>
      <c r="AF241" s="20" t="str">
        <f t="shared" si="130"/>
        <v/>
      </c>
      <c r="AG241" s="20" t="str">
        <f t="shared" si="131"/>
        <v/>
      </c>
      <c r="AH241" s="20" t="str">
        <f t="shared" si="132"/>
        <v>INSERT INTO erpdb.temp_import_MYOB_COAStructure (level, COA, COAChild) VALUES (8, '53000', '53720');</v>
      </c>
      <c r="AJ241" s="29" t="str">
        <f t="shared" si="145"/>
        <v>INSERT INTO erpdb.temp_import_MYOB_COAStructure (level, COA, COAChild) VALUES (8, '53000', '53720');</v>
      </c>
      <c r="AL241" s="21" t="str">
        <f t="shared" si="133"/>
        <v/>
      </c>
      <c r="AM241" s="21" t="str">
        <f t="shared" si="137"/>
        <v/>
      </c>
      <c r="AN241" s="21" t="str">
        <f t="shared" si="138"/>
        <v/>
      </c>
      <c r="AO241" s="21" t="str">
        <f t="shared" si="139"/>
        <v/>
      </c>
      <c r="AP241" s="21" t="str">
        <f t="shared" si="140"/>
        <v/>
      </c>
      <c r="AQ241" s="21" t="str">
        <f t="shared" si="141"/>
        <v/>
      </c>
      <c r="AR241" s="21" t="str">
        <f t="shared" si="142"/>
        <v/>
      </c>
      <c r="AS241" s="21" t="str">
        <f t="shared" si="143"/>
        <v/>
      </c>
      <c r="AT241" s="21" t="str">
        <f t="shared" si="144"/>
        <v xml:space="preserve">SELECT * FROM "SchAccounting"."Func_TblTemporary_Import_MYOB_COAStructure_SET"(0000004000000000002, NULL, 0000009000000000002, 8, '53000', '53720'); </v>
      </c>
      <c r="AU241" s="26" t="s">
        <v>327</v>
      </c>
      <c r="AV241" s="29" t="str">
        <f t="shared" si="146"/>
        <v xml:space="preserve">SELECT * FROM "SchAccounting"."Func_TblTemporary_Import_MYOB_COAStructure_SET"(0000004000000000002, NULL, 0000009000000000002, 8, '53000', '53720'); </v>
      </c>
    </row>
    <row r="242" spans="11:48" x14ac:dyDescent="0.2">
      <c r="K242" s="20">
        <v>53730</v>
      </c>
      <c r="M242" s="20" t="s">
        <v>216</v>
      </c>
      <c r="O242" s="20" t="str">
        <f t="shared" si="117"/>
        <v>2PASV</v>
      </c>
      <c r="P242" s="20">
        <f t="shared" si="118"/>
        <v>30000</v>
      </c>
      <c r="Q242" s="20">
        <f t="shared" si="134"/>
        <v>33000</v>
      </c>
      <c r="R242" s="20" t="str">
        <f t="shared" si="135"/>
        <v>41EAT</v>
      </c>
      <c r="S242" s="20" t="str">
        <f t="shared" si="136"/>
        <v>42EBT</v>
      </c>
      <c r="T242" s="20" t="str">
        <f t="shared" si="119"/>
        <v>43OPF</v>
      </c>
      <c r="U242" s="20" t="str">
        <f t="shared" si="120"/>
        <v>44GPF</v>
      </c>
      <c r="V242" s="20">
        <f t="shared" si="121"/>
        <v>50000</v>
      </c>
      <c r="W242" s="20">
        <f t="shared" si="122"/>
        <v>53000</v>
      </c>
      <c r="X242" s="20">
        <f t="shared" si="123"/>
        <v>53730</v>
      </c>
      <c r="Y242" s="25"/>
      <c r="Z242" s="20" t="str">
        <f t="shared" si="124"/>
        <v/>
      </c>
      <c r="AA242" s="20" t="str">
        <f t="shared" si="125"/>
        <v/>
      </c>
      <c r="AB242" s="20" t="str">
        <f t="shared" si="126"/>
        <v/>
      </c>
      <c r="AC242" s="20" t="str">
        <f t="shared" si="127"/>
        <v/>
      </c>
      <c r="AD242" s="20" t="str">
        <f t="shared" si="128"/>
        <v/>
      </c>
      <c r="AE242" s="20" t="str">
        <f t="shared" si="129"/>
        <v/>
      </c>
      <c r="AF242" s="20" t="str">
        <f t="shared" si="130"/>
        <v/>
      </c>
      <c r="AG242" s="20" t="str">
        <f t="shared" si="131"/>
        <v/>
      </c>
      <c r="AH242" s="20" t="str">
        <f t="shared" si="132"/>
        <v>INSERT INTO erpdb.temp_import_MYOB_COAStructure (level, COA, COAChild) VALUES (8, '53000', '53730');</v>
      </c>
      <c r="AJ242" s="29" t="str">
        <f t="shared" si="145"/>
        <v>INSERT INTO erpdb.temp_import_MYOB_COAStructure (level, COA, COAChild) VALUES (8, '53000', '53730');</v>
      </c>
      <c r="AL242" s="21" t="str">
        <f t="shared" si="133"/>
        <v/>
      </c>
      <c r="AM242" s="21" t="str">
        <f t="shared" si="137"/>
        <v/>
      </c>
      <c r="AN242" s="21" t="str">
        <f t="shared" si="138"/>
        <v/>
      </c>
      <c r="AO242" s="21" t="str">
        <f t="shared" si="139"/>
        <v/>
      </c>
      <c r="AP242" s="21" t="str">
        <f t="shared" si="140"/>
        <v/>
      </c>
      <c r="AQ242" s="21" t="str">
        <f t="shared" si="141"/>
        <v/>
      </c>
      <c r="AR242" s="21" t="str">
        <f t="shared" si="142"/>
        <v/>
      </c>
      <c r="AS242" s="21" t="str">
        <f t="shared" si="143"/>
        <v/>
      </c>
      <c r="AT242" s="21" t="str">
        <f t="shared" si="144"/>
        <v xml:space="preserve">SELECT * FROM "SchAccounting"."Func_TblTemporary_Import_MYOB_COAStructure_SET"(0000004000000000002, NULL, 0000009000000000002, 8, '53000', '53730'); </v>
      </c>
      <c r="AU242" s="26" t="s">
        <v>327</v>
      </c>
      <c r="AV242" s="29" t="str">
        <f t="shared" si="146"/>
        <v xml:space="preserve">SELECT * FROM "SchAccounting"."Func_TblTemporary_Import_MYOB_COAStructure_SET"(0000004000000000002, NULL, 0000009000000000002, 8, '53000', '53730'); </v>
      </c>
    </row>
    <row r="243" spans="11:48" x14ac:dyDescent="0.2">
      <c r="K243" s="20">
        <v>53740</v>
      </c>
      <c r="M243" s="20" t="s">
        <v>217</v>
      </c>
      <c r="O243" s="20" t="str">
        <f t="shared" si="117"/>
        <v>2PASV</v>
      </c>
      <c r="P243" s="20">
        <f t="shared" si="118"/>
        <v>30000</v>
      </c>
      <c r="Q243" s="20">
        <f t="shared" si="134"/>
        <v>33000</v>
      </c>
      <c r="R243" s="20" t="str">
        <f t="shared" si="135"/>
        <v>41EAT</v>
      </c>
      <c r="S243" s="20" t="str">
        <f t="shared" si="136"/>
        <v>42EBT</v>
      </c>
      <c r="T243" s="20" t="str">
        <f t="shared" si="119"/>
        <v>43OPF</v>
      </c>
      <c r="U243" s="20" t="str">
        <f t="shared" si="120"/>
        <v>44GPF</v>
      </c>
      <c r="V243" s="20">
        <f t="shared" si="121"/>
        <v>50000</v>
      </c>
      <c r="W243" s="20">
        <f t="shared" si="122"/>
        <v>53000</v>
      </c>
      <c r="X243" s="20">
        <f t="shared" si="123"/>
        <v>53740</v>
      </c>
      <c r="Y243" s="25"/>
      <c r="Z243" s="20" t="str">
        <f t="shared" si="124"/>
        <v/>
      </c>
      <c r="AA243" s="20" t="str">
        <f t="shared" si="125"/>
        <v/>
      </c>
      <c r="AB243" s="20" t="str">
        <f t="shared" si="126"/>
        <v/>
      </c>
      <c r="AC243" s="20" t="str">
        <f t="shared" si="127"/>
        <v/>
      </c>
      <c r="AD243" s="20" t="str">
        <f t="shared" si="128"/>
        <v/>
      </c>
      <c r="AE243" s="20" t="str">
        <f t="shared" si="129"/>
        <v/>
      </c>
      <c r="AF243" s="20" t="str">
        <f t="shared" si="130"/>
        <v/>
      </c>
      <c r="AG243" s="20" t="str">
        <f t="shared" si="131"/>
        <v/>
      </c>
      <c r="AH243" s="20" t="str">
        <f t="shared" si="132"/>
        <v>INSERT INTO erpdb.temp_import_MYOB_COAStructure (level, COA, COAChild) VALUES (8, '53000', '53740');</v>
      </c>
      <c r="AJ243" s="29" t="str">
        <f t="shared" si="145"/>
        <v>INSERT INTO erpdb.temp_import_MYOB_COAStructure (level, COA, COAChild) VALUES (8, '53000', '53740');</v>
      </c>
      <c r="AL243" s="21" t="str">
        <f t="shared" si="133"/>
        <v/>
      </c>
      <c r="AM243" s="21" t="str">
        <f t="shared" si="137"/>
        <v/>
      </c>
      <c r="AN243" s="21" t="str">
        <f t="shared" si="138"/>
        <v/>
      </c>
      <c r="AO243" s="21" t="str">
        <f t="shared" si="139"/>
        <v/>
      </c>
      <c r="AP243" s="21" t="str">
        <f t="shared" si="140"/>
        <v/>
      </c>
      <c r="AQ243" s="21" t="str">
        <f t="shared" si="141"/>
        <v/>
      </c>
      <c r="AR243" s="21" t="str">
        <f t="shared" si="142"/>
        <v/>
      </c>
      <c r="AS243" s="21" t="str">
        <f t="shared" si="143"/>
        <v/>
      </c>
      <c r="AT243" s="21" t="str">
        <f t="shared" si="144"/>
        <v xml:space="preserve">SELECT * FROM "SchAccounting"."Func_TblTemporary_Import_MYOB_COAStructure_SET"(0000004000000000002, NULL, 0000009000000000002, 8, '53000', '53740'); </v>
      </c>
      <c r="AU243" s="26" t="s">
        <v>327</v>
      </c>
      <c r="AV243" s="29" t="str">
        <f t="shared" si="146"/>
        <v xml:space="preserve">SELECT * FROM "SchAccounting"."Func_TblTemporary_Import_MYOB_COAStructure_SET"(0000004000000000002, NULL, 0000009000000000002, 8, '53000', '53740'); </v>
      </c>
    </row>
    <row r="244" spans="11:48" x14ac:dyDescent="0.2">
      <c r="K244" s="20">
        <v>53750</v>
      </c>
      <c r="M244" s="20" t="s">
        <v>218</v>
      </c>
      <c r="O244" s="20" t="str">
        <f t="shared" si="117"/>
        <v>2PASV</v>
      </c>
      <c r="P244" s="20">
        <f t="shared" si="118"/>
        <v>30000</v>
      </c>
      <c r="Q244" s="20">
        <f t="shared" si="134"/>
        <v>33000</v>
      </c>
      <c r="R244" s="20" t="str">
        <f t="shared" si="135"/>
        <v>41EAT</v>
      </c>
      <c r="S244" s="20" t="str">
        <f t="shared" si="136"/>
        <v>42EBT</v>
      </c>
      <c r="T244" s="20" t="str">
        <f t="shared" si="119"/>
        <v>43OPF</v>
      </c>
      <c r="U244" s="20" t="str">
        <f t="shared" si="120"/>
        <v>44GPF</v>
      </c>
      <c r="V244" s="20">
        <f t="shared" si="121"/>
        <v>50000</v>
      </c>
      <c r="W244" s="20">
        <f t="shared" si="122"/>
        <v>53000</v>
      </c>
      <c r="X244" s="20">
        <f t="shared" si="123"/>
        <v>53750</v>
      </c>
      <c r="Y244" s="25"/>
      <c r="Z244" s="20" t="str">
        <f t="shared" si="124"/>
        <v/>
      </c>
      <c r="AA244" s="20" t="str">
        <f t="shared" si="125"/>
        <v/>
      </c>
      <c r="AB244" s="20" t="str">
        <f t="shared" si="126"/>
        <v/>
      </c>
      <c r="AC244" s="20" t="str">
        <f t="shared" si="127"/>
        <v/>
      </c>
      <c r="AD244" s="20" t="str">
        <f t="shared" si="128"/>
        <v/>
      </c>
      <c r="AE244" s="20" t="str">
        <f t="shared" si="129"/>
        <v/>
      </c>
      <c r="AF244" s="20" t="str">
        <f t="shared" si="130"/>
        <v/>
      </c>
      <c r="AG244" s="20" t="str">
        <f t="shared" si="131"/>
        <v/>
      </c>
      <c r="AH244" s="20" t="str">
        <f t="shared" si="132"/>
        <v>INSERT INTO erpdb.temp_import_MYOB_COAStructure (level, COA, COAChild) VALUES (8, '53000', '53750');</v>
      </c>
      <c r="AJ244" s="29" t="str">
        <f t="shared" si="145"/>
        <v>INSERT INTO erpdb.temp_import_MYOB_COAStructure (level, COA, COAChild) VALUES (8, '53000', '53750');</v>
      </c>
      <c r="AL244" s="21" t="str">
        <f t="shared" si="133"/>
        <v/>
      </c>
      <c r="AM244" s="21" t="str">
        <f t="shared" si="137"/>
        <v/>
      </c>
      <c r="AN244" s="21" t="str">
        <f t="shared" si="138"/>
        <v/>
      </c>
      <c r="AO244" s="21" t="str">
        <f t="shared" si="139"/>
        <v/>
      </c>
      <c r="AP244" s="21" t="str">
        <f t="shared" si="140"/>
        <v/>
      </c>
      <c r="AQ244" s="21" t="str">
        <f t="shared" si="141"/>
        <v/>
      </c>
      <c r="AR244" s="21" t="str">
        <f t="shared" si="142"/>
        <v/>
      </c>
      <c r="AS244" s="21" t="str">
        <f t="shared" si="143"/>
        <v/>
      </c>
      <c r="AT244" s="21" t="str">
        <f t="shared" si="144"/>
        <v xml:space="preserve">SELECT * FROM "SchAccounting"."Func_TblTemporary_Import_MYOB_COAStructure_SET"(0000004000000000002, NULL, 0000009000000000002, 8, '53000', '53750'); </v>
      </c>
      <c r="AU244" s="26" t="s">
        <v>327</v>
      </c>
      <c r="AV244" s="29" t="str">
        <f t="shared" si="146"/>
        <v xml:space="preserve">SELECT * FROM "SchAccounting"."Func_TblTemporary_Import_MYOB_COAStructure_SET"(0000004000000000002, NULL, 0000009000000000002, 8, '53000', '53750'); </v>
      </c>
    </row>
    <row r="245" spans="11:48" x14ac:dyDescent="0.2">
      <c r="K245" s="20">
        <v>53760</v>
      </c>
      <c r="M245" s="20" t="s">
        <v>219</v>
      </c>
      <c r="O245" s="20" t="str">
        <f t="shared" si="117"/>
        <v>2PASV</v>
      </c>
      <c r="P245" s="20">
        <f t="shared" si="118"/>
        <v>30000</v>
      </c>
      <c r="Q245" s="20">
        <f t="shared" si="134"/>
        <v>33000</v>
      </c>
      <c r="R245" s="20" t="str">
        <f t="shared" si="135"/>
        <v>41EAT</v>
      </c>
      <c r="S245" s="20" t="str">
        <f t="shared" si="136"/>
        <v>42EBT</v>
      </c>
      <c r="T245" s="20" t="str">
        <f t="shared" si="119"/>
        <v>43OPF</v>
      </c>
      <c r="U245" s="20" t="str">
        <f t="shared" si="120"/>
        <v>44GPF</v>
      </c>
      <c r="V245" s="20">
        <f t="shared" si="121"/>
        <v>50000</v>
      </c>
      <c r="W245" s="20">
        <f t="shared" si="122"/>
        <v>53000</v>
      </c>
      <c r="X245" s="20">
        <f t="shared" si="123"/>
        <v>53760</v>
      </c>
      <c r="Y245" s="25"/>
      <c r="Z245" s="20" t="str">
        <f t="shared" si="124"/>
        <v/>
      </c>
      <c r="AA245" s="20" t="str">
        <f t="shared" si="125"/>
        <v/>
      </c>
      <c r="AB245" s="20" t="str">
        <f t="shared" si="126"/>
        <v/>
      </c>
      <c r="AC245" s="20" t="str">
        <f t="shared" si="127"/>
        <v/>
      </c>
      <c r="AD245" s="20" t="str">
        <f t="shared" si="128"/>
        <v/>
      </c>
      <c r="AE245" s="20" t="str">
        <f t="shared" si="129"/>
        <v/>
      </c>
      <c r="AF245" s="20" t="str">
        <f t="shared" si="130"/>
        <v/>
      </c>
      <c r="AG245" s="20" t="str">
        <f t="shared" si="131"/>
        <v/>
      </c>
      <c r="AH245" s="20" t="str">
        <f t="shared" si="132"/>
        <v>INSERT INTO erpdb.temp_import_MYOB_COAStructure (level, COA, COAChild) VALUES (8, '53000', '53760');</v>
      </c>
      <c r="AJ245" s="29" t="str">
        <f t="shared" si="145"/>
        <v>INSERT INTO erpdb.temp_import_MYOB_COAStructure (level, COA, COAChild) VALUES (8, '53000', '53760');</v>
      </c>
      <c r="AL245" s="21" t="str">
        <f t="shared" si="133"/>
        <v/>
      </c>
      <c r="AM245" s="21" t="str">
        <f t="shared" si="137"/>
        <v/>
      </c>
      <c r="AN245" s="21" t="str">
        <f t="shared" si="138"/>
        <v/>
      </c>
      <c r="AO245" s="21" t="str">
        <f t="shared" si="139"/>
        <v/>
      </c>
      <c r="AP245" s="21" t="str">
        <f t="shared" si="140"/>
        <v/>
      </c>
      <c r="AQ245" s="21" t="str">
        <f t="shared" si="141"/>
        <v/>
      </c>
      <c r="AR245" s="21" t="str">
        <f t="shared" si="142"/>
        <v/>
      </c>
      <c r="AS245" s="21" t="str">
        <f t="shared" si="143"/>
        <v/>
      </c>
      <c r="AT245" s="21" t="str">
        <f t="shared" si="144"/>
        <v xml:space="preserve">SELECT * FROM "SchAccounting"."Func_TblTemporary_Import_MYOB_COAStructure_SET"(0000004000000000002, NULL, 0000009000000000002, 8, '53000', '53760'); </v>
      </c>
      <c r="AU245" s="26" t="s">
        <v>327</v>
      </c>
      <c r="AV245" s="29" t="str">
        <f t="shared" si="146"/>
        <v xml:space="preserve">SELECT * FROM "SchAccounting"."Func_TblTemporary_Import_MYOB_COAStructure_SET"(0000004000000000002, NULL, 0000009000000000002, 8, '53000', '53760'); </v>
      </c>
    </row>
    <row r="246" spans="11:48" x14ac:dyDescent="0.2">
      <c r="K246" s="20">
        <v>53770</v>
      </c>
      <c r="M246" s="20" t="s">
        <v>220</v>
      </c>
      <c r="O246" s="20" t="str">
        <f t="shared" si="117"/>
        <v>2PASV</v>
      </c>
      <c r="P246" s="20">
        <f t="shared" si="118"/>
        <v>30000</v>
      </c>
      <c r="Q246" s="20">
        <f t="shared" si="134"/>
        <v>33000</v>
      </c>
      <c r="R246" s="20" t="str">
        <f t="shared" si="135"/>
        <v>41EAT</v>
      </c>
      <c r="S246" s="20" t="str">
        <f t="shared" si="136"/>
        <v>42EBT</v>
      </c>
      <c r="T246" s="20" t="str">
        <f t="shared" si="119"/>
        <v>43OPF</v>
      </c>
      <c r="U246" s="20" t="str">
        <f t="shared" si="120"/>
        <v>44GPF</v>
      </c>
      <c r="V246" s="20">
        <f t="shared" si="121"/>
        <v>50000</v>
      </c>
      <c r="W246" s="20">
        <f t="shared" si="122"/>
        <v>53000</v>
      </c>
      <c r="X246" s="20">
        <f t="shared" si="123"/>
        <v>53770</v>
      </c>
      <c r="Y246" s="25"/>
      <c r="Z246" s="20" t="str">
        <f t="shared" si="124"/>
        <v/>
      </c>
      <c r="AA246" s="20" t="str">
        <f t="shared" si="125"/>
        <v/>
      </c>
      <c r="AB246" s="20" t="str">
        <f t="shared" si="126"/>
        <v/>
      </c>
      <c r="AC246" s="20" t="str">
        <f t="shared" si="127"/>
        <v/>
      </c>
      <c r="AD246" s="20" t="str">
        <f t="shared" si="128"/>
        <v/>
      </c>
      <c r="AE246" s="20" t="str">
        <f t="shared" si="129"/>
        <v/>
      </c>
      <c r="AF246" s="20" t="str">
        <f t="shared" si="130"/>
        <v/>
      </c>
      <c r="AG246" s="20" t="str">
        <f t="shared" si="131"/>
        <v/>
      </c>
      <c r="AH246" s="20" t="str">
        <f t="shared" si="132"/>
        <v>INSERT INTO erpdb.temp_import_MYOB_COAStructure (level, COA, COAChild) VALUES (8, '53000', '53770');</v>
      </c>
      <c r="AJ246" s="29" t="str">
        <f t="shared" si="145"/>
        <v>INSERT INTO erpdb.temp_import_MYOB_COAStructure (level, COA, COAChild) VALUES (8, '53000', '53770');</v>
      </c>
      <c r="AL246" s="21" t="str">
        <f t="shared" si="133"/>
        <v/>
      </c>
      <c r="AM246" s="21" t="str">
        <f t="shared" si="137"/>
        <v/>
      </c>
      <c r="AN246" s="21" t="str">
        <f t="shared" si="138"/>
        <v/>
      </c>
      <c r="AO246" s="21" t="str">
        <f t="shared" si="139"/>
        <v/>
      </c>
      <c r="AP246" s="21" t="str">
        <f t="shared" si="140"/>
        <v/>
      </c>
      <c r="AQ246" s="21" t="str">
        <f t="shared" si="141"/>
        <v/>
      </c>
      <c r="AR246" s="21" t="str">
        <f t="shared" si="142"/>
        <v/>
      </c>
      <c r="AS246" s="21" t="str">
        <f t="shared" si="143"/>
        <v/>
      </c>
      <c r="AT246" s="21" t="str">
        <f t="shared" si="144"/>
        <v xml:space="preserve">SELECT * FROM "SchAccounting"."Func_TblTemporary_Import_MYOB_COAStructure_SET"(0000004000000000002, NULL, 0000009000000000002, 8, '53000', '53770'); </v>
      </c>
      <c r="AU246" s="26" t="s">
        <v>327</v>
      </c>
      <c r="AV246" s="29" t="str">
        <f t="shared" si="146"/>
        <v xml:space="preserve">SELECT * FROM "SchAccounting"."Func_TblTemporary_Import_MYOB_COAStructure_SET"(0000004000000000002, NULL, 0000009000000000002, 8, '53000', '53770'); </v>
      </c>
    </row>
    <row r="247" spans="11:48" x14ac:dyDescent="0.2">
      <c r="K247" s="20">
        <v>53780</v>
      </c>
      <c r="M247" s="20" t="s">
        <v>221</v>
      </c>
      <c r="O247" s="20" t="str">
        <f t="shared" si="117"/>
        <v>2PASV</v>
      </c>
      <c r="P247" s="20">
        <f t="shared" si="118"/>
        <v>30000</v>
      </c>
      <c r="Q247" s="20">
        <f t="shared" si="134"/>
        <v>33000</v>
      </c>
      <c r="R247" s="20" t="str">
        <f t="shared" si="135"/>
        <v>41EAT</v>
      </c>
      <c r="S247" s="20" t="str">
        <f t="shared" si="136"/>
        <v>42EBT</v>
      </c>
      <c r="T247" s="20" t="str">
        <f t="shared" si="119"/>
        <v>43OPF</v>
      </c>
      <c r="U247" s="20" t="str">
        <f t="shared" si="120"/>
        <v>44GPF</v>
      </c>
      <c r="V247" s="20">
        <f t="shared" si="121"/>
        <v>50000</v>
      </c>
      <c r="W247" s="20">
        <f t="shared" si="122"/>
        <v>53000</v>
      </c>
      <c r="X247" s="20">
        <f t="shared" si="123"/>
        <v>53780</v>
      </c>
      <c r="Y247" s="25"/>
      <c r="Z247" s="20" t="str">
        <f t="shared" si="124"/>
        <v/>
      </c>
      <c r="AA247" s="20" t="str">
        <f t="shared" si="125"/>
        <v/>
      </c>
      <c r="AB247" s="20" t="str">
        <f t="shared" si="126"/>
        <v/>
      </c>
      <c r="AC247" s="20" t="str">
        <f t="shared" si="127"/>
        <v/>
      </c>
      <c r="AD247" s="20" t="str">
        <f t="shared" si="128"/>
        <v/>
      </c>
      <c r="AE247" s="20" t="str">
        <f t="shared" si="129"/>
        <v/>
      </c>
      <c r="AF247" s="20" t="str">
        <f t="shared" si="130"/>
        <v/>
      </c>
      <c r="AG247" s="20" t="str">
        <f t="shared" si="131"/>
        <v/>
      </c>
      <c r="AH247" s="20" t="str">
        <f t="shared" si="132"/>
        <v>INSERT INTO erpdb.temp_import_MYOB_COAStructure (level, COA, COAChild) VALUES (8, '53000', '53780');</v>
      </c>
      <c r="AJ247" s="29" t="str">
        <f t="shared" si="145"/>
        <v>INSERT INTO erpdb.temp_import_MYOB_COAStructure (level, COA, COAChild) VALUES (8, '53000', '53780');</v>
      </c>
      <c r="AL247" s="21" t="str">
        <f t="shared" si="133"/>
        <v/>
      </c>
      <c r="AM247" s="21" t="str">
        <f t="shared" si="137"/>
        <v/>
      </c>
      <c r="AN247" s="21" t="str">
        <f t="shared" si="138"/>
        <v/>
      </c>
      <c r="AO247" s="21" t="str">
        <f t="shared" si="139"/>
        <v/>
      </c>
      <c r="AP247" s="21" t="str">
        <f t="shared" si="140"/>
        <v/>
      </c>
      <c r="AQ247" s="21" t="str">
        <f t="shared" si="141"/>
        <v/>
      </c>
      <c r="AR247" s="21" t="str">
        <f t="shared" si="142"/>
        <v/>
      </c>
      <c r="AS247" s="21" t="str">
        <f t="shared" si="143"/>
        <v/>
      </c>
      <c r="AT247" s="21" t="str">
        <f t="shared" si="144"/>
        <v xml:space="preserve">SELECT * FROM "SchAccounting"."Func_TblTemporary_Import_MYOB_COAStructure_SET"(0000004000000000002, NULL, 0000009000000000002, 8, '53000', '53780'); </v>
      </c>
      <c r="AU247" s="26" t="s">
        <v>327</v>
      </c>
      <c r="AV247" s="29" t="str">
        <f t="shared" si="146"/>
        <v xml:space="preserve">SELECT * FROM "SchAccounting"."Func_TblTemporary_Import_MYOB_COAStructure_SET"(0000004000000000002, NULL, 0000009000000000002, 8, '53000', '53780'); </v>
      </c>
    </row>
    <row r="248" spans="11:48" x14ac:dyDescent="0.2">
      <c r="K248" s="20">
        <v>54100</v>
      </c>
      <c r="M248" s="20" t="s">
        <v>222</v>
      </c>
      <c r="O248" s="20" t="str">
        <f t="shared" si="117"/>
        <v>2PASV</v>
      </c>
      <c r="P248" s="20">
        <f t="shared" si="118"/>
        <v>30000</v>
      </c>
      <c r="Q248" s="20">
        <f t="shared" si="134"/>
        <v>33000</v>
      </c>
      <c r="R248" s="20" t="str">
        <f t="shared" si="135"/>
        <v>41EAT</v>
      </c>
      <c r="S248" s="20" t="str">
        <f t="shared" si="136"/>
        <v>42EBT</v>
      </c>
      <c r="T248" s="20" t="str">
        <f t="shared" si="119"/>
        <v>43OPF</v>
      </c>
      <c r="U248" s="20" t="str">
        <f t="shared" si="120"/>
        <v>44GPF</v>
      </c>
      <c r="V248" s="20">
        <f t="shared" si="121"/>
        <v>50000</v>
      </c>
      <c r="W248" s="20">
        <f t="shared" si="122"/>
        <v>53000</v>
      </c>
      <c r="X248" s="20">
        <f t="shared" si="123"/>
        <v>54100</v>
      </c>
      <c r="Y248" s="25"/>
      <c r="Z248" s="20" t="str">
        <f t="shared" si="124"/>
        <v/>
      </c>
      <c r="AA248" s="20" t="str">
        <f t="shared" si="125"/>
        <v/>
      </c>
      <c r="AB248" s="20" t="str">
        <f t="shared" si="126"/>
        <v/>
      </c>
      <c r="AC248" s="20" t="str">
        <f t="shared" si="127"/>
        <v/>
      </c>
      <c r="AD248" s="20" t="str">
        <f t="shared" si="128"/>
        <v/>
      </c>
      <c r="AE248" s="20" t="str">
        <f t="shared" si="129"/>
        <v/>
      </c>
      <c r="AF248" s="20" t="str">
        <f t="shared" si="130"/>
        <v/>
      </c>
      <c r="AG248" s="20" t="str">
        <f t="shared" si="131"/>
        <v/>
      </c>
      <c r="AH248" s="20" t="str">
        <f t="shared" si="132"/>
        <v>INSERT INTO erpdb.temp_import_MYOB_COAStructure (level, COA, COAChild) VALUES (8, '53000', '54100');</v>
      </c>
      <c r="AJ248" s="29" t="str">
        <f t="shared" si="145"/>
        <v>INSERT INTO erpdb.temp_import_MYOB_COAStructure (level, COA, COAChild) VALUES (8, '53000', '54100');</v>
      </c>
      <c r="AL248" s="21" t="str">
        <f t="shared" si="133"/>
        <v/>
      </c>
      <c r="AM248" s="21" t="str">
        <f t="shared" si="137"/>
        <v/>
      </c>
      <c r="AN248" s="21" t="str">
        <f t="shared" si="138"/>
        <v/>
      </c>
      <c r="AO248" s="21" t="str">
        <f t="shared" si="139"/>
        <v/>
      </c>
      <c r="AP248" s="21" t="str">
        <f t="shared" si="140"/>
        <v/>
      </c>
      <c r="AQ248" s="21" t="str">
        <f t="shared" si="141"/>
        <v/>
      </c>
      <c r="AR248" s="21" t="str">
        <f t="shared" si="142"/>
        <v/>
      </c>
      <c r="AS248" s="21" t="str">
        <f t="shared" si="143"/>
        <v/>
      </c>
      <c r="AT248" s="21" t="str">
        <f t="shared" si="144"/>
        <v xml:space="preserve">SELECT * FROM "SchAccounting"."Func_TblTemporary_Import_MYOB_COAStructure_SET"(0000004000000000002, NULL, 0000009000000000002, 8, '53000', '54100'); </v>
      </c>
      <c r="AU248" s="26" t="s">
        <v>327</v>
      </c>
      <c r="AV248" s="29" t="str">
        <f t="shared" si="146"/>
        <v xml:space="preserve">SELECT * FROM "SchAccounting"."Func_TblTemporary_Import_MYOB_COAStructure_SET"(0000004000000000002, NULL, 0000009000000000002, 8, '53000', '54100'); </v>
      </c>
    </row>
    <row r="249" spans="11:48" x14ac:dyDescent="0.2">
      <c r="K249" s="20">
        <v>54200</v>
      </c>
      <c r="M249" s="20" t="s">
        <v>223</v>
      </c>
      <c r="O249" s="20" t="str">
        <f t="shared" si="117"/>
        <v>2PASV</v>
      </c>
      <c r="P249" s="20">
        <f t="shared" si="118"/>
        <v>30000</v>
      </c>
      <c r="Q249" s="20">
        <f t="shared" si="134"/>
        <v>33000</v>
      </c>
      <c r="R249" s="20" t="str">
        <f t="shared" si="135"/>
        <v>41EAT</v>
      </c>
      <c r="S249" s="20" t="str">
        <f t="shared" si="136"/>
        <v>42EBT</v>
      </c>
      <c r="T249" s="20" t="str">
        <f t="shared" si="119"/>
        <v>43OPF</v>
      </c>
      <c r="U249" s="20" t="str">
        <f t="shared" si="120"/>
        <v>44GPF</v>
      </c>
      <c r="V249" s="20">
        <f t="shared" si="121"/>
        <v>50000</v>
      </c>
      <c r="W249" s="20">
        <f t="shared" si="122"/>
        <v>53000</v>
      </c>
      <c r="X249" s="20">
        <f t="shared" si="123"/>
        <v>54200</v>
      </c>
      <c r="Y249" s="25"/>
      <c r="Z249" s="20" t="str">
        <f t="shared" si="124"/>
        <v/>
      </c>
      <c r="AA249" s="20" t="str">
        <f t="shared" si="125"/>
        <v/>
      </c>
      <c r="AB249" s="20" t="str">
        <f t="shared" si="126"/>
        <v/>
      </c>
      <c r="AC249" s="20" t="str">
        <f t="shared" si="127"/>
        <v/>
      </c>
      <c r="AD249" s="20" t="str">
        <f t="shared" si="128"/>
        <v/>
      </c>
      <c r="AE249" s="20" t="str">
        <f t="shared" si="129"/>
        <v/>
      </c>
      <c r="AF249" s="20" t="str">
        <f t="shared" si="130"/>
        <v/>
      </c>
      <c r="AG249" s="20" t="str">
        <f t="shared" si="131"/>
        <v/>
      </c>
      <c r="AH249" s="20" t="str">
        <f t="shared" si="132"/>
        <v>INSERT INTO erpdb.temp_import_MYOB_COAStructure (level, COA, COAChild) VALUES (8, '53000', '54200');</v>
      </c>
      <c r="AJ249" s="29" t="str">
        <f t="shared" si="145"/>
        <v>INSERT INTO erpdb.temp_import_MYOB_COAStructure (level, COA, COAChild) VALUES (8, '53000', '54200');</v>
      </c>
      <c r="AL249" s="21" t="str">
        <f t="shared" si="133"/>
        <v/>
      </c>
      <c r="AM249" s="21" t="str">
        <f t="shared" si="137"/>
        <v/>
      </c>
      <c r="AN249" s="21" t="str">
        <f t="shared" si="138"/>
        <v/>
      </c>
      <c r="AO249" s="21" t="str">
        <f t="shared" si="139"/>
        <v/>
      </c>
      <c r="AP249" s="21" t="str">
        <f t="shared" si="140"/>
        <v/>
      </c>
      <c r="AQ249" s="21" t="str">
        <f t="shared" si="141"/>
        <v/>
      </c>
      <c r="AR249" s="21" t="str">
        <f t="shared" si="142"/>
        <v/>
      </c>
      <c r="AS249" s="21" t="str">
        <f t="shared" si="143"/>
        <v/>
      </c>
      <c r="AT249" s="21" t="str">
        <f t="shared" si="144"/>
        <v xml:space="preserve">SELECT * FROM "SchAccounting"."Func_TblTemporary_Import_MYOB_COAStructure_SET"(0000004000000000002, NULL, 0000009000000000002, 8, '53000', '54200'); </v>
      </c>
      <c r="AU249" s="26" t="s">
        <v>327</v>
      </c>
      <c r="AV249" s="29" t="str">
        <f t="shared" si="146"/>
        <v xml:space="preserve">SELECT * FROM "SchAccounting"."Func_TblTemporary_Import_MYOB_COAStructure_SET"(0000004000000000002, NULL, 0000009000000000002, 8, '53000', '54200'); </v>
      </c>
    </row>
    <row r="250" spans="11:48" x14ac:dyDescent="0.2">
      <c r="K250" s="20">
        <v>54300</v>
      </c>
      <c r="M250" s="20" t="s">
        <v>224</v>
      </c>
      <c r="O250" s="20" t="str">
        <f t="shared" si="117"/>
        <v>2PASV</v>
      </c>
      <c r="P250" s="20">
        <f t="shared" si="118"/>
        <v>30000</v>
      </c>
      <c r="Q250" s="20">
        <f t="shared" si="134"/>
        <v>33000</v>
      </c>
      <c r="R250" s="20" t="str">
        <f t="shared" si="135"/>
        <v>41EAT</v>
      </c>
      <c r="S250" s="20" t="str">
        <f t="shared" si="136"/>
        <v>42EBT</v>
      </c>
      <c r="T250" s="20" t="str">
        <f t="shared" si="119"/>
        <v>43OPF</v>
      </c>
      <c r="U250" s="20" t="str">
        <f t="shared" si="120"/>
        <v>44GPF</v>
      </c>
      <c r="V250" s="20">
        <f t="shared" si="121"/>
        <v>50000</v>
      </c>
      <c r="W250" s="20">
        <f t="shared" si="122"/>
        <v>53000</v>
      </c>
      <c r="X250" s="20">
        <f t="shared" si="123"/>
        <v>54300</v>
      </c>
      <c r="Y250" s="25"/>
      <c r="Z250" s="20" t="str">
        <f t="shared" si="124"/>
        <v/>
      </c>
      <c r="AA250" s="20" t="str">
        <f t="shared" si="125"/>
        <v/>
      </c>
      <c r="AB250" s="20" t="str">
        <f t="shared" si="126"/>
        <v/>
      </c>
      <c r="AC250" s="20" t="str">
        <f t="shared" si="127"/>
        <v/>
      </c>
      <c r="AD250" s="20" t="str">
        <f t="shared" si="128"/>
        <v/>
      </c>
      <c r="AE250" s="20" t="str">
        <f t="shared" si="129"/>
        <v/>
      </c>
      <c r="AF250" s="20" t="str">
        <f t="shared" si="130"/>
        <v/>
      </c>
      <c r="AG250" s="20" t="str">
        <f t="shared" si="131"/>
        <v/>
      </c>
      <c r="AH250" s="20" t="str">
        <f t="shared" si="132"/>
        <v>INSERT INTO erpdb.temp_import_MYOB_COAStructure (level, COA, COAChild) VALUES (8, '53000', '54300');</v>
      </c>
      <c r="AJ250" s="29" t="str">
        <f t="shared" si="145"/>
        <v>INSERT INTO erpdb.temp_import_MYOB_COAStructure (level, COA, COAChild) VALUES (8, '53000', '54300');</v>
      </c>
      <c r="AL250" s="21" t="str">
        <f t="shared" si="133"/>
        <v/>
      </c>
      <c r="AM250" s="21" t="str">
        <f t="shared" si="137"/>
        <v/>
      </c>
      <c r="AN250" s="21" t="str">
        <f t="shared" si="138"/>
        <v/>
      </c>
      <c r="AO250" s="21" t="str">
        <f t="shared" si="139"/>
        <v/>
      </c>
      <c r="AP250" s="21" t="str">
        <f t="shared" si="140"/>
        <v/>
      </c>
      <c r="AQ250" s="21" t="str">
        <f t="shared" si="141"/>
        <v/>
      </c>
      <c r="AR250" s="21" t="str">
        <f t="shared" si="142"/>
        <v/>
      </c>
      <c r="AS250" s="21" t="str">
        <f t="shared" si="143"/>
        <v/>
      </c>
      <c r="AT250" s="21" t="str">
        <f t="shared" si="144"/>
        <v xml:space="preserve">SELECT * FROM "SchAccounting"."Func_TblTemporary_Import_MYOB_COAStructure_SET"(0000004000000000002, NULL, 0000009000000000002, 8, '53000', '54300'); </v>
      </c>
      <c r="AU250" s="26" t="s">
        <v>327</v>
      </c>
      <c r="AV250" s="29" t="str">
        <f t="shared" si="146"/>
        <v xml:space="preserve">SELECT * FROM "SchAccounting"."Func_TblTemporary_Import_MYOB_COAStructure_SET"(0000004000000000002, NULL, 0000009000000000002, 8, '53000', '54300'); </v>
      </c>
    </row>
    <row r="251" spans="11:48" x14ac:dyDescent="0.2">
      <c r="K251" s="20">
        <v>54400</v>
      </c>
      <c r="M251" s="20" t="s">
        <v>225</v>
      </c>
      <c r="O251" s="20" t="str">
        <f t="shared" si="117"/>
        <v>2PASV</v>
      </c>
      <c r="P251" s="20">
        <f t="shared" si="118"/>
        <v>30000</v>
      </c>
      <c r="Q251" s="20">
        <f t="shared" si="134"/>
        <v>33000</v>
      </c>
      <c r="R251" s="20" t="str">
        <f t="shared" si="135"/>
        <v>41EAT</v>
      </c>
      <c r="S251" s="20" t="str">
        <f t="shared" si="136"/>
        <v>42EBT</v>
      </c>
      <c r="T251" s="20" t="str">
        <f t="shared" si="119"/>
        <v>43OPF</v>
      </c>
      <c r="U251" s="20" t="str">
        <f t="shared" si="120"/>
        <v>44GPF</v>
      </c>
      <c r="V251" s="20">
        <f t="shared" si="121"/>
        <v>50000</v>
      </c>
      <c r="W251" s="20">
        <f t="shared" si="122"/>
        <v>53000</v>
      </c>
      <c r="X251" s="20">
        <f t="shared" si="123"/>
        <v>54400</v>
      </c>
      <c r="Y251" s="25"/>
      <c r="Z251" s="20" t="str">
        <f t="shared" si="124"/>
        <v/>
      </c>
      <c r="AA251" s="20" t="str">
        <f t="shared" si="125"/>
        <v/>
      </c>
      <c r="AB251" s="20" t="str">
        <f t="shared" si="126"/>
        <v/>
      </c>
      <c r="AC251" s="20" t="str">
        <f t="shared" si="127"/>
        <v/>
      </c>
      <c r="AD251" s="20" t="str">
        <f t="shared" si="128"/>
        <v/>
      </c>
      <c r="AE251" s="20" t="str">
        <f t="shared" si="129"/>
        <v/>
      </c>
      <c r="AF251" s="20" t="str">
        <f t="shared" si="130"/>
        <v/>
      </c>
      <c r="AG251" s="20" t="str">
        <f t="shared" si="131"/>
        <v/>
      </c>
      <c r="AH251" s="20" t="str">
        <f t="shared" si="132"/>
        <v>INSERT INTO erpdb.temp_import_MYOB_COAStructure (level, COA, COAChild) VALUES (8, '53000', '54400');</v>
      </c>
      <c r="AJ251" s="29" t="str">
        <f t="shared" si="145"/>
        <v>INSERT INTO erpdb.temp_import_MYOB_COAStructure (level, COA, COAChild) VALUES (8, '53000', '54400');</v>
      </c>
      <c r="AL251" s="21" t="str">
        <f t="shared" si="133"/>
        <v/>
      </c>
      <c r="AM251" s="21" t="str">
        <f t="shared" si="137"/>
        <v/>
      </c>
      <c r="AN251" s="21" t="str">
        <f t="shared" si="138"/>
        <v/>
      </c>
      <c r="AO251" s="21" t="str">
        <f t="shared" si="139"/>
        <v/>
      </c>
      <c r="AP251" s="21" t="str">
        <f t="shared" si="140"/>
        <v/>
      </c>
      <c r="AQ251" s="21" t="str">
        <f t="shared" si="141"/>
        <v/>
      </c>
      <c r="AR251" s="21" t="str">
        <f t="shared" si="142"/>
        <v/>
      </c>
      <c r="AS251" s="21" t="str">
        <f t="shared" si="143"/>
        <v/>
      </c>
      <c r="AT251" s="21" t="str">
        <f t="shared" si="144"/>
        <v xml:space="preserve">SELECT * FROM "SchAccounting"."Func_TblTemporary_Import_MYOB_COAStructure_SET"(0000004000000000002, NULL, 0000009000000000002, 8, '53000', '54400'); </v>
      </c>
      <c r="AU251" s="26" t="s">
        <v>327</v>
      </c>
      <c r="AV251" s="29" t="str">
        <f t="shared" si="146"/>
        <v xml:space="preserve">SELECT * FROM "SchAccounting"."Func_TblTemporary_Import_MYOB_COAStructure_SET"(0000004000000000002, NULL, 0000009000000000002, 8, '53000', '54400'); </v>
      </c>
    </row>
    <row r="252" spans="11:48" x14ac:dyDescent="0.2">
      <c r="K252" s="20">
        <v>54500</v>
      </c>
      <c r="M252" s="20" t="s">
        <v>226</v>
      </c>
      <c r="O252" s="20" t="str">
        <f t="shared" si="117"/>
        <v>2PASV</v>
      </c>
      <c r="P252" s="20">
        <f t="shared" si="118"/>
        <v>30000</v>
      </c>
      <c r="Q252" s="20">
        <f t="shared" si="134"/>
        <v>33000</v>
      </c>
      <c r="R252" s="20" t="str">
        <f t="shared" si="135"/>
        <v>41EAT</v>
      </c>
      <c r="S252" s="20" t="str">
        <f t="shared" si="136"/>
        <v>42EBT</v>
      </c>
      <c r="T252" s="20" t="str">
        <f t="shared" si="119"/>
        <v>43OPF</v>
      </c>
      <c r="U252" s="20" t="str">
        <f t="shared" si="120"/>
        <v>44GPF</v>
      </c>
      <c r="V252" s="20">
        <f t="shared" si="121"/>
        <v>50000</v>
      </c>
      <c r="W252" s="20">
        <f t="shared" si="122"/>
        <v>53000</v>
      </c>
      <c r="X252" s="20">
        <f t="shared" si="123"/>
        <v>54500</v>
      </c>
      <c r="Y252" s="25"/>
      <c r="Z252" s="20" t="str">
        <f t="shared" si="124"/>
        <v/>
      </c>
      <c r="AA252" s="20" t="str">
        <f t="shared" si="125"/>
        <v/>
      </c>
      <c r="AB252" s="20" t="str">
        <f t="shared" si="126"/>
        <v/>
      </c>
      <c r="AC252" s="20" t="str">
        <f t="shared" si="127"/>
        <v/>
      </c>
      <c r="AD252" s="20" t="str">
        <f t="shared" si="128"/>
        <v/>
      </c>
      <c r="AE252" s="20" t="str">
        <f t="shared" si="129"/>
        <v/>
      </c>
      <c r="AF252" s="20" t="str">
        <f t="shared" si="130"/>
        <v/>
      </c>
      <c r="AG252" s="20" t="str">
        <f t="shared" si="131"/>
        <v/>
      </c>
      <c r="AH252" s="20" t="str">
        <f t="shared" si="132"/>
        <v>INSERT INTO erpdb.temp_import_MYOB_COAStructure (level, COA, COAChild) VALUES (8, '53000', '54500');</v>
      </c>
      <c r="AJ252" s="29" t="str">
        <f t="shared" si="145"/>
        <v>INSERT INTO erpdb.temp_import_MYOB_COAStructure (level, COA, COAChild) VALUES (8, '53000', '54500');</v>
      </c>
      <c r="AL252" s="21" t="str">
        <f t="shared" si="133"/>
        <v/>
      </c>
      <c r="AM252" s="21" t="str">
        <f t="shared" si="137"/>
        <v/>
      </c>
      <c r="AN252" s="21" t="str">
        <f t="shared" si="138"/>
        <v/>
      </c>
      <c r="AO252" s="21" t="str">
        <f t="shared" si="139"/>
        <v/>
      </c>
      <c r="AP252" s="21" t="str">
        <f t="shared" si="140"/>
        <v/>
      </c>
      <c r="AQ252" s="21" t="str">
        <f t="shared" si="141"/>
        <v/>
      </c>
      <c r="AR252" s="21" t="str">
        <f t="shared" si="142"/>
        <v/>
      </c>
      <c r="AS252" s="21" t="str">
        <f t="shared" si="143"/>
        <v/>
      </c>
      <c r="AT252" s="21" t="str">
        <f t="shared" si="144"/>
        <v xml:space="preserve">SELECT * FROM "SchAccounting"."Func_TblTemporary_Import_MYOB_COAStructure_SET"(0000004000000000002, NULL, 0000009000000000002, 8, '53000', '54500'); </v>
      </c>
      <c r="AU252" s="26" t="s">
        <v>327</v>
      </c>
      <c r="AV252" s="29" t="str">
        <f t="shared" si="146"/>
        <v xml:space="preserve">SELECT * FROM "SchAccounting"."Func_TblTemporary_Import_MYOB_COAStructure_SET"(0000004000000000002, NULL, 0000009000000000002, 8, '53000', '54500'); </v>
      </c>
    </row>
    <row r="253" spans="11:48" x14ac:dyDescent="0.2">
      <c r="K253" s="20">
        <v>55100</v>
      </c>
      <c r="M253" s="20" t="s">
        <v>227</v>
      </c>
      <c r="O253" s="20" t="str">
        <f t="shared" si="117"/>
        <v>2PASV</v>
      </c>
      <c r="P253" s="20">
        <f t="shared" si="118"/>
        <v>30000</v>
      </c>
      <c r="Q253" s="20">
        <f t="shared" si="134"/>
        <v>33000</v>
      </c>
      <c r="R253" s="20" t="str">
        <f t="shared" si="135"/>
        <v>41EAT</v>
      </c>
      <c r="S253" s="20" t="str">
        <f t="shared" si="136"/>
        <v>42EBT</v>
      </c>
      <c r="T253" s="20" t="str">
        <f t="shared" si="119"/>
        <v>43OPF</v>
      </c>
      <c r="U253" s="20" t="str">
        <f t="shared" si="120"/>
        <v>44GPF</v>
      </c>
      <c r="V253" s="20">
        <f t="shared" si="121"/>
        <v>50000</v>
      </c>
      <c r="W253" s="20">
        <f t="shared" si="122"/>
        <v>53000</v>
      </c>
      <c r="X253" s="20">
        <f t="shared" si="123"/>
        <v>55100</v>
      </c>
      <c r="Y253" s="25"/>
      <c r="Z253" s="20" t="str">
        <f t="shared" si="124"/>
        <v/>
      </c>
      <c r="AA253" s="20" t="str">
        <f t="shared" si="125"/>
        <v/>
      </c>
      <c r="AB253" s="20" t="str">
        <f t="shared" si="126"/>
        <v/>
      </c>
      <c r="AC253" s="20" t="str">
        <f t="shared" si="127"/>
        <v/>
      </c>
      <c r="AD253" s="20" t="str">
        <f t="shared" si="128"/>
        <v/>
      </c>
      <c r="AE253" s="20" t="str">
        <f t="shared" si="129"/>
        <v/>
      </c>
      <c r="AF253" s="20" t="str">
        <f t="shared" si="130"/>
        <v/>
      </c>
      <c r="AG253" s="20" t="str">
        <f t="shared" si="131"/>
        <v/>
      </c>
      <c r="AH253" s="20" t="str">
        <f t="shared" si="132"/>
        <v>INSERT INTO erpdb.temp_import_MYOB_COAStructure (level, COA, COAChild) VALUES (8, '53000', '55100');</v>
      </c>
      <c r="AJ253" s="29" t="str">
        <f t="shared" si="145"/>
        <v>INSERT INTO erpdb.temp_import_MYOB_COAStructure (level, COA, COAChild) VALUES (8, '53000', '55100');</v>
      </c>
      <c r="AL253" s="21" t="str">
        <f t="shared" si="133"/>
        <v/>
      </c>
      <c r="AM253" s="21" t="str">
        <f t="shared" si="137"/>
        <v/>
      </c>
      <c r="AN253" s="21" t="str">
        <f t="shared" si="138"/>
        <v/>
      </c>
      <c r="AO253" s="21" t="str">
        <f t="shared" si="139"/>
        <v/>
      </c>
      <c r="AP253" s="21" t="str">
        <f t="shared" si="140"/>
        <v/>
      </c>
      <c r="AQ253" s="21" t="str">
        <f t="shared" si="141"/>
        <v/>
      </c>
      <c r="AR253" s="21" t="str">
        <f t="shared" si="142"/>
        <v/>
      </c>
      <c r="AS253" s="21" t="str">
        <f t="shared" si="143"/>
        <v/>
      </c>
      <c r="AT253" s="21" t="str">
        <f t="shared" si="144"/>
        <v xml:space="preserve">SELECT * FROM "SchAccounting"."Func_TblTemporary_Import_MYOB_COAStructure_SET"(0000004000000000002, NULL, 0000009000000000002, 8, '53000', '55100'); </v>
      </c>
      <c r="AU253" s="26" t="s">
        <v>327</v>
      </c>
      <c r="AV253" s="29" t="str">
        <f t="shared" si="146"/>
        <v xml:space="preserve">SELECT * FROM "SchAccounting"."Func_TblTemporary_Import_MYOB_COAStructure_SET"(0000004000000000002, NULL, 0000009000000000002, 8, '53000', '55100'); </v>
      </c>
    </row>
    <row r="254" spans="11:48" x14ac:dyDescent="0.2">
      <c r="K254" s="20">
        <v>55111</v>
      </c>
      <c r="M254" s="20" t="s">
        <v>228</v>
      </c>
      <c r="O254" s="20" t="str">
        <f t="shared" si="117"/>
        <v>2PASV</v>
      </c>
      <c r="P254" s="20">
        <f t="shared" si="118"/>
        <v>30000</v>
      </c>
      <c r="Q254" s="20">
        <f t="shared" si="134"/>
        <v>33000</v>
      </c>
      <c r="R254" s="20" t="str">
        <f t="shared" si="135"/>
        <v>41EAT</v>
      </c>
      <c r="S254" s="20" t="str">
        <f t="shared" si="136"/>
        <v>42EBT</v>
      </c>
      <c r="T254" s="20" t="str">
        <f t="shared" si="119"/>
        <v>43OPF</v>
      </c>
      <c r="U254" s="20" t="str">
        <f t="shared" si="120"/>
        <v>44GPF</v>
      </c>
      <c r="V254" s="20">
        <f t="shared" si="121"/>
        <v>50000</v>
      </c>
      <c r="W254" s="20">
        <f t="shared" si="122"/>
        <v>53000</v>
      </c>
      <c r="X254" s="20">
        <f t="shared" si="123"/>
        <v>55111</v>
      </c>
      <c r="Y254" s="25"/>
      <c r="Z254" s="20" t="str">
        <f t="shared" si="124"/>
        <v/>
      </c>
      <c r="AA254" s="20" t="str">
        <f t="shared" si="125"/>
        <v/>
      </c>
      <c r="AB254" s="20" t="str">
        <f t="shared" si="126"/>
        <v/>
      </c>
      <c r="AC254" s="20" t="str">
        <f t="shared" si="127"/>
        <v/>
      </c>
      <c r="AD254" s="20" t="str">
        <f t="shared" si="128"/>
        <v/>
      </c>
      <c r="AE254" s="20" t="str">
        <f t="shared" si="129"/>
        <v/>
      </c>
      <c r="AF254" s="20" t="str">
        <f t="shared" si="130"/>
        <v/>
      </c>
      <c r="AG254" s="20" t="str">
        <f t="shared" si="131"/>
        <v/>
      </c>
      <c r="AH254" s="20" t="str">
        <f t="shared" si="132"/>
        <v>INSERT INTO erpdb.temp_import_MYOB_COAStructure (level, COA, COAChild) VALUES (8, '53000', '55111');</v>
      </c>
      <c r="AJ254" s="29" t="str">
        <f t="shared" si="145"/>
        <v>INSERT INTO erpdb.temp_import_MYOB_COAStructure (level, COA, COAChild) VALUES (8, '53000', '55111');</v>
      </c>
      <c r="AL254" s="21" t="str">
        <f t="shared" si="133"/>
        <v/>
      </c>
      <c r="AM254" s="21" t="str">
        <f t="shared" si="137"/>
        <v/>
      </c>
      <c r="AN254" s="21" t="str">
        <f t="shared" si="138"/>
        <v/>
      </c>
      <c r="AO254" s="21" t="str">
        <f t="shared" si="139"/>
        <v/>
      </c>
      <c r="AP254" s="21" t="str">
        <f t="shared" si="140"/>
        <v/>
      </c>
      <c r="AQ254" s="21" t="str">
        <f t="shared" si="141"/>
        <v/>
      </c>
      <c r="AR254" s="21" t="str">
        <f t="shared" si="142"/>
        <v/>
      </c>
      <c r="AS254" s="21" t="str">
        <f t="shared" si="143"/>
        <v/>
      </c>
      <c r="AT254" s="21" t="str">
        <f t="shared" si="144"/>
        <v xml:space="preserve">SELECT * FROM "SchAccounting"."Func_TblTemporary_Import_MYOB_COAStructure_SET"(0000004000000000002, NULL, 0000009000000000002, 8, '53000', '55111'); </v>
      </c>
      <c r="AU254" s="26" t="s">
        <v>327</v>
      </c>
      <c r="AV254" s="29" t="str">
        <f t="shared" si="146"/>
        <v xml:space="preserve">SELECT * FROM "SchAccounting"."Func_TblTemporary_Import_MYOB_COAStructure_SET"(0000004000000000002, NULL, 0000009000000000002, 8, '53000', '55111'); </v>
      </c>
    </row>
    <row r="255" spans="11:48" x14ac:dyDescent="0.2">
      <c r="K255" s="20">
        <v>55200</v>
      </c>
      <c r="M255" s="20" t="s">
        <v>229</v>
      </c>
      <c r="O255" s="20" t="str">
        <f t="shared" si="117"/>
        <v>2PASV</v>
      </c>
      <c r="P255" s="20">
        <f t="shared" si="118"/>
        <v>30000</v>
      </c>
      <c r="Q255" s="20">
        <f t="shared" si="134"/>
        <v>33000</v>
      </c>
      <c r="R255" s="20" t="str">
        <f t="shared" si="135"/>
        <v>41EAT</v>
      </c>
      <c r="S255" s="20" t="str">
        <f t="shared" si="136"/>
        <v>42EBT</v>
      </c>
      <c r="T255" s="20" t="str">
        <f t="shared" si="119"/>
        <v>43OPF</v>
      </c>
      <c r="U255" s="20" t="str">
        <f t="shared" si="120"/>
        <v>44GPF</v>
      </c>
      <c r="V255" s="20">
        <f t="shared" si="121"/>
        <v>50000</v>
      </c>
      <c r="W255" s="20">
        <f t="shared" si="122"/>
        <v>53000</v>
      </c>
      <c r="X255" s="20">
        <f t="shared" si="123"/>
        <v>55200</v>
      </c>
      <c r="Y255" s="25"/>
      <c r="Z255" s="20" t="str">
        <f t="shared" si="124"/>
        <v/>
      </c>
      <c r="AA255" s="20" t="str">
        <f t="shared" si="125"/>
        <v/>
      </c>
      <c r="AB255" s="20" t="str">
        <f t="shared" si="126"/>
        <v/>
      </c>
      <c r="AC255" s="20" t="str">
        <f t="shared" si="127"/>
        <v/>
      </c>
      <c r="AD255" s="20" t="str">
        <f t="shared" si="128"/>
        <v/>
      </c>
      <c r="AE255" s="20" t="str">
        <f t="shared" si="129"/>
        <v/>
      </c>
      <c r="AF255" s="20" t="str">
        <f t="shared" si="130"/>
        <v/>
      </c>
      <c r="AG255" s="20" t="str">
        <f t="shared" si="131"/>
        <v/>
      </c>
      <c r="AH255" s="20" t="str">
        <f t="shared" si="132"/>
        <v>INSERT INTO erpdb.temp_import_MYOB_COAStructure (level, COA, COAChild) VALUES (8, '53000', '55200');</v>
      </c>
      <c r="AJ255" s="29" t="str">
        <f t="shared" si="145"/>
        <v>INSERT INTO erpdb.temp_import_MYOB_COAStructure (level, COA, COAChild) VALUES (8, '53000', '55200');</v>
      </c>
      <c r="AL255" s="21" t="str">
        <f t="shared" si="133"/>
        <v/>
      </c>
      <c r="AM255" s="21" t="str">
        <f t="shared" si="137"/>
        <v/>
      </c>
      <c r="AN255" s="21" t="str">
        <f t="shared" si="138"/>
        <v/>
      </c>
      <c r="AO255" s="21" t="str">
        <f t="shared" si="139"/>
        <v/>
      </c>
      <c r="AP255" s="21" t="str">
        <f t="shared" si="140"/>
        <v/>
      </c>
      <c r="AQ255" s="21" t="str">
        <f t="shared" si="141"/>
        <v/>
      </c>
      <c r="AR255" s="21" t="str">
        <f t="shared" si="142"/>
        <v/>
      </c>
      <c r="AS255" s="21" t="str">
        <f t="shared" si="143"/>
        <v/>
      </c>
      <c r="AT255" s="21" t="str">
        <f t="shared" si="144"/>
        <v xml:space="preserve">SELECT * FROM "SchAccounting"."Func_TblTemporary_Import_MYOB_COAStructure_SET"(0000004000000000002, NULL, 0000009000000000002, 8, '53000', '55200'); </v>
      </c>
      <c r="AU255" s="26" t="s">
        <v>327</v>
      </c>
      <c r="AV255" s="29" t="str">
        <f t="shared" si="146"/>
        <v xml:space="preserve">SELECT * FROM "SchAccounting"."Func_TblTemporary_Import_MYOB_COAStructure_SET"(0000004000000000002, NULL, 0000009000000000002, 8, '53000', '55200'); </v>
      </c>
    </row>
    <row r="256" spans="11:48" x14ac:dyDescent="0.2">
      <c r="K256" s="20">
        <v>55300</v>
      </c>
      <c r="M256" s="20" t="s">
        <v>230</v>
      </c>
      <c r="O256" s="20" t="str">
        <f t="shared" si="117"/>
        <v>2PASV</v>
      </c>
      <c r="P256" s="20">
        <f t="shared" si="118"/>
        <v>30000</v>
      </c>
      <c r="Q256" s="20">
        <f t="shared" si="134"/>
        <v>33000</v>
      </c>
      <c r="R256" s="20" t="str">
        <f t="shared" si="135"/>
        <v>41EAT</v>
      </c>
      <c r="S256" s="20" t="str">
        <f t="shared" si="136"/>
        <v>42EBT</v>
      </c>
      <c r="T256" s="20" t="str">
        <f t="shared" si="119"/>
        <v>43OPF</v>
      </c>
      <c r="U256" s="20" t="str">
        <f t="shared" si="120"/>
        <v>44GPF</v>
      </c>
      <c r="V256" s="20">
        <f t="shared" si="121"/>
        <v>50000</v>
      </c>
      <c r="W256" s="20">
        <f t="shared" si="122"/>
        <v>53000</v>
      </c>
      <c r="X256" s="20">
        <f t="shared" si="123"/>
        <v>55300</v>
      </c>
      <c r="Y256" s="25"/>
      <c r="Z256" s="20" t="str">
        <f t="shared" si="124"/>
        <v/>
      </c>
      <c r="AA256" s="20" t="str">
        <f t="shared" si="125"/>
        <v/>
      </c>
      <c r="AB256" s="20" t="str">
        <f t="shared" si="126"/>
        <v/>
      </c>
      <c r="AC256" s="20" t="str">
        <f t="shared" si="127"/>
        <v/>
      </c>
      <c r="AD256" s="20" t="str">
        <f t="shared" si="128"/>
        <v/>
      </c>
      <c r="AE256" s="20" t="str">
        <f t="shared" si="129"/>
        <v/>
      </c>
      <c r="AF256" s="20" t="str">
        <f t="shared" si="130"/>
        <v/>
      </c>
      <c r="AG256" s="20" t="str">
        <f t="shared" si="131"/>
        <v/>
      </c>
      <c r="AH256" s="20" t="str">
        <f t="shared" si="132"/>
        <v>INSERT INTO erpdb.temp_import_MYOB_COAStructure (level, COA, COAChild) VALUES (8, '53000', '55300');</v>
      </c>
      <c r="AJ256" s="29" t="str">
        <f t="shared" si="145"/>
        <v>INSERT INTO erpdb.temp_import_MYOB_COAStructure (level, COA, COAChild) VALUES (8, '53000', '55300');</v>
      </c>
      <c r="AL256" s="21" t="str">
        <f t="shared" si="133"/>
        <v/>
      </c>
      <c r="AM256" s="21" t="str">
        <f t="shared" si="137"/>
        <v/>
      </c>
      <c r="AN256" s="21" t="str">
        <f t="shared" si="138"/>
        <v/>
      </c>
      <c r="AO256" s="21" t="str">
        <f t="shared" si="139"/>
        <v/>
      </c>
      <c r="AP256" s="21" t="str">
        <f t="shared" si="140"/>
        <v/>
      </c>
      <c r="AQ256" s="21" t="str">
        <f t="shared" si="141"/>
        <v/>
      </c>
      <c r="AR256" s="21" t="str">
        <f t="shared" si="142"/>
        <v/>
      </c>
      <c r="AS256" s="21" t="str">
        <f t="shared" si="143"/>
        <v/>
      </c>
      <c r="AT256" s="21" t="str">
        <f t="shared" si="144"/>
        <v xml:space="preserve">SELECT * FROM "SchAccounting"."Func_TblTemporary_Import_MYOB_COAStructure_SET"(0000004000000000002, NULL, 0000009000000000002, 8, '53000', '55300'); </v>
      </c>
      <c r="AU256" s="26" t="s">
        <v>327</v>
      </c>
      <c r="AV256" s="29" t="str">
        <f t="shared" si="146"/>
        <v xml:space="preserve">SELECT * FROM "SchAccounting"."Func_TblTemporary_Import_MYOB_COAStructure_SET"(0000004000000000002, NULL, 0000009000000000002, 8, '53000', '55300'); </v>
      </c>
    </row>
    <row r="257" spans="8:48" x14ac:dyDescent="0.2">
      <c r="K257" s="20">
        <v>55400</v>
      </c>
      <c r="M257" s="20" t="s">
        <v>231</v>
      </c>
      <c r="O257" s="20" t="str">
        <f t="shared" si="117"/>
        <v>2PASV</v>
      </c>
      <c r="P257" s="20">
        <f t="shared" si="118"/>
        <v>30000</v>
      </c>
      <c r="Q257" s="20">
        <f t="shared" si="134"/>
        <v>33000</v>
      </c>
      <c r="R257" s="20" t="str">
        <f t="shared" si="135"/>
        <v>41EAT</v>
      </c>
      <c r="S257" s="20" t="str">
        <f t="shared" si="136"/>
        <v>42EBT</v>
      </c>
      <c r="T257" s="20" t="str">
        <f t="shared" si="119"/>
        <v>43OPF</v>
      </c>
      <c r="U257" s="20" t="str">
        <f t="shared" si="120"/>
        <v>44GPF</v>
      </c>
      <c r="V257" s="20">
        <f t="shared" si="121"/>
        <v>50000</v>
      </c>
      <c r="W257" s="20">
        <f t="shared" si="122"/>
        <v>53000</v>
      </c>
      <c r="X257" s="20">
        <f t="shared" si="123"/>
        <v>55400</v>
      </c>
      <c r="Y257" s="25"/>
      <c r="Z257" s="20" t="str">
        <f t="shared" si="124"/>
        <v/>
      </c>
      <c r="AA257" s="20" t="str">
        <f t="shared" si="125"/>
        <v/>
      </c>
      <c r="AB257" s="20" t="str">
        <f t="shared" si="126"/>
        <v/>
      </c>
      <c r="AC257" s="20" t="str">
        <f t="shared" si="127"/>
        <v/>
      </c>
      <c r="AD257" s="20" t="str">
        <f t="shared" si="128"/>
        <v/>
      </c>
      <c r="AE257" s="20" t="str">
        <f t="shared" si="129"/>
        <v/>
      </c>
      <c r="AF257" s="20" t="str">
        <f t="shared" si="130"/>
        <v/>
      </c>
      <c r="AG257" s="20" t="str">
        <f t="shared" si="131"/>
        <v/>
      </c>
      <c r="AH257" s="20" t="str">
        <f t="shared" si="132"/>
        <v>INSERT INTO erpdb.temp_import_MYOB_COAStructure (level, COA, COAChild) VALUES (8, '53000', '55400');</v>
      </c>
      <c r="AJ257" s="29" t="str">
        <f t="shared" si="145"/>
        <v>INSERT INTO erpdb.temp_import_MYOB_COAStructure (level, COA, COAChild) VALUES (8, '53000', '55400');</v>
      </c>
      <c r="AL257" s="21" t="str">
        <f t="shared" si="133"/>
        <v/>
      </c>
      <c r="AM257" s="21" t="str">
        <f t="shared" si="137"/>
        <v/>
      </c>
      <c r="AN257" s="21" t="str">
        <f t="shared" si="138"/>
        <v/>
      </c>
      <c r="AO257" s="21" t="str">
        <f t="shared" si="139"/>
        <v/>
      </c>
      <c r="AP257" s="21" t="str">
        <f t="shared" si="140"/>
        <v/>
      </c>
      <c r="AQ257" s="21" t="str">
        <f t="shared" si="141"/>
        <v/>
      </c>
      <c r="AR257" s="21" t="str">
        <f t="shared" si="142"/>
        <v/>
      </c>
      <c r="AS257" s="21" t="str">
        <f t="shared" si="143"/>
        <v/>
      </c>
      <c r="AT257" s="21" t="str">
        <f t="shared" si="144"/>
        <v xml:space="preserve">SELECT * FROM "SchAccounting"."Func_TblTemporary_Import_MYOB_COAStructure_SET"(0000004000000000002, NULL, 0000009000000000002, 8, '53000', '55400'); </v>
      </c>
      <c r="AU257" s="26" t="s">
        <v>327</v>
      </c>
      <c r="AV257" s="29" t="str">
        <f t="shared" si="146"/>
        <v xml:space="preserve">SELECT * FROM "SchAccounting"."Func_TblTemporary_Import_MYOB_COAStructure_SET"(0000004000000000002, NULL, 0000009000000000002, 8, '53000', '55400'); </v>
      </c>
    </row>
    <row r="258" spans="8:48" x14ac:dyDescent="0.2">
      <c r="K258" s="20">
        <v>55500</v>
      </c>
      <c r="M258" s="20" t="s">
        <v>232</v>
      </c>
      <c r="O258" s="20" t="str">
        <f t="shared" si="117"/>
        <v>2PASV</v>
      </c>
      <c r="P258" s="20">
        <f t="shared" si="118"/>
        <v>30000</v>
      </c>
      <c r="Q258" s="20">
        <f t="shared" si="134"/>
        <v>33000</v>
      </c>
      <c r="R258" s="20" t="str">
        <f t="shared" si="135"/>
        <v>41EAT</v>
      </c>
      <c r="S258" s="20" t="str">
        <f t="shared" si="136"/>
        <v>42EBT</v>
      </c>
      <c r="T258" s="20" t="str">
        <f t="shared" si="119"/>
        <v>43OPF</v>
      </c>
      <c r="U258" s="20" t="str">
        <f t="shared" si="120"/>
        <v>44GPF</v>
      </c>
      <c r="V258" s="20">
        <f t="shared" si="121"/>
        <v>50000</v>
      </c>
      <c r="W258" s="20">
        <f t="shared" si="122"/>
        <v>53000</v>
      </c>
      <c r="X258" s="20">
        <f t="shared" si="123"/>
        <v>55500</v>
      </c>
      <c r="Y258" s="25"/>
      <c r="Z258" s="20" t="str">
        <f t="shared" si="124"/>
        <v/>
      </c>
      <c r="AA258" s="20" t="str">
        <f t="shared" si="125"/>
        <v/>
      </c>
      <c r="AB258" s="20" t="str">
        <f t="shared" si="126"/>
        <v/>
      </c>
      <c r="AC258" s="20" t="str">
        <f t="shared" si="127"/>
        <v/>
      </c>
      <c r="AD258" s="20" t="str">
        <f t="shared" si="128"/>
        <v/>
      </c>
      <c r="AE258" s="20" t="str">
        <f t="shared" si="129"/>
        <v/>
      </c>
      <c r="AF258" s="20" t="str">
        <f t="shared" si="130"/>
        <v/>
      </c>
      <c r="AG258" s="20" t="str">
        <f t="shared" si="131"/>
        <v/>
      </c>
      <c r="AH258" s="20" t="str">
        <f t="shared" si="132"/>
        <v>INSERT INTO erpdb.temp_import_MYOB_COAStructure (level, COA, COAChild) VALUES (8, '53000', '55500');</v>
      </c>
      <c r="AJ258" s="29" t="str">
        <f t="shared" si="145"/>
        <v>INSERT INTO erpdb.temp_import_MYOB_COAStructure (level, COA, COAChild) VALUES (8, '53000', '55500');</v>
      </c>
      <c r="AL258" s="21" t="str">
        <f t="shared" si="133"/>
        <v/>
      </c>
      <c r="AM258" s="21" t="str">
        <f t="shared" si="137"/>
        <v/>
      </c>
      <c r="AN258" s="21" t="str">
        <f t="shared" si="138"/>
        <v/>
      </c>
      <c r="AO258" s="21" t="str">
        <f t="shared" si="139"/>
        <v/>
      </c>
      <c r="AP258" s="21" t="str">
        <f t="shared" si="140"/>
        <v/>
      </c>
      <c r="AQ258" s="21" t="str">
        <f t="shared" si="141"/>
        <v/>
      </c>
      <c r="AR258" s="21" t="str">
        <f t="shared" si="142"/>
        <v/>
      </c>
      <c r="AS258" s="21" t="str">
        <f t="shared" si="143"/>
        <v/>
      </c>
      <c r="AT258" s="21" t="str">
        <f t="shared" si="144"/>
        <v xml:space="preserve">SELECT * FROM "SchAccounting"."Func_TblTemporary_Import_MYOB_COAStructure_SET"(0000004000000000002, NULL, 0000009000000000002, 8, '53000', '55500'); </v>
      </c>
      <c r="AU258" s="26" t="s">
        <v>327</v>
      </c>
      <c r="AV258" s="29" t="str">
        <f t="shared" si="146"/>
        <v xml:space="preserve">SELECT * FROM "SchAccounting"."Func_TblTemporary_Import_MYOB_COAStructure_SET"(0000004000000000002, NULL, 0000009000000000002, 8, '53000', '55500'); </v>
      </c>
    </row>
    <row r="259" spans="8:48" x14ac:dyDescent="0.2">
      <c r="K259" s="20">
        <v>55600</v>
      </c>
      <c r="M259" s="20" t="s">
        <v>233</v>
      </c>
      <c r="O259" s="20" t="str">
        <f t="shared" si="117"/>
        <v>2PASV</v>
      </c>
      <c r="P259" s="20">
        <f t="shared" si="118"/>
        <v>30000</v>
      </c>
      <c r="Q259" s="20">
        <f t="shared" si="134"/>
        <v>33000</v>
      </c>
      <c r="R259" s="20" t="str">
        <f t="shared" si="135"/>
        <v>41EAT</v>
      </c>
      <c r="S259" s="20" t="str">
        <f t="shared" si="136"/>
        <v>42EBT</v>
      </c>
      <c r="T259" s="20" t="str">
        <f t="shared" si="119"/>
        <v>43OPF</v>
      </c>
      <c r="U259" s="20" t="str">
        <f t="shared" si="120"/>
        <v>44GPF</v>
      </c>
      <c r="V259" s="20">
        <f t="shared" si="121"/>
        <v>50000</v>
      </c>
      <c r="W259" s="20">
        <f t="shared" si="122"/>
        <v>53000</v>
      </c>
      <c r="X259" s="20">
        <f t="shared" si="123"/>
        <v>55600</v>
      </c>
      <c r="Y259" s="25"/>
      <c r="Z259" s="20" t="str">
        <f t="shared" si="124"/>
        <v/>
      </c>
      <c r="AA259" s="20" t="str">
        <f t="shared" si="125"/>
        <v/>
      </c>
      <c r="AB259" s="20" t="str">
        <f t="shared" si="126"/>
        <v/>
      </c>
      <c r="AC259" s="20" t="str">
        <f t="shared" si="127"/>
        <v/>
      </c>
      <c r="AD259" s="20" t="str">
        <f t="shared" si="128"/>
        <v/>
      </c>
      <c r="AE259" s="20" t="str">
        <f t="shared" si="129"/>
        <v/>
      </c>
      <c r="AF259" s="20" t="str">
        <f t="shared" si="130"/>
        <v/>
      </c>
      <c r="AG259" s="20" t="str">
        <f t="shared" si="131"/>
        <v/>
      </c>
      <c r="AH259" s="20" t="str">
        <f t="shared" si="132"/>
        <v>INSERT INTO erpdb.temp_import_MYOB_COAStructure (level, COA, COAChild) VALUES (8, '53000', '55600');</v>
      </c>
      <c r="AJ259" s="29" t="str">
        <f t="shared" si="145"/>
        <v>INSERT INTO erpdb.temp_import_MYOB_COAStructure (level, COA, COAChild) VALUES (8, '53000', '55600');</v>
      </c>
      <c r="AL259" s="21" t="str">
        <f t="shared" si="133"/>
        <v/>
      </c>
      <c r="AM259" s="21" t="str">
        <f t="shared" si="137"/>
        <v/>
      </c>
      <c r="AN259" s="21" t="str">
        <f t="shared" si="138"/>
        <v/>
      </c>
      <c r="AO259" s="21" t="str">
        <f t="shared" si="139"/>
        <v/>
      </c>
      <c r="AP259" s="21" t="str">
        <f t="shared" si="140"/>
        <v/>
      </c>
      <c r="AQ259" s="21" t="str">
        <f t="shared" si="141"/>
        <v/>
      </c>
      <c r="AR259" s="21" t="str">
        <f t="shared" si="142"/>
        <v/>
      </c>
      <c r="AS259" s="21" t="str">
        <f t="shared" si="143"/>
        <v/>
      </c>
      <c r="AT259" s="21" t="str">
        <f t="shared" si="144"/>
        <v xml:space="preserve">SELECT * FROM "SchAccounting"."Func_TblTemporary_Import_MYOB_COAStructure_SET"(0000004000000000002, NULL, 0000009000000000002, 8, '53000', '55600'); </v>
      </c>
      <c r="AU259" s="26" t="s">
        <v>327</v>
      </c>
      <c r="AV259" s="29" t="str">
        <f t="shared" si="146"/>
        <v xml:space="preserve">SELECT * FROM "SchAccounting"."Func_TblTemporary_Import_MYOB_COAStructure_SET"(0000004000000000002, NULL, 0000009000000000002, 8, '53000', '55600'); </v>
      </c>
    </row>
    <row r="260" spans="8:48" x14ac:dyDescent="0.2">
      <c r="K260" s="20">
        <v>55700</v>
      </c>
      <c r="M260" s="20" t="s">
        <v>234</v>
      </c>
      <c r="O260" s="20" t="str">
        <f t="shared" ref="O260:O323" si="147">IF(EXACT($B260, ""), IF(EXACT($O259, ""), "", $O259), $B260)</f>
        <v>2PASV</v>
      </c>
      <c r="P260" s="20">
        <f t="shared" ref="P260:P323" si="148">IF(EXACT($C260, ""), IF(EXACT($P259, ""), "", $P259), $C260)</f>
        <v>30000</v>
      </c>
      <c r="Q260" s="20">
        <f t="shared" si="134"/>
        <v>33000</v>
      </c>
      <c r="R260" s="20" t="str">
        <f t="shared" si="135"/>
        <v>41EAT</v>
      </c>
      <c r="S260" s="20" t="str">
        <f t="shared" si="136"/>
        <v>42EBT</v>
      </c>
      <c r="T260" s="20" t="str">
        <f t="shared" ref="T260:T323" si="149">IF(EXACT($G260, ""), IF(EXACT($T259, ""), "", $T259), $G260)</f>
        <v>43OPF</v>
      </c>
      <c r="U260" s="20" t="str">
        <f t="shared" ref="U260:U323" si="150">IF(EXACT($H260, ""), IF(EXACT($U259, ""), "", $U259), $H260)</f>
        <v>44GPF</v>
      </c>
      <c r="V260" s="20">
        <f t="shared" ref="V260:V323" si="151">IF(EXACT($I260, ""), IF(EXACT($V259, ""), "", $V259), $I260)</f>
        <v>50000</v>
      </c>
      <c r="W260" s="20">
        <f t="shared" ref="W260:W323" si="152">IF(EXACT($J260, ""), IF(EXACT($W259, ""), "", $W259), $J260)</f>
        <v>53000</v>
      </c>
      <c r="X260" s="20">
        <f t="shared" ref="X260:X323" si="153">IF(EXACT($K260, ""), IF(EXACT($X259, ""), "", $X259), $K260)</f>
        <v>55700</v>
      </c>
      <c r="Y260" s="25"/>
      <c r="Z260" s="20" t="str">
        <f t="shared" ref="Z260:Z323" si="154">IF(EXACT(P260, P259), "", CONCATENATE("INSERT INTO erpdb.temp_import_MYOB_COAStructure (level, COA, COAChild) VALUES (", "0", ", '", O260, "'", ", '", P260, "');"))</f>
        <v/>
      </c>
      <c r="AA260" s="20" t="str">
        <f t="shared" ref="AA260:AA323" si="155">IF(EXACT(Q260, Q259), "", CONCATENATE("INSERT INTO erpdb.temp_import_MYOB_COAStructure (level, COA, COAChild) VALUES (", "1", ", '", P260, "'", ", '", Q260, "');"))</f>
        <v/>
      </c>
      <c r="AB260" s="20" t="str">
        <f t="shared" ref="AB260:AB323" si="156">IF(EXACT(R260, R259), "", CONCATENATE("INSERT INTO erpdb.temp_import_MYOB_COAStructure (level, COA, COAChild) VALUES (", "2", ", '", Q260, "'", ", '", R260, "');"))</f>
        <v/>
      </c>
      <c r="AC260" s="20" t="str">
        <f t="shared" ref="AC260:AC323" si="157">IF(EXACT(S260, S259), "", CONCATENATE("INSERT INTO erpdb.temp_import_MYOB_COAStructure (level, COA, COAChild) VALUES (", "3", ", '", R260, "'", ", '", S260, "');"))</f>
        <v/>
      </c>
      <c r="AD260" s="20" t="str">
        <f t="shared" ref="AD260:AD323" si="158">IF(EXACT(T260, T259), "", CONCATENATE("INSERT INTO erpdb.temp_import_MYOB_COAStructure (level, COA, COAChild) VALUES (", "4", ", '", S260, "'", ", '", T260, "');"))</f>
        <v/>
      </c>
      <c r="AE260" s="20" t="str">
        <f t="shared" ref="AE260:AE323" si="159">IF(EXACT(U260, U259), "", CONCATENATE("INSERT INTO erpdb.temp_import_MYOB_COAStructure (level, COA, COAChild) VALUES (", "5", ", '", T260, "'", ", '", U260, "');"))</f>
        <v/>
      </c>
      <c r="AF260" s="20" t="str">
        <f t="shared" ref="AF260:AF323" si="160">IF(EXACT(V260, V259), "", CONCATENATE("INSERT INTO erpdb.temp_import_MYOB_COAStructure (level, COA, COAChild) VALUES (", "6", ", '", U260, "'", ", '", V260, "');"))</f>
        <v/>
      </c>
      <c r="AG260" s="20" t="str">
        <f t="shared" ref="AG260:AG323" si="161">IF(EXACT(W260, W259), "", CONCATENATE("INSERT INTO erpdb.temp_import_MYOB_COAStructure (level, COA, COAChild) VALUES (", "7", ", '", V260, "'", ", '", W260, "');"))</f>
        <v/>
      </c>
      <c r="AH260" s="20" t="str">
        <f t="shared" ref="AH260:AH323" si="162">IF(EXACT(X260, X259), "", CONCATENATE("INSERT INTO erpdb.temp_import_MYOB_COAStructure (level, COA, COAChild) VALUES (", "8", ", '", W260, "'", ", '", X260, "');"))</f>
        <v>INSERT INTO erpdb.temp_import_MYOB_COAStructure (level, COA, COAChild) VALUES (8, '53000', '55700');</v>
      </c>
      <c r="AJ260" s="29" t="str">
        <f t="shared" si="145"/>
        <v>INSERT INTO erpdb.temp_import_MYOB_COAStructure (level, COA, COAChild) VALUES (8, '53000', '55700');</v>
      </c>
      <c r="AL260" s="21" t="str">
        <f t="shared" ref="AL260:AL323" si="163">IF(EXACT(P260, P259), "", CONCATENATE("SELECT * FROM ""SchAccounting"".""Func_TblTemporary_Import_MYOB_COAStructure_SET""(0000004000000000002, NULL, 0000009000000000002, 0, '", O260, "', '", P260, "'); "))</f>
        <v/>
      </c>
      <c r="AM260" s="21" t="str">
        <f t="shared" si="137"/>
        <v/>
      </c>
      <c r="AN260" s="21" t="str">
        <f t="shared" si="138"/>
        <v/>
      </c>
      <c r="AO260" s="21" t="str">
        <f t="shared" si="139"/>
        <v/>
      </c>
      <c r="AP260" s="21" t="str">
        <f t="shared" si="140"/>
        <v/>
      </c>
      <c r="AQ260" s="21" t="str">
        <f t="shared" si="141"/>
        <v/>
      </c>
      <c r="AR260" s="21" t="str">
        <f t="shared" si="142"/>
        <v/>
      </c>
      <c r="AS260" s="21" t="str">
        <f t="shared" si="143"/>
        <v/>
      </c>
      <c r="AT260" s="21" t="str">
        <f t="shared" si="144"/>
        <v xml:space="preserve">SELECT * FROM "SchAccounting"."Func_TblTemporary_Import_MYOB_COAStructure_SET"(0000004000000000002, NULL, 0000009000000000002, 8, '53000', '55700'); </v>
      </c>
      <c r="AU260" s="26" t="s">
        <v>327</v>
      </c>
      <c r="AV260" s="29" t="str">
        <f t="shared" si="146"/>
        <v xml:space="preserve">SELECT * FROM "SchAccounting"."Func_TblTemporary_Import_MYOB_COAStructure_SET"(0000004000000000002, NULL, 0000009000000000002, 8, '53000', '55700'); </v>
      </c>
    </row>
    <row r="261" spans="8:48" x14ac:dyDescent="0.2">
      <c r="K261" s="20">
        <v>55800</v>
      </c>
      <c r="M261" s="20" t="s">
        <v>235</v>
      </c>
      <c r="O261" s="20" t="str">
        <f t="shared" si="147"/>
        <v>2PASV</v>
      </c>
      <c r="P261" s="20">
        <f t="shared" si="148"/>
        <v>30000</v>
      </c>
      <c r="Q261" s="20">
        <f t="shared" ref="Q261:Q324" si="164">IF(EXACT($D261, ""), IF(EXACT($Q260, ""), "", $Q260), $D261)</f>
        <v>33000</v>
      </c>
      <c r="R261" s="20" t="str">
        <f t="shared" ref="R261:R324" si="165">IF(EXACT($E261, ""), IF(EXACT($R260, ""), "", $R260), $E261)</f>
        <v>41EAT</v>
      </c>
      <c r="S261" s="20" t="str">
        <f t="shared" ref="S261:S324" si="166">IF(EXACT($F261, ""), IF(EXACT($S260, ""), "", $S260), $F261)</f>
        <v>42EBT</v>
      </c>
      <c r="T261" s="20" t="str">
        <f t="shared" si="149"/>
        <v>43OPF</v>
      </c>
      <c r="U261" s="20" t="str">
        <f t="shared" si="150"/>
        <v>44GPF</v>
      </c>
      <c r="V261" s="20">
        <f t="shared" si="151"/>
        <v>50000</v>
      </c>
      <c r="W261" s="20">
        <f t="shared" si="152"/>
        <v>53000</v>
      </c>
      <c r="X261" s="20">
        <f t="shared" si="153"/>
        <v>55800</v>
      </c>
      <c r="Y261" s="25"/>
      <c r="Z261" s="20" t="str">
        <f t="shared" si="154"/>
        <v/>
      </c>
      <c r="AA261" s="20" t="str">
        <f t="shared" si="155"/>
        <v/>
      </c>
      <c r="AB261" s="20" t="str">
        <f t="shared" si="156"/>
        <v/>
      </c>
      <c r="AC261" s="20" t="str">
        <f t="shared" si="157"/>
        <v/>
      </c>
      <c r="AD261" s="20" t="str">
        <f t="shared" si="158"/>
        <v/>
      </c>
      <c r="AE261" s="20" t="str">
        <f t="shared" si="159"/>
        <v/>
      </c>
      <c r="AF261" s="20" t="str">
        <f t="shared" si="160"/>
        <v/>
      </c>
      <c r="AG261" s="20" t="str">
        <f t="shared" si="161"/>
        <v/>
      </c>
      <c r="AH261" s="20" t="str">
        <f t="shared" si="162"/>
        <v>INSERT INTO erpdb.temp_import_MYOB_COAStructure (level, COA, COAChild) VALUES (8, '53000', '55800');</v>
      </c>
      <c r="AJ261" s="29" t="str">
        <f t="shared" si="145"/>
        <v>INSERT INTO erpdb.temp_import_MYOB_COAStructure (level, COA, COAChild) VALUES (8, '53000', '55800');</v>
      </c>
      <c r="AL261" s="21" t="str">
        <f t="shared" si="163"/>
        <v/>
      </c>
      <c r="AM261" s="21" t="str">
        <f t="shared" ref="AM261:AM324" si="167">IF(EXACT(Q261, Q260), "", CONCATENATE("SELECT * FROM ""SchAccounting"".""Func_TblTemporary_Import_MYOB_COAStructure_SET""(0000004000000000002, NULL, 0000009000000000002, 1, '", P261, "', '", Q261, "'); "))</f>
        <v/>
      </c>
      <c r="AN261" s="21" t="str">
        <f t="shared" ref="AN261:AN324" si="168">IF(EXACT(R261, R260), "", CONCATENATE("SELECT * FROM ""SchAccounting"".""Func_TblTemporary_Import_MYOB_COAStructure_SET""(0000004000000000002, NULL, 0000009000000000002, 2, '", Q261, "', '", R261, "'); "))</f>
        <v/>
      </c>
      <c r="AO261" s="21" t="str">
        <f t="shared" ref="AO261:AO324" si="169">IF(EXACT(S261, S260), "", CONCATENATE("SELECT * FROM ""SchAccounting"".""Func_TblTemporary_Import_MYOB_COAStructure_SET""(0000004000000000002, NULL, 0000009000000000002, 3, '", R261, "', '", S261, "'); "))</f>
        <v/>
      </c>
      <c r="AP261" s="21" t="str">
        <f t="shared" ref="AP261:AP324" si="170">IF(EXACT(T261, T260), "", CONCATENATE("SELECT * FROM ""SchAccounting"".""Func_TblTemporary_Import_MYOB_COAStructure_SET""(0000004000000000002, NULL, 0000009000000000002, 4, '", S261, "', '", T261, "'); "))</f>
        <v/>
      </c>
      <c r="AQ261" s="21" t="str">
        <f t="shared" ref="AQ261:AQ324" si="171">IF(EXACT(U261, U260), "", CONCATENATE("SELECT * FROM ""SchAccounting"".""Func_TblTemporary_Import_MYOB_COAStructure_SET""(0000004000000000002, NULL, 0000009000000000002, 5, '", T261, "', '", U261, "'); "))</f>
        <v/>
      </c>
      <c r="AR261" s="21" t="str">
        <f t="shared" ref="AR261:AR324" si="172">IF(EXACT(V261, V260), "", CONCATENATE("SELECT * FROM ""SchAccounting"".""Func_TblTemporary_Import_MYOB_COAStructure_SET""(0000004000000000002, NULL, 0000009000000000002, 6, '", U261, "', '", V261, "'); "))</f>
        <v/>
      </c>
      <c r="AS261" s="21" t="str">
        <f t="shared" ref="AS261:AS324" si="173">IF(EXACT(W261, W260), "", CONCATENATE("SELECT * FROM ""SchAccounting"".""Func_TblTemporary_Import_MYOB_COAStructure_SET""(0000004000000000002, NULL, 0000009000000000002, 7, '", V261, "', '", W261, "'); "))</f>
        <v/>
      </c>
      <c r="AT261" s="21" t="str">
        <f t="shared" ref="AT261:AT324" si="174">IF(EXACT(X261, X260), "", CONCATENATE("SELECT * FROM ""SchAccounting"".""Func_TblTemporary_Import_MYOB_COAStructure_SET""(0000004000000000002, NULL, 0000009000000000002, 8, '", W261, "', '", X261, "'); "))</f>
        <v xml:space="preserve">SELECT * FROM "SchAccounting"."Func_TblTemporary_Import_MYOB_COAStructure_SET"(0000004000000000002, NULL, 0000009000000000002, 8, '53000', '55800'); </v>
      </c>
      <c r="AU261" s="26" t="s">
        <v>327</v>
      </c>
      <c r="AV261" s="29" t="str">
        <f t="shared" si="146"/>
        <v xml:space="preserve">SELECT * FROM "SchAccounting"."Func_TblTemporary_Import_MYOB_COAStructure_SET"(0000004000000000002, NULL, 0000009000000000002, 8, '53000', '55800'); </v>
      </c>
    </row>
    <row r="262" spans="8:48" x14ac:dyDescent="0.2">
      <c r="K262" s="20">
        <v>55900</v>
      </c>
      <c r="M262" s="20" t="s">
        <v>236</v>
      </c>
      <c r="O262" s="20" t="str">
        <f t="shared" si="147"/>
        <v>2PASV</v>
      </c>
      <c r="P262" s="20">
        <f t="shared" si="148"/>
        <v>30000</v>
      </c>
      <c r="Q262" s="20">
        <f t="shared" si="164"/>
        <v>33000</v>
      </c>
      <c r="R262" s="20" t="str">
        <f t="shared" si="165"/>
        <v>41EAT</v>
      </c>
      <c r="S262" s="20" t="str">
        <f t="shared" si="166"/>
        <v>42EBT</v>
      </c>
      <c r="T262" s="20" t="str">
        <f t="shared" si="149"/>
        <v>43OPF</v>
      </c>
      <c r="U262" s="20" t="str">
        <f t="shared" si="150"/>
        <v>44GPF</v>
      </c>
      <c r="V262" s="20">
        <f t="shared" si="151"/>
        <v>50000</v>
      </c>
      <c r="W262" s="20">
        <f t="shared" si="152"/>
        <v>53000</v>
      </c>
      <c r="X262" s="20">
        <f t="shared" si="153"/>
        <v>55900</v>
      </c>
      <c r="Y262" s="25"/>
      <c r="Z262" s="20" t="str">
        <f t="shared" si="154"/>
        <v/>
      </c>
      <c r="AA262" s="20" t="str">
        <f t="shared" si="155"/>
        <v/>
      </c>
      <c r="AB262" s="20" t="str">
        <f t="shared" si="156"/>
        <v/>
      </c>
      <c r="AC262" s="20" t="str">
        <f t="shared" si="157"/>
        <v/>
      </c>
      <c r="AD262" s="20" t="str">
        <f t="shared" si="158"/>
        <v/>
      </c>
      <c r="AE262" s="20" t="str">
        <f t="shared" si="159"/>
        <v/>
      </c>
      <c r="AF262" s="20" t="str">
        <f t="shared" si="160"/>
        <v/>
      </c>
      <c r="AG262" s="20" t="str">
        <f t="shared" si="161"/>
        <v/>
      </c>
      <c r="AH262" s="20" t="str">
        <f t="shared" si="162"/>
        <v>INSERT INTO erpdb.temp_import_MYOB_COAStructure (level, COA, COAChild) VALUES (8, '53000', '55900');</v>
      </c>
      <c r="AJ262" s="29" t="str">
        <f t="shared" ref="AJ262:AJ325" si="175">IF(NOT(EXACT(Y262, "")), Y262, IF(NOT(EXACT(Z262, "")), Z262, IF(NOT(EXACT(AA262, "")), AA262, IF(NOT(EXACT(AB262, "")), AB262, IF(NOT(EXACT(AC262, "")), AC262, IF(NOT(EXACT(AD262, "")), AD262, IF(NOT(EXACT(AE262, "")), AE262, IF(NOT(EXACT(AF262, "")), AF262, IF(NOT(EXACT(AG262, "")), AG262, IF(NOT(EXACT(AH262, "")), AH262, ""))))))))))</f>
        <v>INSERT INTO erpdb.temp_import_MYOB_COAStructure (level, COA, COAChild) VALUES (8, '53000', '55900');</v>
      </c>
      <c r="AL262" s="21" t="str">
        <f t="shared" si="163"/>
        <v/>
      </c>
      <c r="AM262" s="21" t="str">
        <f t="shared" si="167"/>
        <v/>
      </c>
      <c r="AN262" s="21" t="str">
        <f t="shared" si="168"/>
        <v/>
      </c>
      <c r="AO262" s="21" t="str">
        <f t="shared" si="169"/>
        <v/>
      </c>
      <c r="AP262" s="21" t="str">
        <f t="shared" si="170"/>
        <v/>
      </c>
      <c r="AQ262" s="21" t="str">
        <f t="shared" si="171"/>
        <v/>
      </c>
      <c r="AR262" s="21" t="str">
        <f t="shared" si="172"/>
        <v/>
      </c>
      <c r="AS262" s="21" t="str">
        <f t="shared" si="173"/>
        <v/>
      </c>
      <c r="AT262" s="21" t="str">
        <f t="shared" si="174"/>
        <v xml:space="preserve">SELECT * FROM "SchAccounting"."Func_TblTemporary_Import_MYOB_COAStructure_SET"(0000004000000000002, NULL, 0000009000000000002, 8, '53000', '55900'); </v>
      </c>
      <c r="AU262" s="26" t="s">
        <v>327</v>
      </c>
      <c r="AV262" s="29" t="str">
        <f t="shared" ref="AV262:AV325" si="176">IF(NOT(EXACT(AK262, "")), AK262, IF(NOT(EXACT(AL262, "")), AL262, IF(NOT(EXACT(AM262, "")), AM262, IF(NOT(EXACT(AN262, "")), AN262, IF(NOT(EXACT(AO262, "")), AO262, IF(NOT(EXACT(AP262, "")), AP262, IF(NOT(EXACT(AQ262, "")), AQ262, IF(NOT(EXACT(AR262, "")), AR262, IF(NOT(EXACT(AS262, "")), AS262, IF(NOT(EXACT(AT262, "")), AT262, ""))))))))))</f>
        <v xml:space="preserve">SELECT * FROM "SchAccounting"."Func_TblTemporary_Import_MYOB_COAStructure_SET"(0000004000000000002, NULL, 0000009000000000002, 8, '53000', '55900'); </v>
      </c>
    </row>
    <row r="263" spans="8:48" x14ac:dyDescent="0.2">
      <c r="K263" s="20">
        <v>55950</v>
      </c>
      <c r="M263" s="20" t="s">
        <v>237</v>
      </c>
      <c r="O263" s="20" t="str">
        <f t="shared" si="147"/>
        <v>2PASV</v>
      </c>
      <c r="P263" s="20">
        <f t="shared" si="148"/>
        <v>30000</v>
      </c>
      <c r="Q263" s="20">
        <f t="shared" si="164"/>
        <v>33000</v>
      </c>
      <c r="R263" s="20" t="str">
        <f t="shared" si="165"/>
        <v>41EAT</v>
      </c>
      <c r="S263" s="20" t="str">
        <f t="shared" si="166"/>
        <v>42EBT</v>
      </c>
      <c r="T263" s="20" t="str">
        <f t="shared" si="149"/>
        <v>43OPF</v>
      </c>
      <c r="U263" s="20" t="str">
        <f t="shared" si="150"/>
        <v>44GPF</v>
      </c>
      <c r="V263" s="20">
        <f t="shared" si="151"/>
        <v>50000</v>
      </c>
      <c r="W263" s="20">
        <f t="shared" si="152"/>
        <v>53000</v>
      </c>
      <c r="X263" s="20">
        <f t="shared" si="153"/>
        <v>55950</v>
      </c>
      <c r="Y263" s="25"/>
      <c r="Z263" s="20" t="str">
        <f t="shared" si="154"/>
        <v/>
      </c>
      <c r="AA263" s="20" t="str">
        <f t="shared" si="155"/>
        <v/>
      </c>
      <c r="AB263" s="20" t="str">
        <f t="shared" si="156"/>
        <v/>
      </c>
      <c r="AC263" s="20" t="str">
        <f t="shared" si="157"/>
        <v/>
      </c>
      <c r="AD263" s="20" t="str">
        <f t="shared" si="158"/>
        <v/>
      </c>
      <c r="AE263" s="20" t="str">
        <f t="shared" si="159"/>
        <v/>
      </c>
      <c r="AF263" s="20" t="str">
        <f t="shared" si="160"/>
        <v/>
      </c>
      <c r="AG263" s="20" t="str">
        <f t="shared" si="161"/>
        <v/>
      </c>
      <c r="AH263" s="20" t="str">
        <f t="shared" si="162"/>
        <v>INSERT INTO erpdb.temp_import_MYOB_COAStructure (level, COA, COAChild) VALUES (8, '53000', '55950');</v>
      </c>
      <c r="AJ263" s="29" t="str">
        <f t="shared" si="175"/>
        <v>INSERT INTO erpdb.temp_import_MYOB_COAStructure (level, COA, COAChild) VALUES (8, '53000', '55950');</v>
      </c>
      <c r="AL263" s="21" t="str">
        <f t="shared" si="163"/>
        <v/>
      </c>
      <c r="AM263" s="21" t="str">
        <f t="shared" si="167"/>
        <v/>
      </c>
      <c r="AN263" s="21" t="str">
        <f t="shared" si="168"/>
        <v/>
      </c>
      <c r="AO263" s="21" t="str">
        <f t="shared" si="169"/>
        <v/>
      </c>
      <c r="AP263" s="21" t="str">
        <f t="shared" si="170"/>
        <v/>
      </c>
      <c r="AQ263" s="21" t="str">
        <f t="shared" si="171"/>
        <v/>
      </c>
      <c r="AR263" s="21" t="str">
        <f t="shared" si="172"/>
        <v/>
      </c>
      <c r="AS263" s="21" t="str">
        <f t="shared" si="173"/>
        <v/>
      </c>
      <c r="AT263" s="21" t="str">
        <f t="shared" si="174"/>
        <v xml:space="preserve">SELECT * FROM "SchAccounting"."Func_TblTemporary_Import_MYOB_COAStructure_SET"(0000004000000000002, NULL, 0000009000000000002, 8, '53000', '55950'); </v>
      </c>
      <c r="AU263" s="26" t="s">
        <v>327</v>
      </c>
      <c r="AV263" s="29" t="str">
        <f t="shared" si="176"/>
        <v xml:space="preserve">SELECT * FROM "SchAccounting"."Func_TblTemporary_Import_MYOB_COAStructure_SET"(0000004000000000002, NULL, 0000009000000000002, 8, '53000', '55950'); </v>
      </c>
    </row>
    <row r="264" spans="8:48" x14ac:dyDescent="0.2">
      <c r="K264" s="20">
        <v>59000</v>
      </c>
      <c r="M264" s="20" t="s">
        <v>238</v>
      </c>
      <c r="O264" s="20" t="str">
        <f t="shared" si="147"/>
        <v>2PASV</v>
      </c>
      <c r="P264" s="20">
        <f t="shared" si="148"/>
        <v>30000</v>
      </c>
      <c r="Q264" s="20">
        <f t="shared" si="164"/>
        <v>33000</v>
      </c>
      <c r="R264" s="20" t="str">
        <f t="shared" si="165"/>
        <v>41EAT</v>
      </c>
      <c r="S264" s="20" t="str">
        <f t="shared" si="166"/>
        <v>42EBT</v>
      </c>
      <c r="T264" s="20" t="str">
        <f t="shared" si="149"/>
        <v>43OPF</v>
      </c>
      <c r="U264" s="20" t="str">
        <f t="shared" si="150"/>
        <v>44GPF</v>
      </c>
      <c r="V264" s="20">
        <f t="shared" si="151"/>
        <v>50000</v>
      </c>
      <c r="W264" s="20">
        <f t="shared" si="152"/>
        <v>53000</v>
      </c>
      <c r="X264" s="20">
        <f t="shared" si="153"/>
        <v>59000</v>
      </c>
      <c r="Y264" s="25"/>
      <c r="Z264" s="20" t="str">
        <f t="shared" si="154"/>
        <v/>
      </c>
      <c r="AA264" s="20" t="str">
        <f t="shared" si="155"/>
        <v/>
      </c>
      <c r="AB264" s="20" t="str">
        <f t="shared" si="156"/>
        <v/>
      </c>
      <c r="AC264" s="20" t="str">
        <f t="shared" si="157"/>
        <v/>
      </c>
      <c r="AD264" s="20" t="str">
        <f t="shared" si="158"/>
        <v/>
      </c>
      <c r="AE264" s="20" t="str">
        <f t="shared" si="159"/>
        <v/>
      </c>
      <c r="AF264" s="20" t="str">
        <f t="shared" si="160"/>
        <v/>
      </c>
      <c r="AG264" s="20" t="str">
        <f t="shared" si="161"/>
        <v/>
      </c>
      <c r="AH264" s="20" t="str">
        <f t="shared" si="162"/>
        <v>INSERT INTO erpdb.temp_import_MYOB_COAStructure (level, COA, COAChild) VALUES (8, '53000', '59000');</v>
      </c>
      <c r="AJ264" s="29" t="str">
        <f t="shared" si="175"/>
        <v>INSERT INTO erpdb.temp_import_MYOB_COAStructure (level, COA, COAChild) VALUES (8, '53000', '59000');</v>
      </c>
      <c r="AL264" s="21" t="str">
        <f t="shared" si="163"/>
        <v/>
      </c>
      <c r="AM264" s="21" t="str">
        <f t="shared" si="167"/>
        <v/>
      </c>
      <c r="AN264" s="21" t="str">
        <f t="shared" si="168"/>
        <v/>
      </c>
      <c r="AO264" s="21" t="str">
        <f t="shared" si="169"/>
        <v/>
      </c>
      <c r="AP264" s="21" t="str">
        <f t="shared" si="170"/>
        <v/>
      </c>
      <c r="AQ264" s="21" t="str">
        <f t="shared" si="171"/>
        <v/>
      </c>
      <c r="AR264" s="21" t="str">
        <f t="shared" si="172"/>
        <v/>
      </c>
      <c r="AS264" s="21" t="str">
        <f t="shared" si="173"/>
        <v/>
      </c>
      <c r="AT264" s="21" t="str">
        <f t="shared" si="174"/>
        <v xml:space="preserve">SELECT * FROM "SchAccounting"."Func_TblTemporary_Import_MYOB_COAStructure_SET"(0000004000000000002, NULL, 0000009000000000002, 8, '53000', '59000'); </v>
      </c>
      <c r="AU264" s="26" t="s">
        <v>327</v>
      </c>
      <c r="AV264" s="29" t="str">
        <f t="shared" si="176"/>
        <v xml:space="preserve">SELECT * FROM "SchAccounting"."Func_TblTemporary_Import_MYOB_COAStructure_SET"(0000004000000000002, NULL, 0000009000000000002, 8, '53000', '59000'); </v>
      </c>
    </row>
    <row r="265" spans="8:48" x14ac:dyDescent="0.2">
      <c r="H265" s="20">
        <v>60000</v>
      </c>
      <c r="M265" s="20" t="s">
        <v>239</v>
      </c>
      <c r="O265" s="20" t="str">
        <f t="shared" si="147"/>
        <v>2PASV</v>
      </c>
      <c r="P265" s="20">
        <f t="shared" si="148"/>
        <v>30000</v>
      </c>
      <c r="Q265" s="20">
        <f t="shared" si="164"/>
        <v>33000</v>
      </c>
      <c r="R265" s="20" t="str">
        <f t="shared" si="165"/>
        <v>41EAT</v>
      </c>
      <c r="S265" s="20" t="str">
        <f t="shared" si="166"/>
        <v>42EBT</v>
      </c>
      <c r="T265" s="20" t="str">
        <f t="shared" si="149"/>
        <v>43OPF</v>
      </c>
      <c r="U265" s="20">
        <f t="shared" si="150"/>
        <v>60000</v>
      </c>
      <c r="V265" s="20">
        <f t="shared" si="151"/>
        <v>50000</v>
      </c>
      <c r="W265" s="20">
        <f t="shared" si="152"/>
        <v>53000</v>
      </c>
      <c r="X265" s="20">
        <f t="shared" si="153"/>
        <v>59000</v>
      </c>
      <c r="Y265" s="25"/>
      <c r="Z265" s="20" t="str">
        <f t="shared" si="154"/>
        <v/>
      </c>
      <c r="AA265" s="20" t="str">
        <f t="shared" si="155"/>
        <v/>
      </c>
      <c r="AB265" s="20" t="str">
        <f t="shared" si="156"/>
        <v/>
      </c>
      <c r="AC265" s="20" t="str">
        <f t="shared" si="157"/>
        <v/>
      </c>
      <c r="AD265" s="20" t="str">
        <f t="shared" si="158"/>
        <v/>
      </c>
      <c r="AE265" s="20" t="str">
        <f t="shared" si="159"/>
        <v>INSERT INTO erpdb.temp_import_MYOB_COAStructure (level, COA, COAChild) VALUES (5, '43OPF', '60000');</v>
      </c>
      <c r="AF265" s="20" t="str">
        <f t="shared" si="160"/>
        <v/>
      </c>
      <c r="AG265" s="20" t="str">
        <f t="shared" si="161"/>
        <v/>
      </c>
      <c r="AH265" s="20" t="str">
        <f t="shared" si="162"/>
        <v/>
      </c>
      <c r="AJ265" s="29" t="str">
        <f t="shared" si="175"/>
        <v>INSERT INTO erpdb.temp_import_MYOB_COAStructure (level, COA, COAChild) VALUES (5, '43OPF', '60000');</v>
      </c>
      <c r="AL265" s="21" t="str">
        <f t="shared" si="163"/>
        <v/>
      </c>
      <c r="AM265" s="21" t="str">
        <f t="shared" si="167"/>
        <v/>
      </c>
      <c r="AN265" s="21" t="str">
        <f t="shared" si="168"/>
        <v/>
      </c>
      <c r="AO265" s="21" t="str">
        <f t="shared" si="169"/>
        <v/>
      </c>
      <c r="AP265" s="21" t="str">
        <f t="shared" si="170"/>
        <v/>
      </c>
      <c r="AQ265" s="21" t="str">
        <f t="shared" si="171"/>
        <v xml:space="preserve">SELECT * FROM "SchAccounting"."Func_TblTemporary_Import_MYOB_COAStructure_SET"(0000004000000000002, NULL, 0000009000000000002, 5, '43OPF', '60000'); </v>
      </c>
      <c r="AR265" s="21" t="str">
        <f t="shared" si="172"/>
        <v/>
      </c>
      <c r="AS265" s="21" t="str">
        <f t="shared" si="173"/>
        <v/>
      </c>
      <c r="AT265" s="21" t="str">
        <f t="shared" si="174"/>
        <v/>
      </c>
      <c r="AU265" s="26" t="s">
        <v>327</v>
      </c>
      <c r="AV265" s="29" t="str">
        <f t="shared" si="176"/>
        <v xml:space="preserve">SELECT * FROM "SchAccounting"."Func_TblTemporary_Import_MYOB_COAStructure_SET"(0000004000000000002, NULL, 0000009000000000002, 5, '43OPF', '60000'); </v>
      </c>
    </row>
    <row r="266" spans="8:48" x14ac:dyDescent="0.2">
      <c r="I266" s="20">
        <v>61010</v>
      </c>
      <c r="M266" s="20" t="s">
        <v>240</v>
      </c>
      <c r="O266" s="20" t="str">
        <f t="shared" si="147"/>
        <v>2PASV</v>
      </c>
      <c r="P266" s="20">
        <f t="shared" si="148"/>
        <v>30000</v>
      </c>
      <c r="Q266" s="20">
        <f t="shared" si="164"/>
        <v>33000</v>
      </c>
      <c r="R266" s="20" t="str">
        <f t="shared" si="165"/>
        <v>41EAT</v>
      </c>
      <c r="S266" s="20" t="str">
        <f t="shared" si="166"/>
        <v>42EBT</v>
      </c>
      <c r="T266" s="20" t="str">
        <f t="shared" si="149"/>
        <v>43OPF</v>
      </c>
      <c r="U266" s="20">
        <f t="shared" si="150"/>
        <v>60000</v>
      </c>
      <c r="V266" s="20">
        <f t="shared" si="151"/>
        <v>61010</v>
      </c>
      <c r="W266" s="20">
        <f t="shared" si="152"/>
        <v>53000</v>
      </c>
      <c r="X266" s="20">
        <f t="shared" si="153"/>
        <v>59000</v>
      </c>
      <c r="Y266" s="25"/>
      <c r="Z266" s="20" t="str">
        <f t="shared" si="154"/>
        <v/>
      </c>
      <c r="AA266" s="20" t="str">
        <f t="shared" si="155"/>
        <v/>
      </c>
      <c r="AB266" s="20" t="str">
        <f t="shared" si="156"/>
        <v/>
      </c>
      <c r="AC266" s="20" t="str">
        <f t="shared" si="157"/>
        <v/>
      </c>
      <c r="AD266" s="20" t="str">
        <f t="shared" si="158"/>
        <v/>
      </c>
      <c r="AE266" s="20" t="str">
        <f t="shared" si="159"/>
        <v/>
      </c>
      <c r="AF266" s="20" t="str">
        <f t="shared" si="160"/>
        <v>INSERT INTO erpdb.temp_import_MYOB_COAStructure (level, COA, COAChild) VALUES (6, '60000', '61010');</v>
      </c>
      <c r="AG266" s="20" t="str">
        <f t="shared" si="161"/>
        <v/>
      </c>
      <c r="AH266" s="20" t="str">
        <f t="shared" si="162"/>
        <v/>
      </c>
      <c r="AJ266" s="29" t="str">
        <f t="shared" si="175"/>
        <v>INSERT INTO erpdb.temp_import_MYOB_COAStructure (level, COA, COAChild) VALUES (6, '60000', '61010');</v>
      </c>
      <c r="AL266" s="21" t="str">
        <f t="shared" si="163"/>
        <v/>
      </c>
      <c r="AM266" s="21" t="str">
        <f t="shared" si="167"/>
        <v/>
      </c>
      <c r="AN266" s="21" t="str">
        <f t="shared" si="168"/>
        <v/>
      </c>
      <c r="AO266" s="21" t="str">
        <f t="shared" si="169"/>
        <v/>
      </c>
      <c r="AP266" s="21" t="str">
        <f t="shared" si="170"/>
        <v/>
      </c>
      <c r="AQ266" s="21" t="str">
        <f t="shared" si="171"/>
        <v/>
      </c>
      <c r="AR266" s="21" t="str">
        <f t="shared" si="172"/>
        <v xml:space="preserve">SELECT * FROM "SchAccounting"."Func_TblTemporary_Import_MYOB_COAStructure_SET"(0000004000000000002, NULL, 0000009000000000002, 6, '60000', '61010'); </v>
      </c>
      <c r="AS266" s="21" t="str">
        <f t="shared" si="173"/>
        <v/>
      </c>
      <c r="AT266" s="21" t="str">
        <f t="shared" si="174"/>
        <v/>
      </c>
      <c r="AU266" s="26" t="s">
        <v>327</v>
      </c>
      <c r="AV266" s="29" t="str">
        <f t="shared" si="176"/>
        <v xml:space="preserve">SELECT * FROM "SchAccounting"."Func_TblTemporary_Import_MYOB_COAStructure_SET"(0000004000000000002, NULL, 0000009000000000002, 6, '60000', '61010'); </v>
      </c>
    </row>
    <row r="267" spans="8:48" x14ac:dyDescent="0.2">
      <c r="I267" s="20">
        <v>61020</v>
      </c>
      <c r="M267" s="20" t="s">
        <v>241</v>
      </c>
      <c r="O267" s="20" t="str">
        <f t="shared" si="147"/>
        <v>2PASV</v>
      </c>
      <c r="P267" s="20">
        <f t="shared" si="148"/>
        <v>30000</v>
      </c>
      <c r="Q267" s="20">
        <f t="shared" si="164"/>
        <v>33000</v>
      </c>
      <c r="R267" s="20" t="str">
        <f t="shared" si="165"/>
        <v>41EAT</v>
      </c>
      <c r="S267" s="20" t="str">
        <f t="shared" si="166"/>
        <v>42EBT</v>
      </c>
      <c r="T267" s="20" t="str">
        <f t="shared" si="149"/>
        <v>43OPF</v>
      </c>
      <c r="U267" s="20">
        <f t="shared" si="150"/>
        <v>60000</v>
      </c>
      <c r="V267" s="20">
        <f t="shared" si="151"/>
        <v>61020</v>
      </c>
      <c r="W267" s="20">
        <f t="shared" si="152"/>
        <v>53000</v>
      </c>
      <c r="X267" s="20">
        <f t="shared" si="153"/>
        <v>59000</v>
      </c>
      <c r="Y267" s="25"/>
      <c r="Z267" s="20" t="str">
        <f t="shared" si="154"/>
        <v/>
      </c>
      <c r="AA267" s="20" t="str">
        <f t="shared" si="155"/>
        <v/>
      </c>
      <c r="AB267" s="20" t="str">
        <f t="shared" si="156"/>
        <v/>
      </c>
      <c r="AC267" s="20" t="str">
        <f t="shared" si="157"/>
        <v/>
      </c>
      <c r="AD267" s="20" t="str">
        <f t="shared" si="158"/>
        <v/>
      </c>
      <c r="AE267" s="20" t="str">
        <f t="shared" si="159"/>
        <v/>
      </c>
      <c r="AF267" s="20" t="str">
        <f t="shared" si="160"/>
        <v>INSERT INTO erpdb.temp_import_MYOB_COAStructure (level, COA, COAChild) VALUES (6, '60000', '61020');</v>
      </c>
      <c r="AG267" s="20" t="str">
        <f t="shared" si="161"/>
        <v/>
      </c>
      <c r="AH267" s="20" t="str">
        <f t="shared" si="162"/>
        <v/>
      </c>
      <c r="AJ267" s="29" t="str">
        <f t="shared" si="175"/>
        <v>INSERT INTO erpdb.temp_import_MYOB_COAStructure (level, COA, COAChild) VALUES (6, '60000', '61020');</v>
      </c>
      <c r="AL267" s="21" t="str">
        <f t="shared" si="163"/>
        <v/>
      </c>
      <c r="AM267" s="21" t="str">
        <f t="shared" si="167"/>
        <v/>
      </c>
      <c r="AN267" s="21" t="str">
        <f t="shared" si="168"/>
        <v/>
      </c>
      <c r="AO267" s="21" t="str">
        <f t="shared" si="169"/>
        <v/>
      </c>
      <c r="AP267" s="21" t="str">
        <f t="shared" si="170"/>
        <v/>
      </c>
      <c r="AQ267" s="21" t="str">
        <f t="shared" si="171"/>
        <v/>
      </c>
      <c r="AR267" s="21" t="str">
        <f t="shared" si="172"/>
        <v xml:space="preserve">SELECT * FROM "SchAccounting"."Func_TblTemporary_Import_MYOB_COAStructure_SET"(0000004000000000002, NULL, 0000009000000000002, 6, '60000', '61020'); </v>
      </c>
      <c r="AS267" s="21" t="str">
        <f t="shared" si="173"/>
        <v/>
      </c>
      <c r="AT267" s="21" t="str">
        <f t="shared" si="174"/>
        <v/>
      </c>
      <c r="AU267" s="26" t="s">
        <v>327</v>
      </c>
      <c r="AV267" s="29" t="str">
        <f t="shared" si="176"/>
        <v xml:space="preserve">SELECT * FROM "SchAccounting"."Func_TblTemporary_Import_MYOB_COAStructure_SET"(0000004000000000002, NULL, 0000009000000000002, 6, '60000', '61020'); </v>
      </c>
    </row>
    <row r="268" spans="8:48" x14ac:dyDescent="0.2">
      <c r="I268" s="20">
        <v>61030</v>
      </c>
      <c r="M268" s="20" t="s">
        <v>242</v>
      </c>
      <c r="O268" s="20" t="str">
        <f t="shared" si="147"/>
        <v>2PASV</v>
      </c>
      <c r="P268" s="20">
        <f t="shared" si="148"/>
        <v>30000</v>
      </c>
      <c r="Q268" s="20">
        <f t="shared" si="164"/>
        <v>33000</v>
      </c>
      <c r="R268" s="20" t="str">
        <f t="shared" si="165"/>
        <v>41EAT</v>
      </c>
      <c r="S268" s="20" t="str">
        <f t="shared" si="166"/>
        <v>42EBT</v>
      </c>
      <c r="T268" s="20" t="str">
        <f t="shared" si="149"/>
        <v>43OPF</v>
      </c>
      <c r="U268" s="20">
        <f t="shared" si="150"/>
        <v>60000</v>
      </c>
      <c r="V268" s="20">
        <f t="shared" si="151"/>
        <v>61030</v>
      </c>
      <c r="W268" s="20">
        <f t="shared" si="152"/>
        <v>53000</v>
      </c>
      <c r="X268" s="20">
        <f t="shared" si="153"/>
        <v>59000</v>
      </c>
      <c r="Y268" s="25"/>
      <c r="Z268" s="20" t="str">
        <f t="shared" si="154"/>
        <v/>
      </c>
      <c r="AA268" s="20" t="str">
        <f t="shared" si="155"/>
        <v/>
      </c>
      <c r="AB268" s="20" t="str">
        <f t="shared" si="156"/>
        <v/>
      </c>
      <c r="AC268" s="20" t="str">
        <f t="shared" si="157"/>
        <v/>
      </c>
      <c r="AD268" s="20" t="str">
        <f t="shared" si="158"/>
        <v/>
      </c>
      <c r="AE268" s="20" t="str">
        <f t="shared" si="159"/>
        <v/>
      </c>
      <c r="AF268" s="20" t="str">
        <f t="shared" si="160"/>
        <v>INSERT INTO erpdb.temp_import_MYOB_COAStructure (level, COA, COAChild) VALUES (6, '60000', '61030');</v>
      </c>
      <c r="AG268" s="20" t="str">
        <f t="shared" si="161"/>
        <v/>
      </c>
      <c r="AH268" s="20" t="str">
        <f t="shared" si="162"/>
        <v/>
      </c>
      <c r="AJ268" s="29" t="str">
        <f t="shared" si="175"/>
        <v>INSERT INTO erpdb.temp_import_MYOB_COAStructure (level, COA, COAChild) VALUES (6, '60000', '61030');</v>
      </c>
      <c r="AL268" s="21" t="str">
        <f t="shared" si="163"/>
        <v/>
      </c>
      <c r="AM268" s="21" t="str">
        <f t="shared" si="167"/>
        <v/>
      </c>
      <c r="AN268" s="21" t="str">
        <f t="shared" si="168"/>
        <v/>
      </c>
      <c r="AO268" s="21" t="str">
        <f t="shared" si="169"/>
        <v/>
      </c>
      <c r="AP268" s="21" t="str">
        <f t="shared" si="170"/>
        <v/>
      </c>
      <c r="AQ268" s="21" t="str">
        <f t="shared" si="171"/>
        <v/>
      </c>
      <c r="AR268" s="21" t="str">
        <f t="shared" si="172"/>
        <v xml:space="preserve">SELECT * FROM "SchAccounting"."Func_TblTemporary_Import_MYOB_COAStructure_SET"(0000004000000000002, NULL, 0000009000000000002, 6, '60000', '61030'); </v>
      </c>
      <c r="AS268" s="21" t="str">
        <f t="shared" si="173"/>
        <v/>
      </c>
      <c r="AT268" s="21" t="str">
        <f t="shared" si="174"/>
        <v/>
      </c>
      <c r="AU268" s="26" t="s">
        <v>327</v>
      </c>
      <c r="AV268" s="29" t="str">
        <f t="shared" si="176"/>
        <v xml:space="preserve">SELECT * FROM "SchAccounting"."Func_TblTemporary_Import_MYOB_COAStructure_SET"(0000004000000000002, NULL, 0000009000000000002, 6, '60000', '61030'); </v>
      </c>
    </row>
    <row r="269" spans="8:48" x14ac:dyDescent="0.2">
      <c r="I269" s="20">
        <v>61035</v>
      </c>
      <c r="M269" s="20" t="s">
        <v>243</v>
      </c>
      <c r="O269" s="20" t="str">
        <f t="shared" si="147"/>
        <v>2PASV</v>
      </c>
      <c r="P269" s="20">
        <f t="shared" si="148"/>
        <v>30000</v>
      </c>
      <c r="Q269" s="20">
        <f t="shared" si="164"/>
        <v>33000</v>
      </c>
      <c r="R269" s="20" t="str">
        <f t="shared" si="165"/>
        <v>41EAT</v>
      </c>
      <c r="S269" s="20" t="str">
        <f t="shared" si="166"/>
        <v>42EBT</v>
      </c>
      <c r="T269" s="20" t="str">
        <f t="shared" si="149"/>
        <v>43OPF</v>
      </c>
      <c r="U269" s="20">
        <f t="shared" si="150"/>
        <v>60000</v>
      </c>
      <c r="V269" s="20">
        <f t="shared" si="151"/>
        <v>61035</v>
      </c>
      <c r="W269" s="20">
        <f t="shared" si="152"/>
        <v>53000</v>
      </c>
      <c r="X269" s="20">
        <f t="shared" si="153"/>
        <v>59000</v>
      </c>
      <c r="Y269" s="25"/>
      <c r="Z269" s="20" t="str">
        <f t="shared" si="154"/>
        <v/>
      </c>
      <c r="AA269" s="20" t="str">
        <f t="shared" si="155"/>
        <v/>
      </c>
      <c r="AB269" s="20" t="str">
        <f t="shared" si="156"/>
        <v/>
      </c>
      <c r="AC269" s="20" t="str">
        <f t="shared" si="157"/>
        <v/>
      </c>
      <c r="AD269" s="20" t="str">
        <f t="shared" si="158"/>
        <v/>
      </c>
      <c r="AE269" s="20" t="str">
        <f t="shared" si="159"/>
        <v/>
      </c>
      <c r="AF269" s="20" t="str">
        <f t="shared" si="160"/>
        <v>INSERT INTO erpdb.temp_import_MYOB_COAStructure (level, COA, COAChild) VALUES (6, '60000', '61035');</v>
      </c>
      <c r="AG269" s="20" t="str">
        <f t="shared" si="161"/>
        <v/>
      </c>
      <c r="AH269" s="20" t="str">
        <f t="shared" si="162"/>
        <v/>
      </c>
      <c r="AJ269" s="29" t="str">
        <f t="shared" si="175"/>
        <v>INSERT INTO erpdb.temp_import_MYOB_COAStructure (level, COA, COAChild) VALUES (6, '60000', '61035');</v>
      </c>
      <c r="AL269" s="21" t="str">
        <f t="shared" si="163"/>
        <v/>
      </c>
      <c r="AM269" s="21" t="str">
        <f t="shared" si="167"/>
        <v/>
      </c>
      <c r="AN269" s="21" t="str">
        <f t="shared" si="168"/>
        <v/>
      </c>
      <c r="AO269" s="21" t="str">
        <f t="shared" si="169"/>
        <v/>
      </c>
      <c r="AP269" s="21" t="str">
        <f t="shared" si="170"/>
        <v/>
      </c>
      <c r="AQ269" s="21" t="str">
        <f t="shared" si="171"/>
        <v/>
      </c>
      <c r="AR269" s="21" t="str">
        <f t="shared" si="172"/>
        <v xml:space="preserve">SELECT * FROM "SchAccounting"."Func_TblTemporary_Import_MYOB_COAStructure_SET"(0000004000000000002, NULL, 0000009000000000002, 6, '60000', '61035'); </v>
      </c>
      <c r="AS269" s="21" t="str">
        <f t="shared" si="173"/>
        <v/>
      </c>
      <c r="AT269" s="21" t="str">
        <f t="shared" si="174"/>
        <v/>
      </c>
      <c r="AU269" s="26" t="s">
        <v>327</v>
      </c>
      <c r="AV269" s="29" t="str">
        <f t="shared" si="176"/>
        <v xml:space="preserve">SELECT * FROM "SchAccounting"."Func_TblTemporary_Import_MYOB_COAStructure_SET"(0000004000000000002, NULL, 0000009000000000002, 6, '60000', '61035'); </v>
      </c>
    </row>
    <row r="270" spans="8:48" x14ac:dyDescent="0.2">
      <c r="I270" s="20">
        <v>61040</v>
      </c>
      <c r="M270" s="20" t="s">
        <v>244</v>
      </c>
      <c r="O270" s="20" t="str">
        <f t="shared" si="147"/>
        <v>2PASV</v>
      </c>
      <c r="P270" s="20">
        <f t="shared" si="148"/>
        <v>30000</v>
      </c>
      <c r="Q270" s="20">
        <f t="shared" si="164"/>
        <v>33000</v>
      </c>
      <c r="R270" s="20" t="str">
        <f t="shared" si="165"/>
        <v>41EAT</v>
      </c>
      <c r="S270" s="20" t="str">
        <f t="shared" si="166"/>
        <v>42EBT</v>
      </c>
      <c r="T270" s="20" t="str">
        <f t="shared" si="149"/>
        <v>43OPF</v>
      </c>
      <c r="U270" s="20">
        <f t="shared" si="150"/>
        <v>60000</v>
      </c>
      <c r="V270" s="20">
        <f t="shared" si="151"/>
        <v>61040</v>
      </c>
      <c r="W270" s="20">
        <f t="shared" si="152"/>
        <v>53000</v>
      </c>
      <c r="X270" s="20">
        <f t="shared" si="153"/>
        <v>59000</v>
      </c>
      <c r="Y270" s="25"/>
      <c r="Z270" s="20" t="str">
        <f t="shared" si="154"/>
        <v/>
      </c>
      <c r="AA270" s="20" t="str">
        <f t="shared" si="155"/>
        <v/>
      </c>
      <c r="AB270" s="20" t="str">
        <f t="shared" si="156"/>
        <v/>
      </c>
      <c r="AC270" s="20" t="str">
        <f t="shared" si="157"/>
        <v/>
      </c>
      <c r="AD270" s="20" t="str">
        <f t="shared" si="158"/>
        <v/>
      </c>
      <c r="AE270" s="20" t="str">
        <f t="shared" si="159"/>
        <v/>
      </c>
      <c r="AF270" s="20" t="str">
        <f t="shared" si="160"/>
        <v>INSERT INTO erpdb.temp_import_MYOB_COAStructure (level, COA, COAChild) VALUES (6, '60000', '61040');</v>
      </c>
      <c r="AG270" s="20" t="str">
        <f t="shared" si="161"/>
        <v/>
      </c>
      <c r="AH270" s="20" t="str">
        <f t="shared" si="162"/>
        <v/>
      </c>
      <c r="AJ270" s="29" t="str">
        <f t="shared" si="175"/>
        <v>INSERT INTO erpdb.temp_import_MYOB_COAStructure (level, COA, COAChild) VALUES (6, '60000', '61040');</v>
      </c>
      <c r="AL270" s="21" t="str">
        <f t="shared" si="163"/>
        <v/>
      </c>
      <c r="AM270" s="21" t="str">
        <f t="shared" si="167"/>
        <v/>
      </c>
      <c r="AN270" s="21" t="str">
        <f t="shared" si="168"/>
        <v/>
      </c>
      <c r="AO270" s="21" t="str">
        <f t="shared" si="169"/>
        <v/>
      </c>
      <c r="AP270" s="21" t="str">
        <f t="shared" si="170"/>
        <v/>
      </c>
      <c r="AQ270" s="21" t="str">
        <f t="shared" si="171"/>
        <v/>
      </c>
      <c r="AR270" s="21" t="str">
        <f t="shared" si="172"/>
        <v xml:space="preserve">SELECT * FROM "SchAccounting"."Func_TblTemporary_Import_MYOB_COAStructure_SET"(0000004000000000002, NULL, 0000009000000000002, 6, '60000', '61040'); </v>
      </c>
      <c r="AS270" s="21" t="str">
        <f t="shared" si="173"/>
        <v/>
      </c>
      <c r="AT270" s="21" t="str">
        <f t="shared" si="174"/>
        <v/>
      </c>
      <c r="AU270" s="26" t="s">
        <v>327</v>
      </c>
      <c r="AV270" s="29" t="str">
        <f t="shared" si="176"/>
        <v xml:space="preserve">SELECT * FROM "SchAccounting"."Func_TblTemporary_Import_MYOB_COAStructure_SET"(0000004000000000002, NULL, 0000009000000000002, 6, '60000', '61040'); </v>
      </c>
    </row>
    <row r="271" spans="8:48" x14ac:dyDescent="0.2">
      <c r="I271" s="20">
        <v>61050</v>
      </c>
      <c r="M271" s="20" t="s">
        <v>245</v>
      </c>
      <c r="O271" s="20" t="str">
        <f t="shared" si="147"/>
        <v>2PASV</v>
      </c>
      <c r="P271" s="20">
        <f t="shared" si="148"/>
        <v>30000</v>
      </c>
      <c r="Q271" s="20">
        <f t="shared" si="164"/>
        <v>33000</v>
      </c>
      <c r="R271" s="20" t="str">
        <f t="shared" si="165"/>
        <v>41EAT</v>
      </c>
      <c r="S271" s="20" t="str">
        <f t="shared" si="166"/>
        <v>42EBT</v>
      </c>
      <c r="T271" s="20" t="str">
        <f t="shared" si="149"/>
        <v>43OPF</v>
      </c>
      <c r="U271" s="20">
        <f t="shared" si="150"/>
        <v>60000</v>
      </c>
      <c r="V271" s="20">
        <f t="shared" si="151"/>
        <v>61050</v>
      </c>
      <c r="W271" s="20">
        <f t="shared" si="152"/>
        <v>53000</v>
      </c>
      <c r="X271" s="20">
        <f t="shared" si="153"/>
        <v>59000</v>
      </c>
      <c r="Y271" s="25"/>
      <c r="Z271" s="20" t="str">
        <f t="shared" si="154"/>
        <v/>
      </c>
      <c r="AA271" s="20" t="str">
        <f t="shared" si="155"/>
        <v/>
      </c>
      <c r="AB271" s="20" t="str">
        <f t="shared" si="156"/>
        <v/>
      </c>
      <c r="AC271" s="20" t="str">
        <f t="shared" si="157"/>
        <v/>
      </c>
      <c r="AD271" s="20" t="str">
        <f t="shared" si="158"/>
        <v/>
      </c>
      <c r="AE271" s="20" t="str">
        <f t="shared" si="159"/>
        <v/>
      </c>
      <c r="AF271" s="20" t="str">
        <f t="shared" si="160"/>
        <v>INSERT INTO erpdb.temp_import_MYOB_COAStructure (level, COA, COAChild) VALUES (6, '60000', '61050');</v>
      </c>
      <c r="AG271" s="20" t="str">
        <f t="shared" si="161"/>
        <v/>
      </c>
      <c r="AH271" s="20" t="str">
        <f t="shared" si="162"/>
        <v/>
      </c>
      <c r="AJ271" s="29" t="str">
        <f t="shared" si="175"/>
        <v>INSERT INTO erpdb.temp_import_MYOB_COAStructure (level, COA, COAChild) VALUES (6, '60000', '61050');</v>
      </c>
      <c r="AL271" s="21" t="str">
        <f t="shared" si="163"/>
        <v/>
      </c>
      <c r="AM271" s="21" t="str">
        <f t="shared" si="167"/>
        <v/>
      </c>
      <c r="AN271" s="21" t="str">
        <f t="shared" si="168"/>
        <v/>
      </c>
      <c r="AO271" s="21" t="str">
        <f t="shared" si="169"/>
        <v/>
      </c>
      <c r="AP271" s="21" t="str">
        <f t="shared" si="170"/>
        <v/>
      </c>
      <c r="AQ271" s="21" t="str">
        <f t="shared" si="171"/>
        <v/>
      </c>
      <c r="AR271" s="21" t="str">
        <f t="shared" si="172"/>
        <v xml:space="preserve">SELECT * FROM "SchAccounting"."Func_TblTemporary_Import_MYOB_COAStructure_SET"(0000004000000000002, NULL, 0000009000000000002, 6, '60000', '61050'); </v>
      </c>
      <c r="AS271" s="21" t="str">
        <f t="shared" si="173"/>
        <v/>
      </c>
      <c r="AT271" s="21" t="str">
        <f t="shared" si="174"/>
        <v/>
      </c>
      <c r="AU271" s="26" t="s">
        <v>327</v>
      </c>
      <c r="AV271" s="29" t="str">
        <f t="shared" si="176"/>
        <v xml:space="preserve">SELECT * FROM "SchAccounting"."Func_TblTemporary_Import_MYOB_COAStructure_SET"(0000004000000000002, NULL, 0000009000000000002, 6, '60000', '61050'); </v>
      </c>
    </row>
    <row r="272" spans="8:48" x14ac:dyDescent="0.2">
      <c r="I272" s="20">
        <v>61055</v>
      </c>
      <c r="M272" s="20" t="s">
        <v>246</v>
      </c>
      <c r="O272" s="20" t="str">
        <f t="shared" si="147"/>
        <v>2PASV</v>
      </c>
      <c r="P272" s="20">
        <f t="shared" si="148"/>
        <v>30000</v>
      </c>
      <c r="Q272" s="20">
        <f t="shared" si="164"/>
        <v>33000</v>
      </c>
      <c r="R272" s="20" t="str">
        <f t="shared" si="165"/>
        <v>41EAT</v>
      </c>
      <c r="S272" s="20" t="str">
        <f t="shared" si="166"/>
        <v>42EBT</v>
      </c>
      <c r="T272" s="20" t="str">
        <f t="shared" si="149"/>
        <v>43OPF</v>
      </c>
      <c r="U272" s="20">
        <f t="shared" si="150"/>
        <v>60000</v>
      </c>
      <c r="V272" s="20">
        <f t="shared" si="151"/>
        <v>61055</v>
      </c>
      <c r="W272" s="20">
        <f t="shared" si="152"/>
        <v>53000</v>
      </c>
      <c r="X272" s="20">
        <f t="shared" si="153"/>
        <v>59000</v>
      </c>
      <c r="Y272" s="25"/>
      <c r="Z272" s="20" t="str">
        <f t="shared" si="154"/>
        <v/>
      </c>
      <c r="AA272" s="20" t="str">
        <f t="shared" si="155"/>
        <v/>
      </c>
      <c r="AB272" s="20" t="str">
        <f t="shared" si="156"/>
        <v/>
      </c>
      <c r="AC272" s="20" t="str">
        <f t="shared" si="157"/>
        <v/>
      </c>
      <c r="AD272" s="20" t="str">
        <f t="shared" si="158"/>
        <v/>
      </c>
      <c r="AE272" s="20" t="str">
        <f t="shared" si="159"/>
        <v/>
      </c>
      <c r="AF272" s="20" t="str">
        <f t="shared" si="160"/>
        <v>INSERT INTO erpdb.temp_import_MYOB_COAStructure (level, COA, COAChild) VALUES (6, '60000', '61055');</v>
      </c>
      <c r="AG272" s="20" t="str">
        <f t="shared" si="161"/>
        <v/>
      </c>
      <c r="AH272" s="20" t="str">
        <f t="shared" si="162"/>
        <v/>
      </c>
      <c r="AJ272" s="29" t="str">
        <f t="shared" si="175"/>
        <v>INSERT INTO erpdb.temp_import_MYOB_COAStructure (level, COA, COAChild) VALUES (6, '60000', '61055');</v>
      </c>
      <c r="AL272" s="21" t="str">
        <f t="shared" si="163"/>
        <v/>
      </c>
      <c r="AM272" s="21" t="str">
        <f t="shared" si="167"/>
        <v/>
      </c>
      <c r="AN272" s="21" t="str">
        <f t="shared" si="168"/>
        <v/>
      </c>
      <c r="AO272" s="21" t="str">
        <f t="shared" si="169"/>
        <v/>
      </c>
      <c r="AP272" s="21" t="str">
        <f t="shared" si="170"/>
        <v/>
      </c>
      <c r="AQ272" s="21" t="str">
        <f t="shared" si="171"/>
        <v/>
      </c>
      <c r="AR272" s="21" t="str">
        <f t="shared" si="172"/>
        <v xml:space="preserve">SELECT * FROM "SchAccounting"."Func_TblTemporary_Import_MYOB_COAStructure_SET"(0000004000000000002, NULL, 0000009000000000002, 6, '60000', '61055'); </v>
      </c>
      <c r="AS272" s="21" t="str">
        <f t="shared" si="173"/>
        <v/>
      </c>
      <c r="AT272" s="21" t="str">
        <f t="shared" si="174"/>
        <v/>
      </c>
      <c r="AU272" s="26" t="s">
        <v>327</v>
      </c>
      <c r="AV272" s="29" t="str">
        <f t="shared" si="176"/>
        <v xml:space="preserve">SELECT * FROM "SchAccounting"."Func_TblTemporary_Import_MYOB_COAStructure_SET"(0000004000000000002, NULL, 0000009000000000002, 6, '60000', '61055'); </v>
      </c>
    </row>
    <row r="273" spans="9:48" x14ac:dyDescent="0.2">
      <c r="I273" s="20">
        <v>61060</v>
      </c>
      <c r="M273" s="20" t="s">
        <v>247</v>
      </c>
      <c r="O273" s="20" t="str">
        <f t="shared" si="147"/>
        <v>2PASV</v>
      </c>
      <c r="P273" s="20">
        <f t="shared" si="148"/>
        <v>30000</v>
      </c>
      <c r="Q273" s="20">
        <f t="shared" si="164"/>
        <v>33000</v>
      </c>
      <c r="R273" s="20" t="str">
        <f t="shared" si="165"/>
        <v>41EAT</v>
      </c>
      <c r="S273" s="20" t="str">
        <f t="shared" si="166"/>
        <v>42EBT</v>
      </c>
      <c r="T273" s="20" t="str">
        <f t="shared" si="149"/>
        <v>43OPF</v>
      </c>
      <c r="U273" s="20">
        <f t="shared" si="150"/>
        <v>60000</v>
      </c>
      <c r="V273" s="20">
        <f t="shared" si="151"/>
        <v>61060</v>
      </c>
      <c r="W273" s="20">
        <f t="shared" si="152"/>
        <v>53000</v>
      </c>
      <c r="X273" s="20">
        <f t="shared" si="153"/>
        <v>59000</v>
      </c>
      <c r="Y273" s="25"/>
      <c r="Z273" s="20" t="str">
        <f t="shared" si="154"/>
        <v/>
      </c>
      <c r="AA273" s="20" t="str">
        <f t="shared" si="155"/>
        <v/>
      </c>
      <c r="AB273" s="20" t="str">
        <f t="shared" si="156"/>
        <v/>
      </c>
      <c r="AC273" s="20" t="str">
        <f t="shared" si="157"/>
        <v/>
      </c>
      <c r="AD273" s="20" t="str">
        <f t="shared" si="158"/>
        <v/>
      </c>
      <c r="AE273" s="20" t="str">
        <f t="shared" si="159"/>
        <v/>
      </c>
      <c r="AF273" s="20" t="str">
        <f t="shared" si="160"/>
        <v>INSERT INTO erpdb.temp_import_MYOB_COAStructure (level, COA, COAChild) VALUES (6, '60000', '61060');</v>
      </c>
      <c r="AG273" s="20" t="str">
        <f t="shared" si="161"/>
        <v/>
      </c>
      <c r="AH273" s="20" t="str">
        <f t="shared" si="162"/>
        <v/>
      </c>
      <c r="AJ273" s="29" t="str">
        <f t="shared" si="175"/>
        <v>INSERT INTO erpdb.temp_import_MYOB_COAStructure (level, COA, COAChild) VALUES (6, '60000', '61060');</v>
      </c>
      <c r="AL273" s="21" t="str">
        <f t="shared" si="163"/>
        <v/>
      </c>
      <c r="AM273" s="21" t="str">
        <f t="shared" si="167"/>
        <v/>
      </c>
      <c r="AN273" s="21" t="str">
        <f t="shared" si="168"/>
        <v/>
      </c>
      <c r="AO273" s="21" t="str">
        <f t="shared" si="169"/>
        <v/>
      </c>
      <c r="AP273" s="21" t="str">
        <f t="shared" si="170"/>
        <v/>
      </c>
      <c r="AQ273" s="21" t="str">
        <f t="shared" si="171"/>
        <v/>
      </c>
      <c r="AR273" s="21" t="str">
        <f t="shared" si="172"/>
        <v xml:space="preserve">SELECT * FROM "SchAccounting"."Func_TblTemporary_Import_MYOB_COAStructure_SET"(0000004000000000002, NULL, 0000009000000000002, 6, '60000', '61060'); </v>
      </c>
      <c r="AS273" s="21" t="str">
        <f t="shared" si="173"/>
        <v/>
      </c>
      <c r="AT273" s="21" t="str">
        <f t="shared" si="174"/>
        <v/>
      </c>
      <c r="AU273" s="26" t="s">
        <v>327</v>
      </c>
      <c r="AV273" s="29" t="str">
        <f t="shared" si="176"/>
        <v xml:space="preserve">SELECT * FROM "SchAccounting"."Func_TblTemporary_Import_MYOB_COAStructure_SET"(0000004000000000002, NULL, 0000009000000000002, 6, '60000', '61060'); </v>
      </c>
    </row>
    <row r="274" spans="9:48" x14ac:dyDescent="0.2">
      <c r="I274" s="20">
        <v>61065</v>
      </c>
      <c r="M274" s="20" t="s">
        <v>248</v>
      </c>
      <c r="O274" s="20" t="str">
        <f t="shared" si="147"/>
        <v>2PASV</v>
      </c>
      <c r="P274" s="20">
        <f t="shared" si="148"/>
        <v>30000</v>
      </c>
      <c r="Q274" s="20">
        <f t="shared" si="164"/>
        <v>33000</v>
      </c>
      <c r="R274" s="20" t="str">
        <f t="shared" si="165"/>
        <v>41EAT</v>
      </c>
      <c r="S274" s="20" t="str">
        <f t="shared" si="166"/>
        <v>42EBT</v>
      </c>
      <c r="T274" s="20" t="str">
        <f t="shared" si="149"/>
        <v>43OPF</v>
      </c>
      <c r="U274" s="20">
        <f t="shared" si="150"/>
        <v>60000</v>
      </c>
      <c r="V274" s="20">
        <f t="shared" si="151"/>
        <v>61065</v>
      </c>
      <c r="W274" s="20">
        <f t="shared" si="152"/>
        <v>53000</v>
      </c>
      <c r="X274" s="20">
        <f t="shared" si="153"/>
        <v>59000</v>
      </c>
      <c r="Y274" s="25"/>
      <c r="Z274" s="20" t="str">
        <f t="shared" si="154"/>
        <v/>
      </c>
      <c r="AA274" s="20" t="str">
        <f t="shared" si="155"/>
        <v/>
      </c>
      <c r="AB274" s="20" t="str">
        <f t="shared" si="156"/>
        <v/>
      </c>
      <c r="AC274" s="20" t="str">
        <f t="shared" si="157"/>
        <v/>
      </c>
      <c r="AD274" s="20" t="str">
        <f t="shared" si="158"/>
        <v/>
      </c>
      <c r="AE274" s="20" t="str">
        <f t="shared" si="159"/>
        <v/>
      </c>
      <c r="AF274" s="20" t="str">
        <f t="shared" si="160"/>
        <v>INSERT INTO erpdb.temp_import_MYOB_COAStructure (level, COA, COAChild) VALUES (6, '60000', '61065');</v>
      </c>
      <c r="AG274" s="20" t="str">
        <f t="shared" si="161"/>
        <v/>
      </c>
      <c r="AH274" s="20" t="str">
        <f t="shared" si="162"/>
        <v/>
      </c>
      <c r="AJ274" s="29" t="str">
        <f t="shared" si="175"/>
        <v>INSERT INTO erpdb.temp_import_MYOB_COAStructure (level, COA, COAChild) VALUES (6, '60000', '61065');</v>
      </c>
      <c r="AL274" s="21" t="str">
        <f t="shared" si="163"/>
        <v/>
      </c>
      <c r="AM274" s="21" t="str">
        <f t="shared" si="167"/>
        <v/>
      </c>
      <c r="AN274" s="21" t="str">
        <f t="shared" si="168"/>
        <v/>
      </c>
      <c r="AO274" s="21" t="str">
        <f t="shared" si="169"/>
        <v/>
      </c>
      <c r="AP274" s="21" t="str">
        <f t="shared" si="170"/>
        <v/>
      </c>
      <c r="AQ274" s="21" t="str">
        <f t="shared" si="171"/>
        <v/>
      </c>
      <c r="AR274" s="21" t="str">
        <f t="shared" si="172"/>
        <v xml:space="preserve">SELECT * FROM "SchAccounting"."Func_TblTemporary_Import_MYOB_COAStructure_SET"(0000004000000000002, NULL, 0000009000000000002, 6, '60000', '61065'); </v>
      </c>
      <c r="AS274" s="21" t="str">
        <f t="shared" si="173"/>
        <v/>
      </c>
      <c r="AT274" s="21" t="str">
        <f t="shared" si="174"/>
        <v/>
      </c>
      <c r="AU274" s="26" t="s">
        <v>327</v>
      </c>
      <c r="AV274" s="29" t="str">
        <f t="shared" si="176"/>
        <v xml:space="preserve">SELECT * FROM "SchAccounting"."Func_TblTemporary_Import_MYOB_COAStructure_SET"(0000004000000000002, NULL, 0000009000000000002, 6, '60000', '61065'); </v>
      </c>
    </row>
    <row r="275" spans="9:48" x14ac:dyDescent="0.2">
      <c r="I275" s="20">
        <v>61070</v>
      </c>
      <c r="M275" s="20" t="s">
        <v>249</v>
      </c>
      <c r="O275" s="20" t="str">
        <f t="shared" si="147"/>
        <v>2PASV</v>
      </c>
      <c r="P275" s="20">
        <f t="shared" si="148"/>
        <v>30000</v>
      </c>
      <c r="Q275" s="20">
        <f t="shared" si="164"/>
        <v>33000</v>
      </c>
      <c r="R275" s="20" t="str">
        <f t="shared" si="165"/>
        <v>41EAT</v>
      </c>
      <c r="S275" s="20" t="str">
        <f t="shared" si="166"/>
        <v>42EBT</v>
      </c>
      <c r="T275" s="20" t="str">
        <f t="shared" si="149"/>
        <v>43OPF</v>
      </c>
      <c r="U275" s="20">
        <f t="shared" si="150"/>
        <v>60000</v>
      </c>
      <c r="V275" s="20">
        <f t="shared" si="151"/>
        <v>61070</v>
      </c>
      <c r="W275" s="20">
        <f t="shared" si="152"/>
        <v>53000</v>
      </c>
      <c r="X275" s="20">
        <f t="shared" si="153"/>
        <v>59000</v>
      </c>
      <c r="Y275" s="25"/>
      <c r="Z275" s="20" t="str">
        <f t="shared" si="154"/>
        <v/>
      </c>
      <c r="AA275" s="20" t="str">
        <f t="shared" si="155"/>
        <v/>
      </c>
      <c r="AB275" s="20" t="str">
        <f t="shared" si="156"/>
        <v/>
      </c>
      <c r="AC275" s="20" t="str">
        <f t="shared" si="157"/>
        <v/>
      </c>
      <c r="AD275" s="20" t="str">
        <f t="shared" si="158"/>
        <v/>
      </c>
      <c r="AE275" s="20" t="str">
        <f t="shared" si="159"/>
        <v/>
      </c>
      <c r="AF275" s="20" t="str">
        <f t="shared" si="160"/>
        <v>INSERT INTO erpdb.temp_import_MYOB_COAStructure (level, COA, COAChild) VALUES (6, '60000', '61070');</v>
      </c>
      <c r="AG275" s="20" t="str">
        <f t="shared" si="161"/>
        <v/>
      </c>
      <c r="AH275" s="20" t="str">
        <f t="shared" si="162"/>
        <v/>
      </c>
      <c r="AJ275" s="29" t="str">
        <f t="shared" si="175"/>
        <v>INSERT INTO erpdb.temp_import_MYOB_COAStructure (level, COA, COAChild) VALUES (6, '60000', '61070');</v>
      </c>
      <c r="AL275" s="21" t="str">
        <f t="shared" si="163"/>
        <v/>
      </c>
      <c r="AM275" s="21" t="str">
        <f t="shared" si="167"/>
        <v/>
      </c>
      <c r="AN275" s="21" t="str">
        <f t="shared" si="168"/>
        <v/>
      </c>
      <c r="AO275" s="21" t="str">
        <f t="shared" si="169"/>
        <v/>
      </c>
      <c r="AP275" s="21" t="str">
        <f t="shared" si="170"/>
        <v/>
      </c>
      <c r="AQ275" s="21" t="str">
        <f t="shared" si="171"/>
        <v/>
      </c>
      <c r="AR275" s="21" t="str">
        <f t="shared" si="172"/>
        <v xml:space="preserve">SELECT * FROM "SchAccounting"."Func_TblTemporary_Import_MYOB_COAStructure_SET"(0000004000000000002, NULL, 0000009000000000002, 6, '60000', '61070'); </v>
      </c>
      <c r="AS275" s="21" t="str">
        <f t="shared" si="173"/>
        <v/>
      </c>
      <c r="AT275" s="21" t="str">
        <f t="shared" si="174"/>
        <v/>
      </c>
      <c r="AU275" s="26" t="s">
        <v>327</v>
      </c>
      <c r="AV275" s="29" t="str">
        <f t="shared" si="176"/>
        <v xml:space="preserve">SELECT * FROM "SchAccounting"."Func_TblTemporary_Import_MYOB_COAStructure_SET"(0000004000000000002, NULL, 0000009000000000002, 6, '60000', '61070'); </v>
      </c>
    </row>
    <row r="276" spans="9:48" x14ac:dyDescent="0.2">
      <c r="I276" s="20">
        <v>61080</v>
      </c>
      <c r="M276" s="20" t="s">
        <v>250</v>
      </c>
      <c r="O276" s="20" t="str">
        <f t="shared" si="147"/>
        <v>2PASV</v>
      </c>
      <c r="P276" s="20">
        <f t="shared" si="148"/>
        <v>30000</v>
      </c>
      <c r="Q276" s="20">
        <f t="shared" si="164"/>
        <v>33000</v>
      </c>
      <c r="R276" s="20" t="str">
        <f t="shared" si="165"/>
        <v>41EAT</v>
      </c>
      <c r="S276" s="20" t="str">
        <f t="shared" si="166"/>
        <v>42EBT</v>
      </c>
      <c r="T276" s="20" t="str">
        <f t="shared" si="149"/>
        <v>43OPF</v>
      </c>
      <c r="U276" s="20">
        <f t="shared" si="150"/>
        <v>60000</v>
      </c>
      <c r="V276" s="20">
        <f t="shared" si="151"/>
        <v>61080</v>
      </c>
      <c r="W276" s="20">
        <f t="shared" si="152"/>
        <v>53000</v>
      </c>
      <c r="X276" s="20">
        <f t="shared" si="153"/>
        <v>59000</v>
      </c>
      <c r="Y276" s="25"/>
      <c r="Z276" s="20" t="str">
        <f t="shared" si="154"/>
        <v/>
      </c>
      <c r="AA276" s="20" t="str">
        <f t="shared" si="155"/>
        <v/>
      </c>
      <c r="AB276" s="20" t="str">
        <f t="shared" si="156"/>
        <v/>
      </c>
      <c r="AC276" s="20" t="str">
        <f t="shared" si="157"/>
        <v/>
      </c>
      <c r="AD276" s="20" t="str">
        <f t="shared" si="158"/>
        <v/>
      </c>
      <c r="AE276" s="20" t="str">
        <f t="shared" si="159"/>
        <v/>
      </c>
      <c r="AF276" s="20" t="str">
        <f t="shared" si="160"/>
        <v>INSERT INTO erpdb.temp_import_MYOB_COAStructure (level, COA, COAChild) VALUES (6, '60000', '61080');</v>
      </c>
      <c r="AG276" s="20" t="str">
        <f t="shared" si="161"/>
        <v/>
      </c>
      <c r="AH276" s="20" t="str">
        <f t="shared" si="162"/>
        <v/>
      </c>
      <c r="AJ276" s="29" t="str">
        <f t="shared" si="175"/>
        <v>INSERT INTO erpdb.temp_import_MYOB_COAStructure (level, COA, COAChild) VALUES (6, '60000', '61080');</v>
      </c>
      <c r="AL276" s="21" t="str">
        <f t="shared" si="163"/>
        <v/>
      </c>
      <c r="AM276" s="21" t="str">
        <f t="shared" si="167"/>
        <v/>
      </c>
      <c r="AN276" s="21" t="str">
        <f t="shared" si="168"/>
        <v/>
      </c>
      <c r="AO276" s="21" t="str">
        <f t="shared" si="169"/>
        <v/>
      </c>
      <c r="AP276" s="21" t="str">
        <f t="shared" si="170"/>
        <v/>
      </c>
      <c r="AQ276" s="21" t="str">
        <f t="shared" si="171"/>
        <v/>
      </c>
      <c r="AR276" s="21" t="str">
        <f t="shared" si="172"/>
        <v xml:space="preserve">SELECT * FROM "SchAccounting"."Func_TblTemporary_Import_MYOB_COAStructure_SET"(0000004000000000002, NULL, 0000009000000000002, 6, '60000', '61080'); </v>
      </c>
      <c r="AS276" s="21" t="str">
        <f t="shared" si="173"/>
        <v/>
      </c>
      <c r="AT276" s="21" t="str">
        <f t="shared" si="174"/>
        <v/>
      </c>
      <c r="AU276" s="26" t="s">
        <v>327</v>
      </c>
      <c r="AV276" s="29" t="str">
        <f t="shared" si="176"/>
        <v xml:space="preserve">SELECT * FROM "SchAccounting"."Func_TblTemporary_Import_MYOB_COAStructure_SET"(0000004000000000002, NULL, 0000009000000000002, 6, '60000', '61080'); </v>
      </c>
    </row>
    <row r="277" spans="9:48" x14ac:dyDescent="0.2">
      <c r="I277" s="20">
        <v>61085</v>
      </c>
      <c r="M277" s="20" t="s">
        <v>251</v>
      </c>
      <c r="O277" s="20" t="str">
        <f t="shared" si="147"/>
        <v>2PASV</v>
      </c>
      <c r="P277" s="20">
        <f t="shared" si="148"/>
        <v>30000</v>
      </c>
      <c r="Q277" s="20">
        <f t="shared" si="164"/>
        <v>33000</v>
      </c>
      <c r="R277" s="20" t="str">
        <f t="shared" si="165"/>
        <v>41EAT</v>
      </c>
      <c r="S277" s="20" t="str">
        <f t="shared" si="166"/>
        <v>42EBT</v>
      </c>
      <c r="T277" s="20" t="str">
        <f t="shared" si="149"/>
        <v>43OPF</v>
      </c>
      <c r="U277" s="20">
        <f t="shared" si="150"/>
        <v>60000</v>
      </c>
      <c r="V277" s="20">
        <f t="shared" si="151"/>
        <v>61085</v>
      </c>
      <c r="W277" s="20">
        <f t="shared" si="152"/>
        <v>53000</v>
      </c>
      <c r="X277" s="20">
        <f t="shared" si="153"/>
        <v>59000</v>
      </c>
      <c r="Y277" s="25"/>
      <c r="Z277" s="20" t="str">
        <f t="shared" si="154"/>
        <v/>
      </c>
      <c r="AA277" s="20" t="str">
        <f t="shared" si="155"/>
        <v/>
      </c>
      <c r="AB277" s="20" t="str">
        <f t="shared" si="156"/>
        <v/>
      </c>
      <c r="AC277" s="20" t="str">
        <f t="shared" si="157"/>
        <v/>
      </c>
      <c r="AD277" s="20" t="str">
        <f t="shared" si="158"/>
        <v/>
      </c>
      <c r="AE277" s="20" t="str">
        <f t="shared" si="159"/>
        <v/>
      </c>
      <c r="AF277" s="20" t="str">
        <f t="shared" si="160"/>
        <v>INSERT INTO erpdb.temp_import_MYOB_COAStructure (level, COA, COAChild) VALUES (6, '60000', '61085');</v>
      </c>
      <c r="AG277" s="20" t="str">
        <f t="shared" si="161"/>
        <v/>
      </c>
      <c r="AH277" s="20" t="str">
        <f t="shared" si="162"/>
        <v/>
      </c>
      <c r="AJ277" s="29" t="str">
        <f t="shared" si="175"/>
        <v>INSERT INTO erpdb.temp_import_MYOB_COAStructure (level, COA, COAChild) VALUES (6, '60000', '61085');</v>
      </c>
      <c r="AL277" s="21" t="str">
        <f t="shared" si="163"/>
        <v/>
      </c>
      <c r="AM277" s="21" t="str">
        <f t="shared" si="167"/>
        <v/>
      </c>
      <c r="AN277" s="21" t="str">
        <f t="shared" si="168"/>
        <v/>
      </c>
      <c r="AO277" s="21" t="str">
        <f t="shared" si="169"/>
        <v/>
      </c>
      <c r="AP277" s="21" t="str">
        <f t="shared" si="170"/>
        <v/>
      </c>
      <c r="AQ277" s="21" t="str">
        <f t="shared" si="171"/>
        <v/>
      </c>
      <c r="AR277" s="21" t="str">
        <f t="shared" si="172"/>
        <v xml:space="preserve">SELECT * FROM "SchAccounting"."Func_TblTemporary_Import_MYOB_COAStructure_SET"(0000004000000000002, NULL, 0000009000000000002, 6, '60000', '61085'); </v>
      </c>
      <c r="AS277" s="21" t="str">
        <f t="shared" si="173"/>
        <v/>
      </c>
      <c r="AT277" s="21" t="str">
        <f t="shared" si="174"/>
        <v/>
      </c>
      <c r="AU277" s="26" t="s">
        <v>327</v>
      </c>
      <c r="AV277" s="29" t="str">
        <f t="shared" si="176"/>
        <v xml:space="preserve">SELECT * FROM "SchAccounting"."Func_TblTemporary_Import_MYOB_COAStructure_SET"(0000004000000000002, NULL, 0000009000000000002, 6, '60000', '61085'); </v>
      </c>
    </row>
    <row r="278" spans="9:48" x14ac:dyDescent="0.2">
      <c r="I278" s="20">
        <v>61090</v>
      </c>
      <c r="M278" s="20" t="s">
        <v>252</v>
      </c>
      <c r="O278" s="20" t="str">
        <f t="shared" si="147"/>
        <v>2PASV</v>
      </c>
      <c r="P278" s="20">
        <f t="shared" si="148"/>
        <v>30000</v>
      </c>
      <c r="Q278" s="20">
        <f t="shared" si="164"/>
        <v>33000</v>
      </c>
      <c r="R278" s="20" t="str">
        <f t="shared" si="165"/>
        <v>41EAT</v>
      </c>
      <c r="S278" s="20" t="str">
        <f t="shared" si="166"/>
        <v>42EBT</v>
      </c>
      <c r="T278" s="20" t="str">
        <f t="shared" si="149"/>
        <v>43OPF</v>
      </c>
      <c r="U278" s="20">
        <f t="shared" si="150"/>
        <v>60000</v>
      </c>
      <c r="V278" s="20">
        <f t="shared" si="151"/>
        <v>61090</v>
      </c>
      <c r="W278" s="20">
        <f t="shared" si="152"/>
        <v>53000</v>
      </c>
      <c r="X278" s="20">
        <f t="shared" si="153"/>
        <v>59000</v>
      </c>
      <c r="Y278" s="25"/>
      <c r="Z278" s="20" t="str">
        <f t="shared" si="154"/>
        <v/>
      </c>
      <c r="AA278" s="20" t="str">
        <f t="shared" si="155"/>
        <v/>
      </c>
      <c r="AB278" s="20" t="str">
        <f t="shared" si="156"/>
        <v/>
      </c>
      <c r="AC278" s="20" t="str">
        <f t="shared" si="157"/>
        <v/>
      </c>
      <c r="AD278" s="20" t="str">
        <f t="shared" si="158"/>
        <v/>
      </c>
      <c r="AE278" s="20" t="str">
        <f t="shared" si="159"/>
        <v/>
      </c>
      <c r="AF278" s="20" t="str">
        <f t="shared" si="160"/>
        <v>INSERT INTO erpdb.temp_import_MYOB_COAStructure (level, COA, COAChild) VALUES (6, '60000', '61090');</v>
      </c>
      <c r="AG278" s="20" t="str">
        <f t="shared" si="161"/>
        <v/>
      </c>
      <c r="AH278" s="20" t="str">
        <f t="shared" si="162"/>
        <v/>
      </c>
      <c r="AJ278" s="29" t="str">
        <f t="shared" si="175"/>
        <v>INSERT INTO erpdb.temp_import_MYOB_COAStructure (level, COA, COAChild) VALUES (6, '60000', '61090');</v>
      </c>
      <c r="AL278" s="21" t="str">
        <f t="shared" si="163"/>
        <v/>
      </c>
      <c r="AM278" s="21" t="str">
        <f t="shared" si="167"/>
        <v/>
      </c>
      <c r="AN278" s="21" t="str">
        <f t="shared" si="168"/>
        <v/>
      </c>
      <c r="AO278" s="21" t="str">
        <f t="shared" si="169"/>
        <v/>
      </c>
      <c r="AP278" s="21" t="str">
        <f t="shared" si="170"/>
        <v/>
      </c>
      <c r="AQ278" s="21" t="str">
        <f t="shared" si="171"/>
        <v/>
      </c>
      <c r="AR278" s="21" t="str">
        <f t="shared" si="172"/>
        <v xml:space="preserve">SELECT * FROM "SchAccounting"."Func_TblTemporary_Import_MYOB_COAStructure_SET"(0000004000000000002, NULL, 0000009000000000002, 6, '60000', '61090'); </v>
      </c>
      <c r="AS278" s="21" t="str">
        <f t="shared" si="173"/>
        <v/>
      </c>
      <c r="AT278" s="21" t="str">
        <f t="shared" si="174"/>
        <v/>
      </c>
      <c r="AU278" s="26" t="s">
        <v>327</v>
      </c>
      <c r="AV278" s="29" t="str">
        <f t="shared" si="176"/>
        <v xml:space="preserve">SELECT * FROM "SchAccounting"."Func_TblTemporary_Import_MYOB_COAStructure_SET"(0000004000000000002, NULL, 0000009000000000002, 6, '60000', '61090'); </v>
      </c>
    </row>
    <row r="279" spans="9:48" x14ac:dyDescent="0.2">
      <c r="I279" s="20">
        <v>61100</v>
      </c>
      <c r="M279" s="20" t="s">
        <v>253</v>
      </c>
      <c r="O279" s="20" t="str">
        <f t="shared" si="147"/>
        <v>2PASV</v>
      </c>
      <c r="P279" s="20">
        <f t="shared" si="148"/>
        <v>30000</v>
      </c>
      <c r="Q279" s="20">
        <f t="shared" si="164"/>
        <v>33000</v>
      </c>
      <c r="R279" s="20" t="str">
        <f t="shared" si="165"/>
        <v>41EAT</v>
      </c>
      <c r="S279" s="20" t="str">
        <f t="shared" si="166"/>
        <v>42EBT</v>
      </c>
      <c r="T279" s="20" t="str">
        <f t="shared" si="149"/>
        <v>43OPF</v>
      </c>
      <c r="U279" s="20">
        <f t="shared" si="150"/>
        <v>60000</v>
      </c>
      <c r="V279" s="20">
        <f t="shared" si="151"/>
        <v>61100</v>
      </c>
      <c r="W279" s="20">
        <f t="shared" si="152"/>
        <v>53000</v>
      </c>
      <c r="X279" s="20">
        <f t="shared" si="153"/>
        <v>59000</v>
      </c>
      <c r="Y279" s="25"/>
      <c r="Z279" s="20" t="str">
        <f t="shared" si="154"/>
        <v/>
      </c>
      <c r="AA279" s="20" t="str">
        <f t="shared" si="155"/>
        <v/>
      </c>
      <c r="AB279" s="20" t="str">
        <f t="shared" si="156"/>
        <v/>
      </c>
      <c r="AC279" s="20" t="str">
        <f t="shared" si="157"/>
        <v/>
      </c>
      <c r="AD279" s="20" t="str">
        <f t="shared" si="158"/>
        <v/>
      </c>
      <c r="AE279" s="20" t="str">
        <f t="shared" si="159"/>
        <v/>
      </c>
      <c r="AF279" s="20" t="str">
        <f t="shared" si="160"/>
        <v>INSERT INTO erpdb.temp_import_MYOB_COAStructure (level, COA, COAChild) VALUES (6, '60000', '61100');</v>
      </c>
      <c r="AG279" s="20" t="str">
        <f t="shared" si="161"/>
        <v/>
      </c>
      <c r="AH279" s="20" t="str">
        <f t="shared" si="162"/>
        <v/>
      </c>
      <c r="AJ279" s="29" t="str">
        <f t="shared" si="175"/>
        <v>INSERT INTO erpdb.temp_import_MYOB_COAStructure (level, COA, COAChild) VALUES (6, '60000', '61100');</v>
      </c>
      <c r="AL279" s="21" t="str">
        <f t="shared" si="163"/>
        <v/>
      </c>
      <c r="AM279" s="21" t="str">
        <f t="shared" si="167"/>
        <v/>
      </c>
      <c r="AN279" s="21" t="str">
        <f t="shared" si="168"/>
        <v/>
      </c>
      <c r="AO279" s="21" t="str">
        <f t="shared" si="169"/>
        <v/>
      </c>
      <c r="AP279" s="21" t="str">
        <f t="shared" si="170"/>
        <v/>
      </c>
      <c r="AQ279" s="21" t="str">
        <f t="shared" si="171"/>
        <v/>
      </c>
      <c r="AR279" s="21" t="str">
        <f t="shared" si="172"/>
        <v xml:space="preserve">SELECT * FROM "SchAccounting"."Func_TblTemporary_Import_MYOB_COAStructure_SET"(0000004000000000002, NULL, 0000009000000000002, 6, '60000', '61100'); </v>
      </c>
      <c r="AS279" s="21" t="str">
        <f t="shared" si="173"/>
        <v/>
      </c>
      <c r="AT279" s="21" t="str">
        <f t="shared" si="174"/>
        <v/>
      </c>
      <c r="AU279" s="26" t="s">
        <v>327</v>
      </c>
      <c r="AV279" s="29" t="str">
        <f t="shared" si="176"/>
        <v xml:space="preserve">SELECT * FROM "SchAccounting"."Func_TblTemporary_Import_MYOB_COAStructure_SET"(0000004000000000002, NULL, 0000009000000000002, 6, '60000', '61100'); </v>
      </c>
    </row>
    <row r="280" spans="9:48" x14ac:dyDescent="0.2">
      <c r="I280" s="20">
        <v>61110</v>
      </c>
      <c r="M280" s="20" t="s">
        <v>254</v>
      </c>
      <c r="O280" s="20" t="str">
        <f t="shared" si="147"/>
        <v>2PASV</v>
      </c>
      <c r="P280" s="20">
        <f t="shared" si="148"/>
        <v>30000</v>
      </c>
      <c r="Q280" s="20">
        <f t="shared" si="164"/>
        <v>33000</v>
      </c>
      <c r="R280" s="20" t="str">
        <f t="shared" si="165"/>
        <v>41EAT</v>
      </c>
      <c r="S280" s="20" t="str">
        <f t="shared" si="166"/>
        <v>42EBT</v>
      </c>
      <c r="T280" s="20" t="str">
        <f t="shared" si="149"/>
        <v>43OPF</v>
      </c>
      <c r="U280" s="20">
        <f t="shared" si="150"/>
        <v>60000</v>
      </c>
      <c r="V280" s="20">
        <f t="shared" si="151"/>
        <v>61110</v>
      </c>
      <c r="W280" s="20">
        <f t="shared" si="152"/>
        <v>53000</v>
      </c>
      <c r="X280" s="20">
        <f t="shared" si="153"/>
        <v>59000</v>
      </c>
      <c r="Y280" s="25"/>
      <c r="Z280" s="20" t="str">
        <f t="shared" si="154"/>
        <v/>
      </c>
      <c r="AA280" s="20" t="str">
        <f t="shared" si="155"/>
        <v/>
      </c>
      <c r="AB280" s="20" t="str">
        <f t="shared" si="156"/>
        <v/>
      </c>
      <c r="AC280" s="20" t="str">
        <f t="shared" si="157"/>
        <v/>
      </c>
      <c r="AD280" s="20" t="str">
        <f t="shared" si="158"/>
        <v/>
      </c>
      <c r="AE280" s="20" t="str">
        <f t="shared" si="159"/>
        <v/>
      </c>
      <c r="AF280" s="20" t="str">
        <f t="shared" si="160"/>
        <v>INSERT INTO erpdb.temp_import_MYOB_COAStructure (level, COA, COAChild) VALUES (6, '60000', '61110');</v>
      </c>
      <c r="AG280" s="20" t="str">
        <f t="shared" si="161"/>
        <v/>
      </c>
      <c r="AH280" s="20" t="str">
        <f t="shared" si="162"/>
        <v/>
      </c>
      <c r="AJ280" s="29" t="str">
        <f t="shared" si="175"/>
        <v>INSERT INTO erpdb.temp_import_MYOB_COAStructure (level, COA, COAChild) VALUES (6, '60000', '61110');</v>
      </c>
      <c r="AL280" s="21" t="str">
        <f t="shared" si="163"/>
        <v/>
      </c>
      <c r="AM280" s="21" t="str">
        <f t="shared" si="167"/>
        <v/>
      </c>
      <c r="AN280" s="21" t="str">
        <f t="shared" si="168"/>
        <v/>
      </c>
      <c r="AO280" s="21" t="str">
        <f t="shared" si="169"/>
        <v/>
      </c>
      <c r="AP280" s="21" t="str">
        <f t="shared" si="170"/>
        <v/>
      </c>
      <c r="AQ280" s="21" t="str">
        <f t="shared" si="171"/>
        <v/>
      </c>
      <c r="AR280" s="21" t="str">
        <f t="shared" si="172"/>
        <v xml:space="preserve">SELECT * FROM "SchAccounting"."Func_TblTemporary_Import_MYOB_COAStructure_SET"(0000004000000000002, NULL, 0000009000000000002, 6, '60000', '61110'); </v>
      </c>
      <c r="AS280" s="21" t="str">
        <f t="shared" si="173"/>
        <v/>
      </c>
      <c r="AT280" s="21" t="str">
        <f t="shared" si="174"/>
        <v/>
      </c>
      <c r="AU280" s="26" t="s">
        <v>327</v>
      </c>
      <c r="AV280" s="29" t="str">
        <f t="shared" si="176"/>
        <v xml:space="preserve">SELECT * FROM "SchAccounting"."Func_TblTemporary_Import_MYOB_COAStructure_SET"(0000004000000000002, NULL, 0000009000000000002, 6, '60000', '61110'); </v>
      </c>
    </row>
    <row r="281" spans="9:48" x14ac:dyDescent="0.2">
      <c r="I281" s="20">
        <v>61120</v>
      </c>
      <c r="M281" s="20" t="s">
        <v>255</v>
      </c>
      <c r="O281" s="20" t="str">
        <f t="shared" si="147"/>
        <v>2PASV</v>
      </c>
      <c r="P281" s="20">
        <f t="shared" si="148"/>
        <v>30000</v>
      </c>
      <c r="Q281" s="20">
        <f t="shared" si="164"/>
        <v>33000</v>
      </c>
      <c r="R281" s="20" t="str">
        <f t="shared" si="165"/>
        <v>41EAT</v>
      </c>
      <c r="S281" s="20" t="str">
        <f t="shared" si="166"/>
        <v>42EBT</v>
      </c>
      <c r="T281" s="20" t="str">
        <f t="shared" si="149"/>
        <v>43OPF</v>
      </c>
      <c r="U281" s="20">
        <f t="shared" si="150"/>
        <v>60000</v>
      </c>
      <c r="V281" s="20">
        <f t="shared" si="151"/>
        <v>61120</v>
      </c>
      <c r="W281" s="20">
        <f t="shared" si="152"/>
        <v>53000</v>
      </c>
      <c r="X281" s="20">
        <f t="shared" si="153"/>
        <v>59000</v>
      </c>
      <c r="Y281" s="25"/>
      <c r="Z281" s="20" t="str">
        <f t="shared" si="154"/>
        <v/>
      </c>
      <c r="AA281" s="20" t="str">
        <f t="shared" si="155"/>
        <v/>
      </c>
      <c r="AB281" s="20" t="str">
        <f t="shared" si="156"/>
        <v/>
      </c>
      <c r="AC281" s="20" t="str">
        <f t="shared" si="157"/>
        <v/>
      </c>
      <c r="AD281" s="20" t="str">
        <f t="shared" si="158"/>
        <v/>
      </c>
      <c r="AE281" s="20" t="str">
        <f t="shared" si="159"/>
        <v/>
      </c>
      <c r="AF281" s="20" t="str">
        <f t="shared" si="160"/>
        <v>INSERT INTO erpdb.temp_import_MYOB_COAStructure (level, COA, COAChild) VALUES (6, '60000', '61120');</v>
      </c>
      <c r="AG281" s="20" t="str">
        <f t="shared" si="161"/>
        <v/>
      </c>
      <c r="AH281" s="20" t="str">
        <f t="shared" si="162"/>
        <v/>
      </c>
      <c r="AJ281" s="29" t="str">
        <f t="shared" si="175"/>
        <v>INSERT INTO erpdb.temp_import_MYOB_COAStructure (level, COA, COAChild) VALUES (6, '60000', '61120');</v>
      </c>
      <c r="AL281" s="21" t="str">
        <f t="shared" si="163"/>
        <v/>
      </c>
      <c r="AM281" s="21" t="str">
        <f t="shared" si="167"/>
        <v/>
      </c>
      <c r="AN281" s="21" t="str">
        <f t="shared" si="168"/>
        <v/>
      </c>
      <c r="AO281" s="21" t="str">
        <f t="shared" si="169"/>
        <v/>
      </c>
      <c r="AP281" s="21" t="str">
        <f t="shared" si="170"/>
        <v/>
      </c>
      <c r="AQ281" s="21" t="str">
        <f t="shared" si="171"/>
        <v/>
      </c>
      <c r="AR281" s="21" t="str">
        <f t="shared" si="172"/>
        <v xml:space="preserve">SELECT * FROM "SchAccounting"."Func_TblTemporary_Import_MYOB_COAStructure_SET"(0000004000000000002, NULL, 0000009000000000002, 6, '60000', '61120'); </v>
      </c>
      <c r="AS281" s="21" t="str">
        <f t="shared" si="173"/>
        <v/>
      </c>
      <c r="AT281" s="21" t="str">
        <f t="shared" si="174"/>
        <v/>
      </c>
      <c r="AU281" s="26" t="s">
        <v>327</v>
      </c>
      <c r="AV281" s="29" t="str">
        <f t="shared" si="176"/>
        <v xml:space="preserve">SELECT * FROM "SchAccounting"."Func_TblTemporary_Import_MYOB_COAStructure_SET"(0000004000000000002, NULL, 0000009000000000002, 6, '60000', '61120'); </v>
      </c>
    </row>
    <row r="282" spans="9:48" x14ac:dyDescent="0.2">
      <c r="I282" s="20">
        <v>61130</v>
      </c>
      <c r="M282" s="20" t="s">
        <v>256</v>
      </c>
      <c r="O282" s="20" t="str">
        <f t="shared" si="147"/>
        <v>2PASV</v>
      </c>
      <c r="P282" s="20">
        <f t="shared" si="148"/>
        <v>30000</v>
      </c>
      <c r="Q282" s="20">
        <f t="shared" si="164"/>
        <v>33000</v>
      </c>
      <c r="R282" s="20" t="str">
        <f t="shared" si="165"/>
        <v>41EAT</v>
      </c>
      <c r="S282" s="20" t="str">
        <f t="shared" si="166"/>
        <v>42EBT</v>
      </c>
      <c r="T282" s="20" t="str">
        <f t="shared" si="149"/>
        <v>43OPF</v>
      </c>
      <c r="U282" s="20">
        <f t="shared" si="150"/>
        <v>60000</v>
      </c>
      <c r="V282" s="20">
        <f t="shared" si="151"/>
        <v>61130</v>
      </c>
      <c r="W282" s="20">
        <f t="shared" si="152"/>
        <v>53000</v>
      </c>
      <c r="X282" s="20">
        <f t="shared" si="153"/>
        <v>59000</v>
      </c>
      <c r="Y282" s="25"/>
      <c r="Z282" s="20" t="str">
        <f t="shared" si="154"/>
        <v/>
      </c>
      <c r="AA282" s="20" t="str">
        <f t="shared" si="155"/>
        <v/>
      </c>
      <c r="AB282" s="20" t="str">
        <f t="shared" si="156"/>
        <v/>
      </c>
      <c r="AC282" s="20" t="str">
        <f t="shared" si="157"/>
        <v/>
      </c>
      <c r="AD282" s="20" t="str">
        <f t="shared" si="158"/>
        <v/>
      </c>
      <c r="AE282" s="20" t="str">
        <f t="shared" si="159"/>
        <v/>
      </c>
      <c r="AF282" s="20" t="str">
        <f t="shared" si="160"/>
        <v>INSERT INTO erpdb.temp_import_MYOB_COAStructure (level, COA, COAChild) VALUES (6, '60000', '61130');</v>
      </c>
      <c r="AG282" s="20" t="str">
        <f t="shared" si="161"/>
        <v/>
      </c>
      <c r="AH282" s="20" t="str">
        <f t="shared" si="162"/>
        <v/>
      </c>
      <c r="AJ282" s="29" t="str">
        <f t="shared" si="175"/>
        <v>INSERT INTO erpdb.temp_import_MYOB_COAStructure (level, COA, COAChild) VALUES (6, '60000', '61130');</v>
      </c>
      <c r="AL282" s="21" t="str">
        <f t="shared" si="163"/>
        <v/>
      </c>
      <c r="AM282" s="21" t="str">
        <f t="shared" si="167"/>
        <v/>
      </c>
      <c r="AN282" s="21" t="str">
        <f t="shared" si="168"/>
        <v/>
      </c>
      <c r="AO282" s="21" t="str">
        <f t="shared" si="169"/>
        <v/>
      </c>
      <c r="AP282" s="21" t="str">
        <f t="shared" si="170"/>
        <v/>
      </c>
      <c r="AQ282" s="21" t="str">
        <f t="shared" si="171"/>
        <v/>
      </c>
      <c r="AR282" s="21" t="str">
        <f t="shared" si="172"/>
        <v xml:space="preserve">SELECT * FROM "SchAccounting"."Func_TblTemporary_Import_MYOB_COAStructure_SET"(0000004000000000002, NULL, 0000009000000000002, 6, '60000', '61130'); </v>
      </c>
      <c r="AS282" s="21" t="str">
        <f t="shared" si="173"/>
        <v/>
      </c>
      <c r="AT282" s="21" t="str">
        <f t="shared" si="174"/>
        <v/>
      </c>
      <c r="AU282" s="26" t="s">
        <v>327</v>
      </c>
      <c r="AV282" s="29" t="str">
        <f t="shared" si="176"/>
        <v xml:space="preserve">SELECT * FROM "SchAccounting"."Func_TblTemporary_Import_MYOB_COAStructure_SET"(0000004000000000002, NULL, 0000009000000000002, 6, '60000', '61130'); </v>
      </c>
    </row>
    <row r="283" spans="9:48" x14ac:dyDescent="0.2">
      <c r="I283" s="20">
        <v>61150</v>
      </c>
      <c r="M283" s="20" t="s">
        <v>194</v>
      </c>
      <c r="O283" s="20" t="str">
        <f t="shared" si="147"/>
        <v>2PASV</v>
      </c>
      <c r="P283" s="20">
        <f t="shared" si="148"/>
        <v>30000</v>
      </c>
      <c r="Q283" s="20">
        <f t="shared" si="164"/>
        <v>33000</v>
      </c>
      <c r="R283" s="20" t="str">
        <f t="shared" si="165"/>
        <v>41EAT</v>
      </c>
      <c r="S283" s="20" t="str">
        <f t="shared" si="166"/>
        <v>42EBT</v>
      </c>
      <c r="T283" s="20" t="str">
        <f t="shared" si="149"/>
        <v>43OPF</v>
      </c>
      <c r="U283" s="20">
        <f t="shared" si="150"/>
        <v>60000</v>
      </c>
      <c r="V283" s="20">
        <f t="shared" si="151"/>
        <v>61150</v>
      </c>
      <c r="W283" s="20">
        <f t="shared" si="152"/>
        <v>53000</v>
      </c>
      <c r="X283" s="20">
        <f t="shared" si="153"/>
        <v>59000</v>
      </c>
      <c r="Y283" s="25"/>
      <c r="Z283" s="20" t="str">
        <f t="shared" si="154"/>
        <v/>
      </c>
      <c r="AA283" s="20" t="str">
        <f t="shared" si="155"/>
        <v/>
      </c>
      <c r="AB283" s="20" t="str">
        <f t="shared" si="156"/>
        <v/>
      </c>
      <c r="AC283" s="20" t="str">
        <f t="shared" si="157"/>
        <v/>
      </c>
      <c r="AD283" s="20" t="str">
        <f t="shared" si="158"/>
        <v/>
      </c>
      <c r="AE283" s="20" t="str">
        <f t="shared" si="159"/>
        <v/>
      </c>
      <c r="AF283" s="20" t="str">
        <f t="shared" si="160"/>
        <v>INSERT INTO erpdb.temp_import_MYOB_COAStructure (level, COA, COAChild) VALUES (6, '60000', '61150');</v>
      </c>
      <c r="AG283" s="20" t="str">
        <f t="shared" si="161"/>
        <v/>
      </c>
      <c r="AH283" s="20" t="str">
        <f t="shared" si="162"/>
        <v/>
      </c>
      <c r="AJ283" s="29" t="str">
        <f t="shared" si="175"/>
        <v>INSERT INTO erpdb.temp_import_MYOB_COAStructure (level, COA, COAChild) VALUES (6, '60000', '61150');</v>
      </c>
      <c r="AL283" s="21" t="str">
        <f t="shared" si="163"/>
        <v/>
      </c>
      <c r="AM283" s="21" t="str">
        <f t="shared" si="167"/>
        <v/>
      </c>
      <c r="AN283" s="21" t="str">
        <f t="shared" si="168"/>
        <v/>
      </c>
      <c r="AO283" s="21" t="str">
        <f t="shared" si="169"/>
        <v/>
      </c>
      <c r="AP283" s="21" t="str">
        <f t="shared" si="170"/>
        <v/>
      </c>
      <c r="AQ283" s="21" t="str">
        <f t="shared" si="171"/>
        <v/>
      </c>
      <c r="AR283" s="21" t="str">
        <f t="shared" si="172"/>
        <v xml:space="preserve">SELECT * FROM "SchAccounting"."Func_TblTemporary_Import_MYOB_COAStructure_SET"(0000004000000000002, NULL, 0000009000000000002, 6, '60000', '61150'); </v>
      </c>
      <c r="AS283" s="21" t="str">
        <f t="shared" si="173"/>
        <v/>
      </c>
      <c r="AT283" s="21" t="str">
        <f t="shared" si="174"/>
        <v/>
      </c>
      <c r="AU283" s="26" t="s">
        <v>327</v>
      </c>
      <c r="AV283" s="29" t="str">
        <f t="shared" si="176"/>
        <v xml:space="preserve">SELECT * FROM "SchAccounting"."Func_TblTemporary_Import_MYOB_COAStructure_SET"(0000004000000000002, NULL, 0000009000000000002, 6, '60000', '61150'); </v>
      </c>
    </row>
    <row r="284" spans="9:48" x14ac:dyDescent="0.2">
      <c r="I284" s="20">
        <v>61200</v>
      </c>
      <c r="M284" s="20" t="s">
        <v>257</v>
      </c>
      <c r="O284" s="20" t="str">
        <f t="shared" si="147"/>
        <v>2PASV</v>
      </c>
      <c r="P284" s="20">
        <f t="shared" si="148"/>
        <v>30000</v>
      </c>
      <c r="Q284" s="20">
        <f t="shared" si="164"/>
        <v>33000</v>
      </c>
      <c r="R284" s="20" t="str">
        <f t="shared" si="165"/>
        <v>41EAT</v>
      </c>
      <c r="S284" s="20" t="str">
        <f t="shared" si="166"/>
        <v>42EBT</v>
      </c>
      <c r="T284" s="20" t="str">
        <f t="shared" si="149"/>
        <v>43OPF</v>
      </c>
      <c r="U284" s="20">
        <f t="shared" si="150"/>
        <v>60000</v>
      </c>
      <c r="V284" s="20">
        <f t="shared" si="151"/>
        <v>61200</v>
      </c>
      <c r="W284" s="20">
        <f t="shared" si="152"/>
        <v>53000</v>
      </c>
      <c r="X284" s="20">
        <f t="shared" si="153"/>
        <v>59000</v>
      </c>
      <c r="Y284" s="25"/>
      <c r="Z284" s="20" t="str">
        <f t="shared" si="154"/>
        <v/>
      </c>
      <c r="AA284" s="20" t="str">
        <f t="shared" si="155"/>
        <v/>
      </c>
      <c r="AB284" s="20" t="str">
        <f t="shared" si="156"/>
        <v/>
      </c>
      <c r="AC284" s="20" t="str">
        <f t="shared" si="157"/>
        <v/>
      </c>
      <c r="AD284" s="20" t="str">
        <f t="shared" si="158"/>
        <v/>
      </c>
      <c r="AE284" s="20" t="str">
        <f t="shared" si="159"/>
        <v/>
      </c>
      <c r="AF284" s="20" t="str">
        <f t="shared" si="160"/>
        <v>INSERT INTO erpdb.temp_import_MYOB_COAStructure (level, COA, COAChild) VALUES (6, '60000', '61200');</v>
      </c>
      <c r="AG284" s="20" t="str">
        <f t="shared" si="161"/>
        <v/>
      </c>
      <c r="AH284" s="20" t="str">
        <f t="shared" si="162"/>
        <v/>
      </c>
      <c r="AJ284" s="29" t="str">
        <f t="shared" si="175"/>
        <v>INSERT INTO erpdb.temp_import_MYOB_COAStructure (level, COA, COAChild) VALUES (6, '60000', '61200');</v>
      </c>
      <c r="AL284" s="21" t="str">
        <f t="shared" si="163"/>
        <v/>
      </c>
      <c r="AM284" s="21" t="str">
        <f t="shared" si="167"/>
        <v/>
      </c>
      <c r="AN284" s="21" t="str">
        <f t="shared" si="168"/>
        <v/>
      </c>
      <c r="AO284" s="21" t="str">
        <f t="shared" si="169"/>
        <v/>
      </c>
      <c r="AP284" s="21" t="str">
        <f t="shared" si="170"/>
        <v/>
      </c>
      <c r="AQ284" s="21" t="str">
        <f t="shared" si="171"/>
        <v/>
      </c>
      <c r="AR284" s="21" t="str">
        <f t="shared" si="172"/>
        <v xml:space="preserve">SELECT * FROM "SchAccounting"."Func_TblTemporary_Import_MYOB_COAStructure_SET"(0000004000000000002, NULL, 0000009000000000002, 6, '60000', '61200'); </v>
      </c>
      <c r="AS284" s="21" t="str">
        <f t="shared" si="173"/>
        <v/>
      </c>
      <c r="AT284" s="21" t="str">
        <f t="shared" si="174"/>
        <v/>
      </c>
      <c r="AU284" s="26" t="s">
        <v>327</v>
      </c>
      <c r="AV284" s="29" t="str">
        <f t="shared" si="176"/>
        <v xml:space="preserve">SELECT * FROM "SchAccounting"."Func_TblTemporary_Import_MYOB_COAStructure_SET"(0000004000000000002, NULL, 0000009000000000002, 6, '60000', '61200'); </v>
      </c>
    </row>
    <row r="285" spans="9:48" x14ac:dyDescent="0.2">
      <c r="I285" s="20">
        <v>61300</v>
      </c>
      <c r="M285" s="20" t="s">
        <v>258</v>
      </c>
      <c r="O285" s="20" t="str">
        <f t="shared" si="147"/>
        <v>2PASV</v>
      </c>
      <c r="P285" s="20">
        <f t="shared" si="148"/>
        <v>30000</v>
      </c>
      <c r="Q285" s="20">
        <f t="shared" si="164"/>
        <v>33000</v>
      </c>
      <c r="R285" s="20" t="str">
        <f t="shared" si="165"/>
        <v>41EAT</v>
      </c>
      <c r="S285" s="20" t="str">
        <f t="shared" si="166"/>
        <v>42EBT</v>
      </c>
      <c r="T285" s="20" t="str">
        <f t="shared" si="149"/>
        <v>43OPF</v>
      </c>
      <c r="U285" s="20">
        <f t="shared" si="150"/>
        <v>60000</v>
      </c>
      <c r="V285" s="20">
        <f t="shared" si="151"/>
        <v>61300</v>
      </c>
      <c r="W285" s="20">
        <f t="shared" si="152"/>
        <v>53000</v>
      </c>
      <c r="X285" s="20">
        <f t="shared" si="153"/>
        <v>59000</v>
      </c>
      <c r="Y285" s="25"/>
      <c r="Z285" s="20" t="str">
        <f t="shared" si="154"/>
        <v/>
      </c>
      <c r="AA285" s="20" t="str">
        <f t="shared" si="155"/>
        <v/>
      </c>
      <c r="AB285" s="20" t="str">
        <f t="shared" si="156"/>
        <v/>
      </c>
      <c r="AC285" s="20" t="str">
        <f t="shared" si="157"/>
        <v/>
      </c>
      <c r="AD285" s="20" t="str">
        <f t="shared" si="158"/>
        <v/>
      </c>
      <c r="AE285" s="20" t="str">
        <f t="shared" si="159"/>
        <v/>
      </c>
      <c r="AF285" s="20" t="str">
        <f t="shared" si="160"/>
        <v>INSERT INTO erpdb.temp_import_MYOB_COAStructure (level, COA, COAChild) VALUES (6, '60000', '61300');</v>
      </c>
      <c r="AG285" s="20" t="str">
        <f t="shared" si="161"/>
        <v/>
      </c>
      <c r="AH285" s="20" t="str">
        <f t="shared" si="162"/>
        <v/>
      </c>
      <c r="AJ285" s="29" t="str">
        <f t="shared" si="175"/>
        <v>INSERT INTO erpdb.temp_import_MYOB_COAStructure (level, COA, COAChild) VALUES (6, '60000', '61300');</v>
      </c>
      <c r="AL285" s="21" t="str">
        <f t="shared" si="163"/>
        <v/>
      </c>
      <c r="AM285" s="21" t="str">
        <f t="shared" si="167"/>
        <v/>
      </c>
      <c r="AN285" s="21" t="str">
        <f t="shared" si="168"/>
        <v/>
      </c>
      <c r="AO285" s="21" t="str">
        <f t="shared" si="169"/>
        <v/>
      </c>
      <c r="AP285" s="21" t="str">
        <f t="shared" si="170"/>
        <v/>
      </c>
      <c r="AQ285" s="21" t="str">
        <f t="shared" si="171"/>
        <v/>
      </c>
      <c r="AR285" s="21" t="str">
        <f t="shared" si="172"/>
        <v xml:space="preserve">SELECT * FROM "SchAccounting"."Func_TblTemporary_Import_MYOB_COAStructure_SET"(0000004000000000002, NULL, 0000009000000000002, 6, '60000', '61300'); </v>
      </c>
      <c r="AS285" s="21" t="str">
        <f t="shared" si="173"/>
        <v/>
      </c>
      <c r="AT285" s="21" t="str">
        <f t="shared" si="174"/>
        <v/>
      </c>
      <c r="AU285" s="26" t="s">
        <v>327</v>
      </c>
      <c r="AV285" s="29" t="str">
        <f t="shared" si="176"/>
        <v xml:space="preserve">SELECT * FROM "SchAccounting"."Func_TblTemporary_Import_MYOB_COAStructure_SET"(0000004000000000002, NULL, 0000009000000000002, 6, '60000', '61300'); </v>
      </c>
    </row>
    <row r="286" spans="9:48" x14ac:dyDescent="0.2">
      <c r="I286" s="20">
        <v>61900</v>
      </c>
      <c r="M286" s="20" t="s">
        <v>259</v>
      </c>
      <c r="O286" s="20" t="str">
        <f t="shared" si="147"/>
        <v>2PASV</v>
      </c>
      <c r="P286" s="20">
        <f t="shared" si="148"/>
        <v>30000</v>
      </c>
      <c r="Q286" s="20">
        <f t="shared" si="164"/>
        <v>33000</v>
      </c>
      <c r="R286" s="20" t="str">
        <f t="shared" si="165"/>
        <v>41EAT</v>
      </c>
      <c r="S286" s="20" t="str">
        <f t="shared" si="166"/>
        <v>42EBT</v>
      </c>
      <c r="T286" s="20" t="str">
        <f t="shared" si="149"/>
        <v>43OPF</v>
      </c>
      <c r="U286" s="20">
        <f t="shared" si="150"/>
        <v>60000</v>
      </c>
      <c r="V286" s="20">
        <f t="shared" si="151"/>
        <v>61900</v>
      </c>
      <c r="W286" s="20">
        <f t="shared" si="152"/>
        <v>53000</v>
      </c>
      <c r="X286" s="20">
        <f t="shared" si="153"/>
        <v>59000</v>
      </c>
      <c r="Y286" s="25"/>
      <c r="Z286" s="20" t="str">
        <f t="shared" si="154"/>
        <v/>
      </c>
      <c r="AA286" s="20" t="str">
        <f t="shared" si="155"/>
        <v/>
      </c>
      <c r="AB286" s="20" t="str">
        <f t="shared" si="156"/>
        <v/>
      </c>
      <c r="AC286" s="20" t="str">
        <f t="shared" si="157"/>
        <v/>
      </c>
      <c r="AD286" s="20" t="str">
        <f t="shared" si="158"/>
        <v/>
      </c>
      <c r="AE286" s="20" t="str">
        <f t="shared" si="159"/>
        <v/>
      </c>
      <c r="AF286" s="20" t="str">
        <f t="shared" si="160"/>
        <v>INSERT INTO erpdb.temp_import_MYOB_COAStructure (level, COA, COAChild) VALUES (6, '60000', '61900');</v>
      </c>
      <c r="AG286" s="20" t="str">
        <f t="shared" si="161"/>
        <v/>
      </c>
      <c r="AH286" s="20" t="str">
        <f t="shared" si="162"/>
        <v/>
      </c>
      <c r="AJ286" s="29" t="str">
        <f t="shared" si="175"/>
        <v>INSERT INTO erpdb.temp_import_MYOB_COAStructure (level, COA, COAChild) VALUES (6, '60000', '61900');</v>
      </c>
      <c r="AL286" s="21" t="str">
        <f t="shared" si="163"/>
        <v/>
      </c>
      <c r="AM286" s="21" t="str">
        <f t="shared" si="167"/>
        <v/>
      </c>
      <c r="AN286" s="21" t="str">
        <f t="shared" si="168"/>
        <v/>
      </c>
      <c r="AO286" s="21" t="str">
        <f t="shared" si="169"/>
        <v/>
      </c>
      <c r="AP286" s="21" t="str">
        <f t="shared" si="170"/>
        <v/>
      </c>
      <c r="AQ286" s="21" t="str">
        <f t="shared" si="171"/>
        <v/>
      </c>
      <c r="AR286" s="21" t="str">
        <f t="shared" si="172"/>
        <v xml:space="preserve">SELECT * FROM "SchAccounting"."Func_TblTemporary_Import_MYOB_COAStructure_SET"(0000004000000000002, NULL, 0000009000000000002, 6, '60000', '61900'); </v>
      </c>
      <c r="AS286" s="21" t="str">
        <f t="shared" si="173"/>
        <v/>
      </c>
      <c r="AT286" s="21" t="str">
        <f t="shared" si="174"/>
        <v/>
      </c>
      <c r="AU286" s="26" t="s">
        <v>327</v>
      </c>
      <c r="AV286" s="29" t="str">
        <f t="shared" si="176"/>
        <v xml:space="preserve">SELECT * FROM "SchAccounting"."Func_TblTemporary_Import_MYOB_COAStructure_SET"(0000004000000000002, NULL, 0000009000000000002, 6, '60000', '61900'); </v>
      </c>
    </row>
    <row r="287" spans="9:48" x14ac:dyDescent="0.2">
      <c r="I287" s="20">
        <v>62100</v>
      </c>
      <c r="M287" s="20" t="s">
        <v>260</v>
      </c>
      <c r="O287" s="20" t="str">
        <f t="shared" si="147"/>
        <v>2PASV</v>
      </c>
      <c r="P287" s="20">
        <f t="shared" si="148"/>
        <v>30000</v>
      </c>
      <c r="Q287" s="20">
        <f t="shared" si="164"/>
        <v>33000</v>
      </c>
      <c r="R287" s="20" t="str">
        <f t="shared" si="165"/>
        <v>41EAT</v>
      </c>
      <c r="S287" s="20" t="str">
        <f t="shared" si="166"/>
        <v>42EBT</v>
      </c>
      <c r="T287" s="20" t="str">
        <f t="shared" si="149"/>
        <v>43OPF</v>
      </c>
      <c r="U287" s="20">
        <f t="shared" si="150"/>
        <v>60000</v>
      </c>
      <c r="V287" s="20">
        <f t="shared" si="151"/>
        <v>62100</v>
      </c>
      <c r="W287" s="20">
        <f t="shared" si="152"/>
        <v>53000</v>
      </c>
      <c r="X287" s="20">
        <f t="shared" si="153"/>
        <v>59000</v>
      </c>
      <c r="Y287" s="25"/>
      <c r="Z287" s="20" t="str">
        <f t="shared" si="154"/>
        <v/>
      </c>
      <c r="AA287" s="20" t="str">
        <f t="shared" si="155"/>
        <v/>
      </c>
      <c r="AB287" s="20" t="str">
        <f t="shared" si="156"/>
        <v/>
      </c>
      <c r="AC287" s="20" t="str">
        <f t="shared" si="157"/>
        <v/>
      </c>
      <c r="AD287" s="20" t="str">
        <f t="shared" si="158"/>
        <v/>
      </c>
      <c r="AE287" s="20" t="str">
        <f t="shared" si="159"/>
        <v/>
      </c>
      <c r="AF287" s="20" t="str">
        <f t="shared" si="160"/>
        <v>INSERT INTO erpdb.temp_import_MYOB_COAStructure (level, COA, COAChild) VALUES (6, '60000', '62100');</v>
      </c>
      <c r="AG287" s="20" t="str">
        <f t="shared" si="161"/>
        <v/>
      </c>
      <c r="AH287" s="20" t="str">
        <f t="shared" si="162"/>
        <v/>
      </c>
      <c r="AJ287" s="29" t="str">
        <f t="shared" si="175"/>
        <v>INSERT INTO erpdb.temp_import_MYOB_COAStructure (level, COA, COAChild) VALUES (6, '60000', '62100');</v>
      </c>
      <c r="AL287" s="21" t="str">
        <f t="shared" si="163"/>
        <v/>
      </c>
      <c r="AM287" s="21" t="str">
        <f t="shared" si="167"/>
        <v/>
      </c>
      <c r="AN287" s="21" t="str">
        <f t="shared" si="168"/>
        <v/>
      </c>
      <c r="AO287" s="21" t="str">
        <f t="shared" si="169"/>
        <v/>
      </c>
      <c r="AP287" s="21" t="str">
        <f t="shared" si="170"/>
        <v/>
      </c>
      <c r="AQ287" s="21" t="str">
        <f t="shared" si="171"/>
        <v/>
      </c>
      <c r="AR287" s="21" t="str">
        <f t="shared" si="172"/>
        <v xml:space="preserve">SELECT * FROM "SchAccounting"."Func_TblTemporary_Import_MYOB_COAStructure_SET"(0000004000000000002, NULL, 0000009000000000002, 6, '60000', '62100'); </v>
      </c>
      <c r="AS287" s="21" t="str">
        <f t="shared" si="173"/>
        <v/>
      </c>
      <c r="AT287" s="21" t="str">
        <f t="shared" si="174"/>
        <v/>
      </c>
      <c r="AU287" s="26" t="s">
        <v>327</v>
      </c>
      <c r="AV287" s="29" t="str">
        <f t="shared" si="176"/>
        <v xml:space="preserve">SELECT * FROM "SchAccounting"."Func_TblTemporary_Import_MYOB_COAStructure_SET"(0000004000000000002, NULL, 0000009000000000002, 6, '60000', '62100'); </v>
      </c>
    </row>
    <row r="288" spans="9:48" x14ac:dyDescent="0.2">
      <c r="I288" s="20">
        <v>62200</v>
      </c>
      <c r="M288" s="20" t="s">
        <v>261</v>
      </c>
      <c r="O288" s="20" t="str">
        <f t="shared" si="147"/>
        <v>2PASV</v>
      </c>
      <c r="P288" s="20">
        <f t="shared" si="148"/>
        <v>30000</v>
      </c>
      <c r="Q288" s="20">
        <f t="shared" si="164"/>
        <v>33000</v>
      </c>
      <c r="R288" s="20" t="str">
        <f t="shared" si="165"/>
        <v>41EAT</v>
      </c>
      <c r="S288" s="20" t="str">
        <f t="shared" si="166"/>
        <v>42EBT</v>
      </c>
      <c r="T288" s="20" t="str">
        <f t="shared" si="149"/>
        <v>43OPF</v>
      </c>
      <c r="U288" s="20">
        <f t="shared" si="150"/>
        <v>60000</v>
      </c>
      <c r="V288" s="20">
        <f t="shared" si="151"/>
        <v>62200</v>
      </c>
      <c r="W288" s="20">
        <f t="shared" si="152"/>
        <v>53000</v>
      </c>
      <c r="X288" s="20">
        <f t="shared" si="153"/>
        <v>59000</v>
      </c>
      <c r="Y288" s="25"/>
      <c r="Z288" s="20" t="str">
        <f t="shared" si="154"/>
        <v/>
      </c>
      <c r="AA288" s="20" t="str">
        <f t="shared" si="155"/>
        <v/>
      </c>
      <c r="AB288" s="20" t="str">
        <f t="shared" si="156"/>
        <v/>
      </c>
      <c r="AC288" s="20" t="str">
        <f t="shared" si="157"/>
        <v/>
      </c>
      <c r="AD288" s="20" t="str">
        <f t="shared" si="158"/>
        <v/>
      </c>
      <c r="AE288" s="20" t="str">
        <f t="shared" si="159"/>
        <v/>
      </c>
      <c r="AF288" s="20" t="str">
        <f t="shared" si="160"/>
        <v>INSERT INTO erpdb.temp_import_MYOB_COAStructure (level, COA, COAChild) VALUES (6, '60000', '62200');</v>
      </c>
      <c r="AG288" s="20" t="str">
        <f t="shared" si="161"/>
        <v/>
      </c>
      <c r="AH288" s="20" t="str">
        <f t="shared" si="162"/>
        <v/>
      </c>
      <c r="AJ288" s="29" t="str">
        <f t="shared" si="175"/>
        <v>INSERT INTO erpdb.temp_import_MYOB_COAStructure (level, COA, COAChild) VALUES (6, '60000', '62200');</v>
      </c>
      <c r="AL288" s="21" t="str">
        <f t="shared" si="163"/>
        <v/>
      </c>
      <c r="AM288" s="21" t="str">
        <f t="shared" si="167"/>
        <v/>
      </c>
      <c r="AN288" s="21" t="str">
        <f t="shared" si="168"/>
        <v/>
      </c>
      <c r="AO288" s="21" t="str">
        <f t="shared" si="169"/>
        <v/>
      </c>
      <c r="AP288" s="21" t="str">
        <f t="shared" si="170"/>
        <v/>
      </c>
      <c r="AQ288" s="21" t="str">
        <f t="shared" si="171"/>
        <v/>
      </c>
      <c r="AR288" s="21" t="str">
        <f t="shared" si="172"/>
        <v xml:space="preserve">SELECT * FROM "SchAccounting"."Func_TblTemporary_Import_MYOB_COAStructure_SET"(0000004000000000002, NULL, 0000009000000000002, 6, '60000', '62200'); </v>
      </c>
      <c r="AS288" s="21" t="str">
        <f t="shared" si="173"/>
        <v/>
      </c>
      <c r="AT288" s="21" t="str">
        <f t="shared" si="174"/>
        <v/>
      </c>
      <c r="AU288" s="26" t="s">
        <v>327</v>
      </c>
      <c r="AV288" s="29" t="str">
        <f t="shared" si="176"/>
        <v xml:space="preserve">SELECT * FROM "SchAccounting"."Func_TblTemporary_Import_MYOB_COAStructure_SET"(0000004000000000002, NULL, 0000009000000000002, 6, '60000', '62200'); </v>
      </c>
    </row>
    <row r="289" spans="9:48" x14ac:dyDescent="0.2">
      <c r="I289" s="20">
        <v>62300</v>
      </c>
      <c r="M289" s="20" t="s">
        <v>262</v>
      </c>
      <c r="O289" s="20" t="str">
        <f t="shared" si="147"/>
        <v>2PASV</v>
      </c>
      <c r="P289" s="20">
        <f t="shared" si="148"/>
        <v>30000</v>
      </c>
      <c r="Q289" s="20">
        <f t="shared" si="164"/>
        <v>33000</v>
      </c>
      <c r="R289" s="20" t="str">
        <f t="shared" si="165"/>
        <v>41EAT</v>
      </c>
      <c r="S289" s="20" t="str">
        <f t="shared" si="166"/>
        <v>42EBT</v>
      </c>
      <c r="T289" s="20" t="str">
        <f t="shared" si="149"/>
        <v>43OPF</v>
      </c>
      <c r="U289" s="20">
        <f t="shared" si="150"/>
        <v>60000</v>
      </c>
      <c r="V289" s="20">
        <f t="shared" si="151"/>
        <v>62300</v>
      </c>
      <c r="W289" s="20">
        <f t="shared" si="152"/>
        <v>53000</v>
      </c>
      <c r="X289" s="20">
        <f t="shared" si="153"/>
        <v>59000</v>
      </c>
      <c r="Y289" s="25"/>
      <c r="Z289" s="20" t="str">
        <f t="shared" si="154"/>
        <v/>
      </c>
      <c r="AA289" s="20" t="str">
        <f t="shared" si="155"/>
        <v/>
      </c>
      <c r="AB289" s="20" t="str">
        <f t="shared" si="156"/>
        <v/>
      </c>
      <c r="AC289" s="20" t="str">
        <f t="shared" si="157"/>
        <v/>
      </c>
      <c r="AD289" s="20" t="str">
        <f t="shared" si="158"/>
        <v/>
      </c>
      <c r="AE289" s="20" t="str">
        <f t="shared" si="159"/>
        <v/>
      </c>
      <c r="AF289" s="20" t="str">
        <f t="shared" si="160"/>
        <v>INSERT INTO erpdb.temp_import_MYOB_COAStructure (level, COA, COAChild) VALUES (6, '60000', '62300');</v>
      </c>
      <c r="AG289" s="20" t="str">
        <f t="shared" si="161"/>
        <v/>
      </c>
      <c r="AH289" s="20" t="str">
        <f t="shared" si="162"/>
        <v/>
      </c>
      <c r="AJ289" s="29" t="str">
        <f t="shared" si="175"/>
        <v>INSERT INTO erpdb.temp_import_MYOB_COAStructure (level, COA, COAChild) VALUES (6, '60000', '62300');</v>
      </c>
      <c r="AL289" s="21" t="str">
        <f t="shared" si="163"/>
        <v/>
      </c>
      <c r="AM289" s="21" t="str">
        <f t="shared" si="167"/>
        <v/>
      </c>
      <c r="AN289" s="21" t="str">
        <f t="shared" si="168"/>
        <v/>
      </c>
      <c r="AO289" s="21" t="str">
        <f t="shared" si="169"/>
        <v/>
      </c>
      <c r="AP289" s="21" t="str">
        <f t="shared" si="170"/>
        <v/>
      </c>
      <c r="AQ289" s="21" t="str">
        <f t="shared" si="171"/>
        <v/>
      </c>
      <c r="AR289" s="21" t="str">
        <f t="shared" si="172"/>
        <v xml:space="preserve">SELECT * FROM "SchAccounting"."Func_TblTemporary_Import_MYOB_COAStructure_SET"(0000004000000000002, NULL, 0000009000000000002, 6, '60000', '62300'); </v>
      </c>
      <c r="AS289" s="21" t="str">
        <f t="shared" si="173"/>
        <v/>
      </c>
      <c r="AT289" s="21" t="str">
        <f t="shared" si="174"/>
        <v/>
      </c>
      <c r="AU289" s="26" t="s">
        <v>327</v>
      </c>
      <c r="AV289" s="29" t="str">
        <f t="shared" si="176"/>
        <v xml:space="preserve">SELECT * FROM "SchAccounting"."Func_TblTemporary_Import_MYOB_COAStructure_SET"(0000004000000000002, NULL, 0000009000000000002, 6, '60000', '62300'); </v>
      </c>
    </row>
    <row r="290" spans="9:48" x14ac:dyDescent="0.2">
      <c r="I290" s="20">
        <v>62400</v>
      </c>
      <c r="M290" s="20" t="s">
        <v>263</v>
      </c>
      <c r="O290" s="20" t="str">
        <f t="shared" si="147"/>
        <v>2PASV</v>
      </c>
      <c r="P290" s="20">
        <f t="shared" si="148"/>
        <v>30000</v>
      </c>
      <c r="Q290" s="20">
        <f t="shared" si="164"/>
        <v>33000</v>
      </c>
      <c r="R290" s="20" t="str">
        <f t="shared" si="165"/>
        <v>41EAT</v>
      </c>
      <c r="S290" s="20" t="str">
        <f t="shared" si="166"/>
        <v>42EBT</v>
      </c>
      <c r="T290" s="20" t="str">
        <f t="shared" si="149"/>
        <v>43OPF</v>
      </c>
      <c r="U290" s="20">
        <f t="shared" si="150"/>
        <v>60000</v>
      </c>
      <c r="V290" s="20">
        <f t="shared" si="151"/>
        <v>62400</v>
      </c>
      <c r="W290" s="20">
        <f t="shared" si="152"/>
        <v>53000</v>
      </c>
      <c r="X290" s="20">
        <f t="shared" si="153"/>
        <v>59000</v>
      </c>
      <c r="Y290" s="25"/>
      <c r="Z290" s="20" t="str">
        <f t="shared" si="154"/>
        <v/>
      </c>
      <c r="AA290" s="20" t="str">
        <f t="shared" si="155"/>
        <v/>
      </c>
      <c r="AB290" s="20" t="str">
        <f t="shared" si="156"/>
        <v/>
      </c>
      <c r="AC290" s="20" t="str">
        <f t="shared" si="157"/>
        <v/>
      </c>
      <c r="AD290" s="20" t="str">
        <f t="shared" si="158"/>
        <v/>
      </c>
      <c r="AE290" s="20" t="str">
        <f t="shared" si="159"/>
        <v/>
      </c>
      <c r="AF290" s="20" t="str">
        <f t="shared" si="160"/>
        <v>INSERT INTO erpdb.temp_import_MYOB_COAStructure (level, COA, COAChild) VALUES (6, '60000', '62400');</v>
      </c>
      <c r="AG290" s="20" t="str">
        <f t="shared" si="161"/>
        <v/>
      </c>
      <c r="AH290" s="20" t="str">
        <f t="shared" si="162"/>
        <v/>
      </c>
      <c r="AJ290" s="29" t="str">
        <f t="shared" si="175"/>
        <v>INSERT INTO erpdb.temp_import_MYOB_COAStructure (level, COA, COAChild) VALUES (6, '60000', '62400');</v>
      </c>
      <c r="AL290" s="21" t="str">
        <f t="shared" si="163"/>
        <v/>
      </c>
      <c r="AM290" s="21" t="str">
        <f t="shared" si="167"/>
        <v/>
      </c>
      <c r="AN290" s="21" t="str">
        <f t="shared" si="168"/>
        <v/>
      </c>
      <c r="AO290" s="21" t="str">
        <f t="shared" si="169"/>
        <v/>
      </c>
      <c r="AP290" s="21" t="str">
        <f t="shared" si="170"/>
        <v/>
      </c>
      <c r="AQ290" s="21" t="str">
        <f t="shared" si="171"/>
        <v/>
      </c>
      <c r="AR290" s="21" t="str">
        <f t="shared" si="172"/>
        <v xml:space="preserve">SELECT * FROM "SchAccounting"."Func_TblTemporary_Import_MYOB_COAStructure_SET"(0000004000000000002, NULL, 0000009000000000002, 6, '60000', '62400'); </v>
      </c>
      <c r="AS290" s="21" t="str">
        <f t="shared" si="173"/>
        <v/>
      </c>
      <c r="AT290" s="21" t="str">
        <f t="shared" si="174"/>
        <v/>
      </c>
      <c r="AU290" s="26" t="s">
        <v>327</v>
      </c>
      <c r="AV290" s="29" t="str">
        <f t="shared" si="176"/>
        <v xml:space="preserve">SELECT * FROM "SchAccounting"."Func_TblTemporary_Import_MYOB_COAStructure_SET"(0000004000000000002, NULL, 0000009000000000002, 6, '60000', '62400'); </v>
      </c>
    </row>
    <row r="291" spans="9:48" x14ac:dyDescent="0.2">
      <c r="I291" s="20">
        <v>62500</v>
      </c>
      <c r="M291" s="20" t="s">
        <v>193</v>
      </c>
      <c r="O291" s="20" t="str">
        <f t="shared" si="147"/>
        <v>2PASV</v>
      </c>
      <c r="P291" s="20">
        <f t="shared" si="148"/>
        <v>30000</v>
      </c>
      <c r="Q291" s="20">
        <f t="shared" si="164"/>
        <v>33000</v>
      </c>
      <c r="R291" s="20" t="str">
        <f t="shared" si="165"/>
        <v>41EAT</v>
      </c>
      <c r="S291" s="20" t="str">
        <f t="shared" si="166"/>
        <v>42EBT</v>
      </c>
      <c r="T291" s="20" t="str">
        <f t="shared" si="149"/>
        <v>43OPF</v>
      </c>
      <c r="U291" s="20">
        <f t="shared" si="150"/>
        <v>60000</v>
      </c>
      <c r="V291" s="20">
        <f t="shared" si="151"/>
        <v>62500</v>
      </c>
      <c r="W291" s="20">
        <f t="shared" si="152"/>
        <v>53000</v>
      </c>
      <c r="X291" s="20">
        <f t="shared" si="153"/>
        <v>59000</v>
      </c>
      <c r="Y291" s="25"/>
      <c r="Z291" s="20" t="str">
        <f t="shared" si="154"/>
        <v/>
      </c>
      <c r="AA291" s="20" t="str">
        <f t="shared" si="155"/>
        <v/>
      </c>
      <c r="AB291" s="20" t="str">
        <f t="shared" si="156"/>
        <v/>
      </c>
      <c r="AC291" s="20" t="str">
        <f t="shared" si="157"/>
        <v/>
      </c>
      <c r="AD291" s="20" t="str">
        <f t="shared" si="158"/>
        <v/>
      </c>
      <c r="AE291" s="20" t="str">
        <f t="shared" si="159"/>
        <v/>
      </c>
      <c r="AF291" s="20" t="str">
        <f t="shared" si="160"/>
        <v>INSERT INTO erpdb.temp_import_MYOB_COAStructure (level, COA, COAChild) VALUES (6, '60000', '62500');</v>
      </c>
      <c r="AG291" s="20" t="str">
        <f t="shared" si="161"/>
        <v/>
      </c>
      <c r="AH291" s="20" t="str">
        <f t="shared" si="162"/>
        <v/>
      </c>
      <c r="AJ291" s="29" t="str">
        <f t="shared" si="175"/>
        <v>INSERT INTO erpdb.temp_import_MYOB_COAStructure (level, COA, COAChild) VALUES (6, '60000', '62500');</v>
      </c>
      <c r="AL291" s="21" t="str">
        <f t="shared" si="163"/>
        <v/>
      </c>
      <c r="AM291" s="21" t="str">
        <f t="shared" si="167"/>
        <v/>
      </c>
      <c r="AN291" s="21" t="str">
        <f t="shared" si="168"/>
        <v/>
      </c>
      <c r="AO291" s="21" t="str">
        <f t="shared" si="169"/>
        <v/>
      </c>
      <c r="AP291" s="21" t="str">
        <f t="shared" si="170"/>
        <v/>
      </c>
      <c r="AQ291" s="21" t="str">
        <f t="shared" si="171"/>
        <v/>
      </c>
      <c r="AR291" s="21" t="str">
        <f t="shared" si="172"/>
        <v xml:space="preserve">SELECT * FROM "SchAccounting"."Func_TblTemporary_Import_MYOB_COAStructure_SET"(0000004000000000002, NULL, 0000009000000000002, 6, '60000', '62500'); </v>
      </c>
      <c r="AS291" s="21" t="str">
        <f t="shared" si="173"/>
        <v/>
      </c>
      <c r="AT291" s="21" t="str">
        <f t="shared" si="174"/>
        <v/>
      </c>
      <c r="AU291" s="26" t="s">
        <v>327</v>
      </c>
      <c r="AV291" s="29" t="str">
        <f t="shared" si="176"/>
        <v xml:space="preserve">SELECT * FROM "SchAccounting"."Func_TblTemporary_Import_MYOB_COAStructure_SET"(0000004000000000002, NULL, 0000009000000000002, 6, '60000', '62500'); </v>
      </c>
    </row>
    <row r="292" spans="9:48" x14ac:dyDescent="0.2">
      <c r="I292" s="20">
        <v>63100</v>
      </c>
      <c r="M292" s="20" t="s">
        <v>264</v>
      </c>
      <c r="O292" s="20" t="str">
        <f t="shared" si="147"/>
        <v>2PASV</v>
      </c>
      <c r="P292" s="20">
        <f t="shared" si="148"/>
        <v>30000</v>
      </c>
      <c r="Q292" s="20">
        <f t="shared" si="164"/>
        <v>33000</v>
      </c>
      <c r="R292" s="20" t="str">
        <f t="shared" si="165"/>
        <v>41EAT</v>
      </c>
      <c r="S292" s="20" t="str">
        <f t="shared" si="166"/>
        <v>42EBT</v>
      </c>
      <c r="T292" s="20" t="str">
        <f t="shared" si="149"/>
        <v>43OPF</v>
      </c>
      <c r="U292" s="20">
        <f t="shared" si="150"/>
        <v>60000</v>
      </c>
      <c r="V292" s="20">
        <f t="shared" si="151"/>
        <v>63100</v>
      </c>
      <c r="W292" s="20">
        <f t="shared" si="152"/>
        <v>53000</v>
      </c>
      <c r="X292" s="20">
        <f t="shared" si="153"/>
        <v>59000</v>
      </c>
      <c r="Y292" s="25"/>
      <c r="Z292" s="20" t="str">
        <f t="shared" si="154"/>
        <v/>
      </c>
      <c r="AA292" s="20" t="str">
        <f t="shared" si="155"/>
        <v/>
      </c>
      <c r="AB292" s="20" t="str">
        <f t="shared" si="156"/>
        <v/>
      </c>
      <c r="AC292" s="20" t="str">
        <f t="shared" si="157"/>
        <v/>
      </c>
      <c r="AD292" s="20" t="str">
        <f t="shared" si="158"/>
        <v/>
      </c>
      <c r="AE292" s="20" t="str">
        <f t="shared" si="159"/>
        <v/>
      </c>
      <c r="AF292" s="20" t="str">
        <f t="shared" si="160"/>
        <v>INSERT INTO erpdb.temp_import_MYOB_COAStructure (level, COA, COAChild) VALUES (6, '60000', '63100');</v>
      </c>
      <c r="AG292" s="20" t="str">
        <f t="shared" si="161"/>
        <v/>
      </c>
      <c r="AH292" s="20" t="str">
        <f t="shared" si="162"/>
        <v/>
      </c>
      <c r="AJ292" s="29" t="str">
        <f t="shared" si="175"/>
        <v>INSERT INTO erpdb.temp_import_MYOB_COAStructure (level, COA, COAChild) VALUES (6, '60000', '63100');</v>
      </c>
      <c r="AL292" s="21" t="str">
        <f t="shared" si="163"/>
        <v/>
      </c>
      <c r="AM292" s="21" t="str">
        <f t="shared" si="167"/>
        <v/>
      </c>
      <c r="AN292" s="21" t="str">
        <f t="shared" si="168"/>
        <v/>
      </c>
      <c r="AO292" s="21" t="str">
        <f t="shared" si="169"/>
        <v/>
      </c>
      <c r="AP292" s="21" t="str">
        <f t="shared" si="170"/>
        <v/>
      </c>
      <c r="AQ292" s="21" t="str">
        <f t="shared" si="171"/>
        <v/>
      </c>
      <c r="AR292" s="21" t="str">
        <f t="shared" si="172"/>
        <v xml:space="preserve">SELECT * FROM "SchAccounting"."Func_TblTemporary_Import_MYOB_COAStructure_SET"(0000004000000000002, NULL, 0000009000000000002, 6, '60000', '63100'); </v>
      </c>
      <c r="AS292" s="21" t="str">
        <f t="shared" si="173"/>
        <v/>
      </c>
      <c r="AT292" s="21" t="str">
        <f t="shared" si="174"/>
        <v/>
      </c>
      <c r="AU292" s="26" t="s">
        <v>327</v>
      </c>
      <c r="AV292" s="29" t="str">
        <f t="shared" si="176"/>
        <v xml:space="preserve">SELECT * FROM "SchAccounting"."Func_TblTemporary_Import_MYOB_COAStructure_SET"(0000004000000000002, NULL, 0000009000000000002, 6, '60000', '63100'); </v>
      </c>
    </row>
    <row r="293" spans="9:48" x14ac:dyDescent="0.2">
      <c r="I293" s="20">
        <v>63110</v>
      </c>
      <c r="M293" s="20" t="s">
        <v>265</v>
      </c>
      <c r="O293" s="20" t="str">
        <f t="shared" si="147"/>
        <v>2PASV</v>
      </c>
      <c r="P293" s="20">
        <f t="shared" si="148"/>
        <v>30000</v>
      </c>
      <c r="Q293" s="20">
        <f t="shared" si="164"/>
        <v>33000</v>
      </c>
      <c r="R293" s="20" t="str">
        <f t="shared" si="165"/>
        <v>41EAT</v>
      </c>
      <c r="S293" s="20" t="str">
        <f t="shared" si="166"/>
        <v>42EBT</v>
      </c>
      <c r="T293" s="20" t="str">
        <f t="shared" si="149"/>
        <v>43OPF</v>
      </c>
      <c r="U293" s="20">
        <f t="shared" si="150"/>
        <v>60000</v>
      </c>
      <c r="V293" s="20">
        <f t="shared" si="151"/>
        <v>63110</v>
      </c>
      <c r="W293" s="20">
        <f t="shared" si="152"/>
        <v>53000</v>
      </c>
      <c r="X293" s="20">
        <f t="shared" si="153"/>
        <v>59000</v>
      </c>
      <c r="Y293" s="25"/>
      <c r="Z293" s="20" t="str">
        <f t="shared" si="154"/>
        <v/>
      </c>
      <c r="AA293" s="20" t="str">
        <f t="shared" si="155"/>
        <v/>
      </c>
      <c r="AB293" s="20" t="str">
        <f t="shared" si="156"/>
        <v/>
      </c>
      <c r="AC293" s="20" t="str">
        <f t="shared" si="157"/>
        <v/>
      </c>
      <c r="AD293" s="20" t="str">
        <f t="shared" si="158"/>
        <v/>
      </c>
      <c r="AE293" s="20" t="str">
        <f t="shared" si="159"/>
        <v/>
      </c>
      <c r="AF293" s="20" t="str">
        <f t="shared" si="160"/>
        <v>INSERT INTO erpdb.temp_import_MYOB_COAStructure (level, COA, COAChild) VALUES (6, '60000', '63110');</v>
      </c>
      <c r="AG293" s="20" t="str">
        <f t="shared" si="161"/>
        <v/>
      </c>
      <c r="AH293" s="20" t="str">
        <f t="shared" si="162"/>
        <v/>
      </c>
      <c r="AJ293" s="29" t="str">
        <f t="shared" si="175"/>
        <v>INSERT INTO erpdb.temp_import_MYOB_COAStructure (level, COA, COAChild) VALUES (6, '60000', '63110');</v>
      </c>
      <c r="AL293" s="21" t="str">
        <f t="shared" si="163"/>
        <v/>
      </c>
      <c r="AM293" s="21" t="str">
        <f t="shared" si="167"/>
        <v/>
      </c>
      <c r="AN293" s="21" t="str">
        <f t="shared" si="168"/>
        <v/>
      </c>
      <c r="AO293" s="21" t="str">
        <f t="shared" si="169"/>
        <v/>
      </c>
      <c r="AP293" s="21" t="str">
        <f t="shared" si="170"/>
        <v/>
      </c>
      <c r="AQ293" s="21" t="str">
        <f t="shared" si="171"/>
        <v/>
      </c>
      <c r="AR293" s="21" t="str">
        <f t="shared" si="172"/>
        <v xml:space="preserve">SELECT * FROM "SchAccounting"."Func_TblTemporary_Import_MYOB_COAStructure_SET"(0000004000000000002, NULL, 0000009000000000002, 6, '60000', '63110'); </v>
      </c>
      <c r="AS293" s="21" t="str">
        <f t="shared" si="173"/>
        <v/>
      </c>
      <c r="AT293" s="21" t="str">
        <f t="shared" si="174"/>
        <v/>
      </c>
      <c r="AU293" s="26" t="s">
        <v>327</v>
      </c>
      <c r="AV293" s="29" t="str">
        <f t="shared" si="176"/>
        <v xml:space="preserve">SELECT * FROM "SchAccounting"."Func_TblTemporary_Import_MYOB_COAStructure_SET"(0000004000000000002, NULL, 0000009000000000002, 6, '60000', '63110'); </v>
      </c>
    </row>
    <row r="294" spans="9:48" x14ac:dyDescent="0.2">
      <c r="I294" s="20">
        <v>63200</v>
      </c>
      <c r="M294" s="20" t="s">
        <v>266</v>
      </c>
      <c r="O294" s="20" t="str">
        <f t="shared" si="147"/>
        <v>2PASV</v>
      </c>
      <c r="P294" s="20">
        <f t="shared" si="148"/>
        <v>30000</v>
      </c>
      <c r="Q294" s="20">
        <f t="shared" si="164"/>
        <v>33000</v>
      </c>
      <c r="R294" s="20" t="str">
        <f t="shared" si="165"/>
        <v>41EAT</v>
      </c>
      <c r="S294" s="20" t="str">
        <f t="shared" si="166"/>
        <v>42EBT</v>
      </c>
      <c r="T294" s="20" t="str">
        <f t="shared" si="149"/>
        <v>43OPF</v>
      </c>
      <c r="U294" s="20">
        <f t="shared" si="150"/>
        <v>60000</v>
      </c>
      <c r="V294" s="20">
        <f t="shared" si="151"/>
        <v>63200</v>
      </c>
      <c r="W294" s="20">
        <f t="shared" si="152"/>
        <v>53000</v>
      </c>
      <c r="X294" s="20">
        <f t="shared" si="153"/>
        <v>59000</v>
      </c>
      <c r="Y294" s="25"/>
      <c r="Z294" s="20" t="str">
        <f t="shared" si="154"/>
        <v/>
      </c>
      <c r="AA294" s="20" t="str">
        <f t="shared" si="155"/>
        <v/>
      </c>
      <c r="AB294" s="20" t="str">
        <f t="shared" si="156"/>
        <v/>
      </c>
      <c r="AC294" s="20" t="str">
        <f t="shared" si="157"/>
        <v/>
      </c>
      <c r="AD294" s="20" t="str">
        <f t="shared" si="158"/>
        <v/>
      </c>
      <c r="AE294" s="20" t="str">
        <f t="shared" si="159"/>
        <v/>
      </c>
      <c r="AF294" s="20" t="str">
        <f t="shared" si="160"/>
        <v>INSERT INTO erpdb.temp_import_MYOB_COAStructure (level, COA, COAChild) VALUES (6, '60000', '63200');</v>
      </c>
      <c r="AG294" s="20" t="str">
        <f t="shared" si="161"/>
        <v/>
      </c>
      <c r="AH294" s="20" t="str">
        <f t="shared" si="162"/>
        <v/>
      </c>
      <c r="AJ294" s="29" t="str">
        <f t="shared" si="175"/>
        <v>INSERT INTO erpdb.temp_import_MYOB_COAStructure (level, COA, COAChild) VALUES (6, '60000', '63200');</v>
      </c>
      <c r="AL294" s="21" t="str">
        <f t="shared" si="163"/>
        <v/>
      </c>
      <c r="AM294" s="21" t="str">
        <f t="shared" si="167"/>
        <v/>
      </c>
      <c r="AN294" s="21" t="str">
        <f t="shared" si="168"/>
        <v/>
      </c>
      <c r="AO294" s="21" t="str">
        <f t="shared" si="169"/>
        <v/>
      </c>
      <c r="AP294" s="21" t="str">
        <f t="shared" si="170"/>
        <v/>
      </c>
      <c r="AQ294" s="21" t="str">
        <f t="shared" si="171"/>
        <v/>
      </c>
      <c r="AR294" s="21" t="str">
        <f t="shared" si="172"/>
        <v xml:space="preserve">SELECT * FROM "SchAccounting"."Func_TblTemporary_Import_MYOB_COAStructure_SET"(0000004000000000002, NULL, 0000009000000000002, 6, '60000', '63200'); </v>
      </c>
      <c r="AS294" s="21" t="str">
        <f t="shared" si="173"/>
        <v/>
      </c>
      <c r="AT294" s="21" t="str">
        <f t="shared" si="174"/>
        <v/>
      </c>
      <c r="AU294" s="26" t="s">
        <v>327</v>
      </c>
      <c r="AV294" s="29" t="str">
        <f t="shared" si="176"/>
        <v xml:space="preserve">SELECT * FROM "SchAccounting"."Func_TblTemporary_Import_MYOB_COAStructure_SET"(0000004000000000002, NULL, 0000009000000000002, 6, '60000', '63200'); </v>
      </c>
    </row>
    <row r="295" spans="9:48" x14ac:dyDescent="0.2">
      <c r="I295" s="20">
        <v>63300</v>
      </c>
      <c r="M295" s="20" t="s">
        <v>201</v>
      </c>
      <c r="O295" s="20" t="str">
        <f t="shared" si="147"/>
        <v>2PASV</v>
      </c>
      <c r="P295" s="20">
        <f t="shared" si="148"/>
        <v>30000</v>
      </c>
      <c r="Q295" s="20">
        <f t="shared" si="164"/>
        <v>33000</v>
      </c>
      <c r="R295" s="20" t="str">
        <f t="shared" si="165"/>
        <v>41EAT</v>
      </c>
      <c r="S295" s="20" t="str">
        <f t="shared" si="166"/>
        <v>42EBT</v>
      </c>
      <c r="T295" s="20" t="str">
        <f t="shared" si="149"/>
        <v>43OPF</v>
      </c>
      <c r="U295" s="20">
        <f t="shared" si="150"/>
        <v>60000</v>
      </c>
      <c r="V295" s="20">
        <f t="shared" si="151"/>
        <v>63300</v>
      </c>
      <c r="W295" s="20">
        <f t="shared" si="152"/>
        <v>53000</v>
      </c>
      <c r="X295" s="20">
        <f t="shared" si="153"/>
        <v>59000</v>
      </c>
      <c r="Y295" s="25"/>
      <c r="Z295" s="20" t="str">
        <f t="shared" si="154"/>
        <v/>
      </c>
      <c r="AA295" s="20" t="str">
        <f t="shared" si="155"/>
        <v/>
      </c>
      <c r="AB295" s="20" t="str">
        <f t="shared" si="156"/>
        <v/>
      </c>
      <c r="AC295" s="20" t="str">
        <f t="shared" si="157"/>
        <v/>
      </c>
      <c r="AD295" s="20" t="str">
        <f t="shared" si="158"/>
        <v/>
      </c>
      <c r="AE295" s="20" t="str">
        <f t="shared" si="159"/>
        <v/>
      </c>
      <c r="AF295" s="20" t="str">
        <f t="shared" si="160"/>
        <v>INSERT INTO erpdb.temp_import_MYOB_COAStructure (level, COA, COAChild) VALUES (6, '60000', '63300');</v>
      </c>
      <c r="AG295" s="20" t="str">
        <f t="shared" si="161"/>
        <v/>
      </c>
      <c r="AH295" s="20" t="str">
        <f t="shared" si="162"/>
        <v/>
      </c>
      <c r="AJ295" s="29" t="str">
        <f t="shared" si="175"/>
        <v>INSERT INTO erpdb.temp_import_MYOB_COAStructure (level, COA, COAChild) VALUES (6, '60000', '63300');</v>
      </c>
      <c r="AL295" s="21" t="str">
        <f t="shared" si="163"/>
        <v/>
      </c>
      <c r="AM295" s="21" t="str">
        <f t="shared" si="167"/>
        <v/>
      </c>
      <c r="AN295" s="21" t="str">
        <f t="shared" si="168"/>
        <v/>
      </c>
      <c r="AO295" s="21" t="str">
        <f t="shared" si="169"/>
        <v/>
      </c>
      <c r="AP295" s="21" t="str">
        <f t="shared" si="170"/>
        <v/>
      </c>
      <c r="AQ295" s="21" t="str">
        <f t="shared" si="171"/>
        <v/>
      </c>
      <c r="AR295" s="21" t="str">
        <f t="shared" si="172"/>
        <v xml:space="preserve">SELECT * FROM "SchAccounting"."Func_TblTemporary_Import_MYOB_COAStructure_SET"(0000004000000000002, NULL, 0000009000000000002, 6, '60000', '63300'); </v>
      </c>
      <c r="AS295" s="21" t="str">
        <f t="shared" si="173"/>
        <v/>
      </c>
      <c r="AT295" s="21" t="str">
        <f t="shared" si="174"/>
        <v/>
      </c>
      <c r="AU295" s="26" t="s">
        <v>327</v>
      </c>
      <c r="AV295" s="29" t="str">
        <f t="shared" si="176"/>
        <v xml:space="preserve">SELECT * FROM "SchAccounting"."Func_TblTemporary_Import_MYOB_COAStructure_SET"(0000004000000000002, NULL, 0000009000000000002, 6, '60000', '63300'); </v>
      </c>
    </row>
    <row r="296" spans="9:48" x14ac:dyDescent="0.2">
      <c r="I296" s="20">
        <v>64100</v>
      </c>
      <c r="M296" s="20" t="s">
        <v>267</v>
      </c>
      <c r="O296" s="20" t="str">
        <f t="shared" si="147"/>
        <v>2PASV</v>
      </c>
      <c r="P296" s="20">
        <f t="shared" si="148"/>
        <v>30000</v>
      </c>
      <c r="Q296" s="20">
        <f t="shared" si="164"/>
        <v>33000</v>
      </c>
      <c r="R296" s="20" t="str">
        <f t="shared" si="165"/>
        <v>41EAT</v>
      </c>
      <c r="S296" s="20" t="str">
        <f t="shared" si="166"/>
        <v>42EBT</v>
      </c>
      <c r="T296" s="20" t="str">
        <f t="shared" si="149"/>
        <v>43OPF</v>
      </c>
      <c r="U296" s="20">
        <f t="shared" si="150"/>
        <v>60000</v>
      </c>
      <c r="V296" s="20">
        <f t="shared" si="151"/>
        <v>64100</v>
      </c>
      <c r="W296" s="20">
        <f t="shared" si="152"/>
        <v>53000</v>
      </c>
      <c r="X296" s="20">
        <f t="shared" si="153"/>
        <v>59000</v>
      </c>
      <c r="Y296" s="25"/>
      <c r="Z296" s="20" t="str">
        <f t="shared" si="154"/>
        <v/>
      </c>
      <c r="AA296" s="20" t="str">
        <f t="shared" si="155"/>
        <v/>
      </c>
      <c r="AB296" s="20" t="str">
        <f t="shared" si="156"/>
        <v/>
      </c>
      <c r="AC296" s="20" t="str">
        <f t="shared" si="157"/>
        <v/>
      </c>
      <c r="AD296" s="20" t="str">
        <f t="shared" si="158"/>
        <v/>
      </c>
      <c r="AE296" s="20" t="str">
        <f t="shared" si="159"/>
        <v/>
      </c>
      <c r="AF296" s="20" t="str">
        <f t="shared" si="160"/>
        <v>INSERT INTO erpdb.temp_import_MYOB_COAStructure (level, COA, COAChild) VALUES (6, '60000', '64100');</v>
      </c>
      <c r="AG296" s="20" t="str">
        <f t="shared" si="161"/>
        <v/>
      </c>
      <c r="AH296" s="20" t="str">
        <f t="shared" si="162"/>
        <v/>
      </c>
      <c r="AJ296" s="29" t="str">
        <f t="shared" si="175"/>
        <v>INSERT INTO erpdb.temp_import_MYOB_COAStructure (level, COA, COAChild) VALUES (6, '60000', '64100');</v>
      </c>
      <c r="AL296" s="21" t="str">
        <f t="shared" si="163"/>
        <v/>
      </c>
      <c r="AM296" s="21" t="str">
        <f t="shared" si="167"/>
        <v/>
      </c>
      <c r="AN296" s="21" t="str">
        <f t="shared" si="168"/>
        <v/>
      </c>
      <c r="AO296" s="21" t="str">
        <f t="shared" si="169"/>
        <v/>
      </c>
      <c r="AP296" s="21" t="str">
        <f t="shared" si="170"/>
        <v/>
      </c>
      <c r="AQ296" s="21" t="str">
        <f t="shared" si="171"/>
        <v/>
      </c>
      <c r="AR296" s="21" t="str">
        <f t="shared" si="172"/>
        <v xml:space="preserve">SELECT * FROM "SchAccounting"."Func_TblTemporary_Import_MYOB_COAStructure_SET"(0000004000000000002, NULL, 0000009000000000002, 6, '60000', '64100'); </v>
      </c>
      <c r="AS296" s="21" t="str">
        <f t="shared" si="173"/>
        <v/>
      </c>
      <c r="AT296" s="21" t="str">
        <f t="shared" si="174"/>
        <v/>
      </c>
      <c r="AU296" s="26" t="s">
        <v>327</v>
      </c>
      <c r="AV296" s="29" t="str">
        <f t="shared" si="176"/>
        <v xml:space="preserve">SELECT * FROM "SchAccounting"."Func_TblTemporary_Import_MYOB_COAStructure_SET"(0000004000000000002, NULL, 0000009000000000002, 6, '60000', '64100'); </v>
      </c>
    </row>
    <row r="297" spans="9:48" x14ac:dyDescent="0.2">
      <c r="I297" s="20">
        <v>64200</v>
      </c>
      <c r="M297" s="20" t="s">
        <v>202</v>
      </c>
      <c r="O297" s="20" t="str">
        <f t="shared" si="147"/>
        <v>2PASV</v>
      </c>
      <c r="P297" s="20">
        <f t="shared" si="148"/>
        <v>30000</v>
      </c>
      <c r="Q297" s="20">
        <f t="shared" si="164"/>
        <v>33000</v>
      </c>
      <c r="R297" s="20" t="str">
        <f t="shared" si="165"/>
        <v>41EAT</v>
      </c>
      <c r="S297" s="20" t="str">
        <f t="shared" si="166"/>
        <v>42EBT</v>
      </c>
      <c r="T297" s="20" t="str">
        <f t="shared" si="149"/>
        <v>43OPF</v>
      </c>
      <c r="U297" s="20">
        <f t="shared" si="150"/>
        <v>60000</v>
      </c>
      <c r="V297" s="20">
        <f t="shared" si="151"/>
        <v>64200</v>
      </c>
      <c r="W297" s="20">
        <f t="shared" si="152"/>
        <v>53000</v>
      </c>
      <c r="X297" s="20">
        <f t="shared" si="153"/>
        <v>59000</v>
      </c>
      <c r="Y297" s="25"/>
      <c r="Z297" s="20" t="str">
        <f t="shared" si="154"/>
        <v/>
      </c>
      <c r="AA297" s="20" t="str">
        <f t="shared" si="155"/>
        <v/>
      </c>
      <c r="AB297" s="20" t="str">
        <f t="shared" si="156"/>
        <v/>
      </c>
      <c r="AC297" s="20" t="str">
        <f t="shared" si="157"/>
        <v/>
      </c>
      <c r="AD297" s="20" t="str">
        <f t="shared" si="158"/>
        <v/>
      </c>
      <c r="AE297" s="20" t="str">
        <f t="shared" si="159"/>
        <v/>
      </c>
      <c r="AF297" s="20" t="str">
        <f t="shared" si="160"/>
        <v>INSERT INTO erpdb.temp_import_MYOB_COAStructure (level, COA, COAChild) VALUES (6, '60000', '64200');</v>
      </c>
      <c r="AG297" s="20" t="str">
        <f t="shared" si="161"/>
        <v/>
      </c>
      <c r="AH297" s="20" t="str">
        <f t="shared" si="162"/>
        <v/>
      </c>
      <c r="AJ297" s="29" t="str">
        <f t="shared" si="175"/>
        <v>INSERT INTO erpdb.temp_import_MYOB_COAStructure (level, COA, COAChild) VALUES (6, '60000', '64200');</v>
      </c>
      <c r="AL297" s="21" t="str">
        <f t="shared" si="163"/>
        <v/>
      </c>
      <c r="AM297" s="21" t="str">
        <f t="shared" si="167"/>
        <v/>
      </c>
      <c r="AN297" s="21" t="str">
        <f t="shared" si="168"/>
        <v/>
      </c>
      <c r="AO297" s="21" t="str">
        <f t="shared" si="169"/>
        <v/>
      </c>
      <c r="AP297" s="21" t="str">
        <f t="shared" si="170"/>
        <v/>
      </c>
      <c r="AQ297" s="21" t="str">
        <f t="shared" si="171"/>
        <v/>
      </c>
      <c r="AR297" s="21" t="str">
        <f t="shared" si="172"/>
        <v xml:space="preserve">SELECT * FROM "SchAccounting"."Func_TblTemporary_Import_MYOB_COAStructure_SET"(0000004000000000002, NULL, 0000009000000000002, 6, '60000', '64200'); </v>
      </c>
      <c r="AS297" s="21" t="str">
        <f t="shared" si="173"/>
        <v/>
      </c>
      <c r="AT297" s="21" t="str">
        <f t="shared" si="174"/>
        <v/>
      </c>
      <c r="AU297" s="26" t="s">
        <v>327</v>
      </c>
      <c r="AV297" s="29" t="str">
        <f t="shared" si="176"/>
        <v xml:space="preserve">SELECT * FROM "SchAccounting"."Func_TblTemporary_Import_MYOB_COAStructure_SET"(0000004000000000002, NULL, 0000009000000000002, 6, '60000', '64200'); </v>
      </c>
    </row>
    <row r="298" spans="9:48" x14ac:dyDescent="0.2">
      <c r="I298" s="20">
        <v>64300</v>
      </c>
      <c r="M298" s="20" t="s">
        <v>210</v>
      </c>
      <c r="O298" s="20" t="str">
        <f t="shared" si="147"/>
        <v>2PASV</v>
      </c>
      <c r="P298" s="20">
        <f t="shared" si="148"/>
        <v>30000</v>
      </c>
      <c r="Q298" s="20">
        <f t="shared" si="164"/>
        <v>33000</v>
      </c>
      <c r="R298" s="20" t="str">
        <f t="shared" si="165"/>
        <v>41EAT</v>
      </c>
      <c r="S298" s="20" t="str">
        <f t="shared" si="166"/>
        <v>42EBT</v>
      </c>
      <c r="T298" s="20" t="str">
        <f t="shared" si="149"/>
        <v>43OPF</v>
      </c>
      <c r="U298" s="20">
        <f t="shared" si="150"/>
        <v>60000</v>
      </c>
      <c r="V298" s="20">
        <f t="shared" si="151"/>
        <v>64300</v>
      </c>
      <c r="W298" s="20">
        <f t="shared" si="152"/>
        <v>53000</v>
      </c>
      <c r="X298" s="20">
        <f t="shared" si="153"/>
        <v>59000</v>
      </c>
      <c r="Y298" s="25"/>
      <c r="Z298" s="20" t="str">
        <f t="shared" si="154"/>
        <v/>
      </c>
      <c r="AA298" s="20" t="str">
        <f t="shared" si="155"/>
        <v/>
      </c>
      <c r="AB298" s="20" t="str">
        <f t="shared" si="156"/>
        <v/>
      </c>
      <c r="AC298" s="20" t="str">
        <f t="shared" si="157"/>
        <v/>
      </c>
      <c r="AD298" s="20" t="str">
        <f t="shared" si="158"/>
        <v/>
      </c>
      <c r="AE298" s="20" t="str">
        <f t="shared" si="159"/>
        <v/>
      </c>
      <c r="AF298" s="20" t="str">
        <f t="shared" si="160"/>
        <v>INSERT INTO erpdb.temp_import_MYOB_COAStructure (level, COA, COAChild) VALUES (6, '60000', '64300');</v>
      </c>
      <c r="AG298" s="20" t="str">
        <f t="shared" si="161"/>
        <v/>
      </c>
      <c r="AH298" s="20" t="str">
        <f t="shared" si="162"/>
        <v/>
      </c>
      <c r="AJ298" s="29" t="str">
        <f t="shared" si="175"/>
        <v>INSERT INTO erpdb.temp_import_MYOB_COAStructure (level, COA, COAChild) VALUES (6, '60000', '64300');</v>
      </c>
      <c r="AL298" s="21" t="str">
        <f t="shared" si="163"/>
        <v/>
      </c>
      <c r="AM298" s="21" t="str">
        <f t="shared" si="167"/>
        <v/>
      </c>
      <c r="AN298" s="21" t="str">
        <f t="shared" si="168"/>
        <v/>
      </c>
      <c r="AO298" s="21" t="str">
        <f t="shared" si="169"/>
        <v/>
      </c>
      <c r="AP298" s="21" t="str">
        <f t="shared" si="170"/>
        <v/>
      </c>
      <c r="AQ298" s="21" t="str">
        <f t="shared" si="171"/>
        <v/>
      </c>
      <c r="AR298" s="21" t="str">
        <f t="shared" si="172"/>
        <v xml:space="preserve">SELECT * FROM "SchAccounting"."Func_TblTemporary_Import_MYOB_COAStructure_SET"(0000004000000000002, NULL, 0000009000000000002, 6, '60000', '64300'); </v>
      </c>
      <c r="AS298" s="21" t="str">
        <f t="shared" si="173"/>
        <v/>
      </c>
      <c r="AT298" s="21" t="str">
        <f t="shared" si="174"/>
        <v/>
      </c>
      <c r="AU298" s="26" t="s">
        <v>327</v>
      </c>
      <c r="AV298" s="29" t="str">
        <f t="shared" si="176"/>
        <v xml:space="preserve">SELECT * FROM "SchAccounting"."Func_TblTemporary_Import_MYOB_COAStructure_SET"(0000004000000000002, NULL, 0000009000000000002, 6, '60000', '64300'); </v>
      </c>
    </row>
    <row r="299" spans="9:48" x14ac:dyDescent="0.2">
      <c r="I299" s="20">
        <v>64310</v>
      </c>
      <c r="M299" s="20" t="s">
        <v>268</v>
      </c>
      <c r="O299" s="20" t="str">
        <f t="shared" si="147"/>
        <v>2PASV</v>
      </c>
      <c r="P299" s="20">
        <f t="shared" si="148"/>
        <v>30000</v>
      </c>
      <c r="Q299" s="20">
        <f t="shared" si="164"/>
        <v>33000</v>
      </c>
      <c r="R299" s="20" t="str">
        <f t="shared" si="165"/>
        <v>41EAT</v>
      </c>
      <c r="S299" s="20" t="str">
        <f t="shared" si="166"/>
        <v>42EBT</v>
      </c>
      <c r="T299" s="20" t="str">
        <f t="shared" si="149"/>
        <v>43OPF</v>
      </c>
      <c r="U299" s="20">
        <f t="shared" si="150"/>
        <v>60000</v>
      </c>
      <c r="V299" s="20">
        <f t="shared" si="151"/>
        <v>64310</v>
      </c>
      <c r="W299" s="20">
        <f t="shared" si="152"/>
        <v>53000</v>
      </c>
      <c r="X299" s="20">
        <f t="shared" si="153"/>
        <v>59000</v>
      </c>
      <c r="Y299" s="25"/>
      <c r="Z299" s="20" t="str">
        <f t="shared" si="154"/>
        <v/>
      </c>
      <c r="AA299" s="20" t="str">
        <f t="shared" si="155"/>
        <v/>
      </c>
      <c r="AB299" s="20" t="str">
        <f t="shared" si="156"/>
        <v/>
      </c>
      <c r="AC299" s="20" t="str">
        <f t="shared" si="157"/>
        <v/>
      </c>
      <c r="AD299" s="20" t="str">
        <f t="shared" si="158"/>
        <v/>
      </c>
      <c r="AE299" s="20" t="str">
        <f t="shared" si="159"/>
        <v/>
      </c>
      <c r="AF299" s="20" t="str">
        <f t="shared" si="160"/>
        <v>INSERT INTO erpdb.temp_import_MYOB_COAStructure (level, COA, COAChild) VALUES (6, '60000', '64310');</v>
      </c>
      <c r="AG299" s="20" t="str">
        <f t="shared" si="161"/>
        <v/>
      </c>
      <c r="AH299" s="20" t="str">
        <f t="shared" si="162"/>
        <v/>
      </c>
      <c r="AJ299" s="29" t="str">
        <f t="shared" si="175"/>
        <v>INSERT INTO erpdb.temp_import_MYOB_COAStructure (level, COA, COAChild) VALUES (6, '60000', '64310');</v>
      </c>
      <c r="AL299" s="21" t="str">
        <f t="shared" si="163"/>
        <v/>
      </c>
      <c r="AM299" s="21" t="str">
        <f t="shared" si="167"/>
        <v/>
      </c>
      <c r="AN299" s="21" t="str">
        <f t="shared" si="168"/>
        <v/>
      </c>
      <c r="AO299" s="21" t="str">
        <f t="shared" si="169"/>
        <v/>
      </c>
      <c r="AP299" s="21" t="str">
        <f t="shared" si="170"/>
        <v/>
      </c>
      <c r="AQ299" s="21" t="str">
        <f t="shared" si="171"/>
        <v/>
      </c>
      <c r="AR299" s="21" t="str">
        <f t="shared" si="172"/>
        <v xml:space="preserve">SELECT * FROM "SchAccounting"."Func_TblTemporary_Import_MYOB_COAStructure_SET"(0000004000000000002, NULL, 0000009000000000002, 6, '60000', '64310'); </v>
      </c>
      <c r="AS299" s="21" t="str">
        <f t="shared" si="173"/>
        <v/>
      </c>
      <c r="AT299" s="21" t="str">
        <f t="shared" si="174"/>
        <v/>
      </c>
      <c r="AU299" s="26" t="s">
        <v>327</v>
      </c>
      <c r="AV299" s="29" t="str">
        <f t="shared" si="176"/>
        <v xml:space="preserve">SELECT * FROM "SchAccounting"."Func_TblTemporary_Import_MYOB_COAStructure_SET"(0000004000000000002, NULL, 0000009000000000002, 6, '60000', '64310'); </v>
      </c>
    </row>
    <row r="300" spans="9:48" x14ac:dyDescent="0.2">
      <c r="I300" s="20">
        <v>64320</v>
      </c>
      <c r="M300" s="20" t="s">
        <v>269</v>
      </c>
      <c r="O300" s="20" t="str">
        <f t="shared" si="147"/>
        <v>2PASV</v>
      </c>
      <c r="P300" s="20">
        <f t="shared" si="148"/>
        <v>30000</v>
      </c>
      <c r="Q300" s="20">
        <f t="shared" si="164"/>
        <v>33000</v>
      </c>
      <c r="R300" s="20" t="str">
        <f t="shared" si="165"/>
        <v>41EAT</v>
      </c>
      <c r="S300" s="20" t="str">
        <f t="shared" si="166"/>
        <v>42EBT</v>
      </c>
      <c r="T300" s="20" t="str">
        <f t="shared" si="149"/>
        <v>43OPF</v>
      </c>
      <c r="U300" s="20">
        <f t="shared" si="150"/>
        <v>60000</v>
      </c>
      <c r="V300" s="20">
        <f t="shared" si="151"/>
        <v>64320</v>
      </c>
      <c r="W300" s="20">
        <f t="shared" si="152"/>
        <v>53000</v>
      </c>
      <c r="X300" s="20">
        <f t="shared" si="153"/>
        <v>59000</v>
      </c>
      <c r="Y300" s="25"/>
      <c r="Z300" s="20" t="str">
        <f t="shared" si="154"/>
        <v/>
      </c>
      <c r="AA300" s="20" t="str">
        <f t="shared" si="155"/>
        <v/>
      </c>
      <c r="AB300" s="20" t="str">
        <f t="shared" si="156"/>
        <v/>
      </c>
      <c r="AC300" s="20" t="str">
        <f t="shared" si="157"/>
        <v/>
      </c>
      <c r="AD300" s="20" t="str">
        <f t="shared" si="158"/>
        <v/>
      </c>
      <c r="AE300" s="20" t="str">
        <f t="shared" si="159"/>
        <v/>
      </c>
      <c r="AF300" s="20" t="str">
        <f t="shared" si="160"/>
        <v>INSERT INTO erpdb.temp_import_MYOB_COAStructure (level, COA, COAChild) VALUES (6, '60000', '64320');</v>
      </c>
      <c r="AG300" s="20" t="str">
        <f t="shared" si="161"/>
        <v/>
      </c>
      <c r="AH300" s="20" t="str">
        <f t="shared" si="162"/>
        <v/>
      </c>
      <c r="AJ300" s="29" t="str">
        <f t="shared" si="175"/>
        <v>INSERT INTO erpdb.temp_import_MYOB_COAStructure (level, COA, COAChild) VALUES (6, '60000', '64320');</v>
      </c>
      <c r="AL300" s="21" t="str">
        <f t="shared" si="163"/>
        <v/>
      </c>
      <c r="AM300" s="21" t="str">
        <f t="shared" si="167"/>
        <v/>
      </c>
      <c r="AN300" s="21" t="str">
        <f t="shared" si="168"/>
        <v/>
      </c>
      <c r="AO300" s="21" t="str">
        <f t="shared" si="169"/>
        <v/>
      </c>
      <c r="AP300" s="21" t="str">
        <f t="shared" si="170"/>
        <v/>
      </c>
      <c r="AQ300" s="21" t="str">
        <f t="shared" si="171"/>
        <v/>
      </c>
      <c r="AR300" s="21" t="str">
        <f t="shared" si="172"/>
        <v xml:space="preserve">SELECT * FROM "SchAccounting"."Func_TblTemporary_Import_MYOB_COAStructure_SET"(0000004000000000002, NULL, 0000009000000000002, 6, '60000', '64320'); </v>
      </c>
      <c r="AS300" s="21" t="str">
        <f t="shared" si="173"/>
        <v/>
      </c>
      <c r="AT300" s="21" t="str">
        <f t="shared" si="174"/>
        <v/>
      </c>
      <c r="AU300" s="26" t="s">
        <v>327</v>
      </c>
      <c r="AV300" s="29" t="str">
        <f t="shared" si="176"/>
        <v xml:space="preserve">SELECT * FROM "SchAccounting"."Func_TblTemporary_Import_MYOB_COAStructure_SET"(0000004000000000002, NULL, 0000009000000000002, 6, '60000', '64320'); </v>
      </c>
    </row>
    <row r="301" spans="9:48" x14ac:dyDescent="0.2">
      <c r="I301" s="20">
        <v>64330</v>
      </c>
      <c r="M301" s="20" t="s">
        <v>270</v>
      </c>
      <c r="O301" s="20" t="str">
        <f t="shared" si="147"/>
        <v>2PASV</v>
      </c>
      <c r="P301" s="20">
        <f t="shared" si="148"/>
        <v>30000</v>
      </c>
      <c r="Q301" s="20">
        <f t="shared" si="164"/>
        <v>33000</v>
      </c>
      <c r="R301" s="20" t="str">
        <f t="shared" si="165"/>
        <v>41EAT</v>
      </c>
      <c r="S301" s="20" t="str">
        <f t="shared" si="166"/>
        <v>42EBT</v>
      </c>
      <c r="T301" s="20" t="str">
        <f t="shared" si="149"/>
        <v>43OPF</v>
      </c>
      <c r="U301" s="20">
        <f t="shared" si="150"/>
        <v>60000</v>
      </c>
      <c r="V301" s="20">
        <f t="shared" si="151"/>
        <v>64330</v>
      </c>
      <c r="W301" s="20">
        <f t="shared" si="152"/>
        <v>53000</v>
      </c>
      <c r="X301" s="20">
        <f t="shared" si="153"/>
        <v>59000</v>
      </c>
      <c r="Y301" s="25"/>
      <c r="Z301" s="20" t="str">
        <f t="shared" si="154"/>
        <v/>
      </c>
      <c r="AA301" s="20" t="str">
        <f t="shared" si="155"/>
        <v/>
      </c>
      <c r="AB301" s="20" t="str">
        <f t="shared" si="156"/>
        <v/>
      </c>
      <c r="AC301" s="20" t="str">
        <f t="shared" si="157"/>
        <v/>
      </c>
      <c r="AD301" s="20" t="str">
        <f t="shared" si="158"/>
        <v/>
      </c>
      <c r="AE301" s="20" t="str">
        <f t="shared" si="159"/>
        <v/>
      </c>
      <c r="AF301" s="20" t="str">
        <f t="shared" si="160"/>
        <v>INSERT INTO erpdb.temp_import_MYOB_COAStructure (level, COA, COAChild) VALUES (6, '60000', '64330');</v>
      </c>
      <c r="AG301" s="20" t="str">
        <f t="shared" si="161"/>
        <v/>
      </c>
      <c r="AH301" s="20" t="str">
        <f t="shared" si="162"/>
        <v/>
      </c>
      <c r="AJ301" s="29" t="str">
        <f t="shared" si="175"/>
        <v>INSERT INTO erpdb.temp_import_MYOB_COAStructure (level, COA, COAChild) VALUES (6, '60000', '64330');</v>
      </c>
      <c r="AL301" s="21" t="str">
        <f t="shared" si="163"/>
        <v/>
      </c>
      <c r="AM301" s="21" t="str">
        <f t="shared" si="167"/>
        <v/>
      </c>
      <c r="AN301" s="21" t="str">
        <f t="shared" si="168"/>
        <v/>
      </c>
      <c r="AO301" s="21" t="str">
        <f t="shared" si="169"/>
        <v/>
      </c>
      <c r="AP301" s="21" t="str">
        <f t="shared" si="170"/>
        <v/>
      </c>
      <c r="AQ301" s="21" t="str">
        <f t="shared" si="171"/>
        <v/>
      </c>
      <c r="AR301" s="21" t="str">
        <f t="shared" si="172"/>
        <v xml:space="preserve">SELECT * FROM "SchAccounting"."Func_TblTemporary_Import_MYOB_COAStructure_SET"(0000004000000000002, NULL, 0000009000000000002, 6, '60000', '64330'); </v>
      </c>
      <c r="AS301" s="21" t="str">
        <f t="shared" si="173"/>
        <v/>
      </c>
      <c r="AT301" s="21" t="str">
        <f t="shared" si="174"/>
        <v/>
      </c>
      <c r="AU301" s="26" t="s">
        <v>327</v>
      </c>
      <c r="AV301" s="29" t="str">
        <f t="shared" si="176"/>
        <v xml:space="preserve">SELECT * FROM "SchAccounting"."Func_TblTemporary_Import_MYOB_COAStructure_SET"(0000004000000000002, NULL, 0000009000000000002, 6, '60000', '64330'); </v>
      </c>
    </row>
    <row r="302" spans="9:48" x14ac:dyDescent="0.2">
      <c r="I302" s="20">
        <v>64340</v>
      </c>
      <c r="M302" s="20" t="s">
        <v>271</v>
      </c>
      <c r="O302" s="20" t="str">
        <f t="shared" si="147"/>
        <v>2PASV</v>
      </c>
      <c r="P302" s="20">
        <f t="shared" si="148"/>
        <v>30000</v>
      </c>
      <c r="Q302" s="20">
        <f t="shared" si="164"/>
        <v>33000</v>
      </c>
      <c r="R302" s="20" t="str">
        <f t="shared" si="165"/>
        <v>41EAT</v>
      </c>
      <c r="S302" s="20" t="str">
        <f t="shared" si="166"/>
        <v>42EBT</v>
      </c>
      <c r="T302" s="20" t="str">
        <f t="shared" si="149"/>
        <v>43OPF</v>
      </c>
      <c r="U302" s="20">
        <f t="shared" si="150"/>
        <v>60000</v>
      </c>
      <c r="V302" s="20">
        <f t="shared" si="151"/>
        <v>64340</v>
      </c>
      <c r="W302" s="20">
        <f t="shared" si="152"/>
        <v>53000</v>
      </c>
      <c r="X302" s="20">
        <f t="shared" si="153"/>
        <v>59000</v>
      </c>
      <c r="Y302" s="25"/>
      <c r="Z302" s="20" t="str">
        <f t="shared" si="154"/>
        <v/>
      </c>
      <c r="AA302" s="20" t="str">
        <f t="shared" si="155"/>
        <v/>
      </c>
      <c r="AB302" s="20" t="str">
        <f t="shared" si="156"/>
        <v/>
      </c>
      <c r="AC302" s="20" t="str">
        <f t="shared" si="157"/>
        <v/>
      </c>
      <c r="AD302" s="20" t="str">
        <f t="shared" si="158"/>
        <v/>
      </c>
      <c r="AE302" s="20" t="str">
        <f t="shared" si="159"/>
        <v/>
      </c>
      <c r="AF302" s="20" t="str">
        <f t="shared" si="160"/>
        <v>INSERT INTO erpdb.temp_import_MYOB_COAStructure (level, COA, COAChild) VALUES (6, '60000', '64340');</v>
      </c>
      <c r="AG302" s="20" t="str">
        <f t="shared" si="161"/>
        <v/>
      </c>
      <c r="AH302" s="20" t="str">
        <f t="shared" si="162"/>
        <v/>
      </c>
      <c r="AJ302" s="29" t="str">
        <f t="shared" si="175"/>
        <v>INSERT INTO erpdb.temp_import_MYOB_COAStructure (level, COA, COAChild) VALUES (6, '60000', '64340');</v>
      </c>
      <c r="AL302" s="21" t="str">
        <f t="shared" si="163"/>
        <v/>
      </c>
      <c r="AM302" s="21" t="str">
        <f t="shared" si="167"/>
        <v/>
      </c>
      <c r="AN302" s="21" t="str">
        <f t="shared" si="168"/>
        <v/>
      </c>
      <c r="AO302" s="21" t="str">
        <f t="shared" si="169"/>
        <v/>
      </c>
      <c r="AP302" s="21" t="str">
        <f t="shared" si="170"/>
        <v/>
      </c>
      <c r="AQ302" s="21" t="str">
        <f t="shared" si="171"/>
        <v/>
      </c>
      <c r="AR302" s="21" t="str">
        <f t="shared" si="172"/>
        <v xml:space="preserve">SELECT * FROM "SchAccounting"."Func_TblTemporary_Import_MYOB_COAStructure_SET"(0000004000000000002, NULL, 0000009000000000002, 6, '60000', '64340'); </v>
      </c>
      <c r="AS302" s="21" t="str">
        <f t="shared" si="173"/>
        <v/>
      </c>
      <c r="AT302" s="21" t="str">
        <f t="shared" si="174"/>
        <v/>
      </c>
      <c r="AU302" s="26" t="s">
        <v>327</v>
      </c>
      <c r="AV302" s="29" t="str">
        <f t="shared" si="176"/>
        <v xml:space="preserve">SELECT * FROM "SchAccounting"."Func_TblTemporary_Import_MYOB_COAStructure_SET"(0000004000000000002, NULL, 0000009000000000002, 6, '60000', '64340'); </v>
      </c>
    </row>
    <row r="303" spans="9:48" x14ac:dyDescent="0.2">
      <c r="I303" s="20">
        <v>64350</v>
      </c>
      <c r="M303" s="20" t="s">
        <v>272</v>
      </c>
      <c r="O303" s="20" t="str">
        <f t="shared" si="147"/>
        <v>2PASV</v>
      </c>
      <c r="P303" s="20">
        <f t="shared" si="148"/>
        <v>30000</v>
      </c>
      <c r="Q303" s="20">
        <f t="shared" si="164"/>
        <v>33000</v>
      </c>
      <c r="R303" s="20" t="str">
        <f t="shared" si="165"/>
        <v>41EAT</v>
      </c>
      <c r="S303" s="20" t="str">
        <f t="shared" si="166"/>
        <v>42EBT</v>
      </c>
      <c r="T303" s="20" t="str">
        <f t="shared" si="149"/>
        <v>43OPF</v>
      </c>
      <c r="U303" s="20">
        <f t="shared" si="150"/>
        <v>60000</v>
      </c>
      <c r="V303" s="20">
        <f t="shared" si="151"/>
        <v>64350</v>
      </c>
      <c r="W303" s="20">
        <f t="shared" si="152"/>
        <v>53000</v>
      </c>
      <c r="X303" s="20">
        <f t="shared" si="153"/>
        <v>59000</v>
      </c>
      <c r="Y303" s="25"/>
      <c r="Z303" s="20" t="str">
        <f t="shared" si="154"/>
        <v/>
      </c>
      <c r="AA303" s="20" t="str">
        <f t="shared" si="155"/>
        <v/>
      </c>
      <c r="AB303" s="20" t="str">
        <f t="shared" si="156"/>
        <v/>
      </c>
      <c r="AC303" s="20" t="str">
        <f t="shared" si="157"/>
        <v/>
      </c>
      <c r="AD303" s="20" t="str">
        <f t="shared" si="158"/>
        <v/>
      </c>
      <c r="AE303" s="20" t="str">
        <f t="shared" si="159"/>
        <v/>
      </c>
      <c r="AF303" s="20" t="str">
        <f t="shared" si="160"/>
        <v>INSERT INTO erpdb.temp_import_MYOB_COAStructure (level, COA, COAChild) VALUES (6, '60000', '64350');</v>
      </c>
      <c r="AG303" s="20" t="str">
        <f t="shared" si="161"/>
        <v/>
      </c>
      <c r="AH303" s="20" t="str">
        <f t="shared" si="162"/>
        <v/>
      </c>
      <c r="AJ303" s="29" t="str">
        <f t="shared" si="175"/>
        <v>INSERT INTO erpdb.temp_import_MYOB_COAStructure (level, COA, COAChild) VALUES (6, '60000', '64350');</v>
      </c>
      <c r="AL303" s="21" t="str">
        <f t="shared" si="163"/>
        <v/>
      </c>
      <c r="AM303" s="21" t="str">
        <f t="shared" si="167"/>
        <v/>
      </c>
      <c r="AN303" s="21" t="str">
        <f t="shared" si="168"/>
        <v/>
      </c>
      <c r="AO303" s="21" t="str">
        <f t="shared" si="169"/>
        <v/>
      </c>
      <c r="AP303" s="21" t="str">
        <f t="shared" si="170"/>
        <v/>
      </c>
      <c r="AQ303" s="21" t="str">
        <f t="shared" si="171"/>
        <v/>
      </c>
      <c r="AR303" s="21" t="str">
        <f t="shared" si="172"/>
        <v xml:space="preserve">SELECT * FROM "SchAccounting"."Func_TblTemporary_Import_MYOB_COAStructure_SET"(0000004000000000002, NULL, 0000009000000000002, 6, '60000', '64350'); </v>
      </c>
      <c r="AS303" s="21" t="str">
        <f t="shared" si="173"/>
        <v/>
      </c>
      <c r="AT303" s="21" t="str">
        <f t="shared" si="174"/>
        <v/>
      </c>
      <c r="AU303" s="26" t="s">
        <v>327</v>
      </c>
      <c r="AV303" s="29" t="str">
        <f t="shared" si="176"/>
        <v xml:space="preserve">SELECT * FROM "SchAccounting"."Func_TblTemporary_Import_MYOB_COAStructure_SET"(0000004000000000002, NULL, 0000009000000000002, 6, '60000', '64350'); </v>
      </c>
    </row>
    <row r="304" spans="9:48" x14ac:dyDescent="0.2">
      <c r="I304" s="20">
        <v>64360</v>
      </c>
      <c r="M304" s="20" t="s">
        <v>273</v>
      </c>
      <c r="O304" s="20" t="str">
        <f t="shared" si="147"/>
        <v>2PASV</v>
      </c>
      <c r="P304" s="20">
        <f t="shared" si="148"/>
        <v>30000</v>
      </c>
      <c r="Q304" s="20">
        <f t="shared" si="164"/>
        <v>33000</v>
      </c>
      <c r="R304" s="20" t="str">
        <f t="shared" si="165"/>
        <v>41EAT</v>
      </c>
      <c r="S304" s="20" t="str">
        <f t="shared" si="166"/>
        <v>42EBT</v>
      </c>
      <c r="T304" s="20" t="str">
        <f t="shared" si="149"/>
        <v>43OPF</v>
      </c>
      <c r="U304" s="20">
        <f t="shared" si="150"/>
        <v>60000</v>
      </c>
      <c r="V304" s="20">
        <f t="shared" si="151"/>
        <v>64360</v>
      </c>
      <c r="W304" s="20">
        <f t="shared" si="152"/>
        <v>53000</v>
      </c>
      <c r="X304" s="20">
        <f t="shared" si="153"/>
        <v>59000</v>
      </c>
      <c r="Y304" s="25"/>
      <c r="Z304" s="20" t="str">
        <f t="shared" si="154"/>
        <v/>
      </c>
      <c r="AA304" s="20" t="str">
        <f t="shared" si="155"/>
        <v/>
      </c>
      <c r="AB304" s="20" t="str">
        <f t="shared" si="156"/>
        <v/>
      </c>
      <c r="AC304" s="20" t="str">
        <f t="shared" si="157"/>
        <v/>
      </c>
      <c r="AD304" s="20" t="str">
        <f t="shared" si="158"/>
        <v/>
      </c>
      <c r="AE304" s="20" t="str">
        <f t="shared" si="159"/>
        <v/>
      </c>
      <c r="AF304" s="20" t="str">
        <f t="shared" si="160"/>
        <v>INSERT INTO erpdb.temp_import_MYOB_COAStructure (level, COA, COAChild) VALUES (6, '60000', '64360');</v>
      </c>
      <c r="AG304" s="20" t="str">
        <f t="shared" si="161"/>
        <v/>
      </c>
      <c r="AH304" s="20" t="str">
        <f t="shared" si="162"/>
        <v/>
      </c>
      <c r="AJ304" s="29" t="str">
        <f t="shared" si="175"/>
        <v>INSERT INTO erpdb.temp_import_MYOB_COAStructure (level, COA, COAChild) VALUES (6, '60000', '64360');</v>
      </c>
      <c r="AL304" s="21" t="str">
        <f t="shared" si="163"/>
        <v/>
      </c>
      <c r="AM304" s="21" t="str">
        <f t="shared" si="167"/>
        <v/>
      </c>
      <c r="AN304" s="21" t="str">
        <f t="shared" si="168"/>
        <v/>
      </c>
      <c r="AO304" s="21" t="str">
        <f t="shared" si="169"/>
        <v/>
      </c>
      <c r="AP304" s="21" t="str">
        <f t="shared" si="170"/>
        <v/>
      </c>
      <c r="AQ304" s="21" t="str">
        <f t="shared" si="171"/>
        <v/>
      </c>
      <c r="AR304" s="21" t="str">
        <f t="shared" si="172"/>
        <v xml:space="preserve">SELECT * FROM "SchAccounting"."Func_TblTemporary_Import_MYOB_COAStructure_SET"(0000004000000000002, NULL, 0000009000000000002, 6, '60000', '64360'); </v>
      </c>
      <c r="AS304" s="21" t="str">
        <f t="shared" si="173"/>
        <v/>
      </c>
      <c r="AT304" s="21" t="str">
        <f t="shared" si="174"/>
        <v/>
      </c>
      <c r="AU304" s="26" t="s">
        <v>327</v>
      </c>
      <c r="AV304" s="29" t="str">
        <f t="shared" si="176"/>
        <v xml:space="preserve">SELECT * FROM "SchAccounting"."Func_TblTemporary_Import_MYOB_COAStructure_SET"(0000004000000000002, NULL, 0000009000000000002, 6, '60000', '64360'); </v>
      </c>
    </row>
    <row r="305" spans="9:48" x14ac:dyDescent="0.2">
      <c r="I305" s="20">
        <v>64400</v>
      </c>
      <c r="M305" s="20" t="s">
        <v>211</v>
      </c>
      <c r="O305" s="20" t="str">
        <f t="shared" si="147"/>
        <v>2PASV</v>
      </c>
      <c r="P305" s="20">
        <f t="shared" si="148"/>
        <v>30000</v>
      </c>
      <c r="Q305" s="20">
        <f t="shared" si="164"/>
        <v>33000</v>
      </c>
      <c r="R305" s="20" t="str">
        <f t="shared" si="165"/>
        <v>41EAT</v>
      </c>
      <c r="S305" s="20" t="str">
        <f t="shared" si="166"/>
        <v>42EBT</v>
      </c>
      <c r="T305" s="20" t="str">
        <f t="shared" si="149"/>
        <v>43OPF</v>
      </c>
      <c r="U305" s="20">
        <f t="shared" si="150"/>
        <v>60000</v>
      </c>
      <c r="V305" s="20">
        <f t="shared" si="151"/>
        <v>64400</v>
      </c>
      <c r="W305" s="20">
        <f t="shared" si="152"/>
        <v>53000</v>
      </c>
      <c r="X305" s="20">
        <f t="shared" si="153"/>
        <v>59000</v>
      </c>
      <c r="Y305" s="25"/>
      <c r="Z305" s="20" t="str">
        <f t="shared" si="154"/>
        <v/>
      </c>
      <c r="AA305" s="20" t="str">
        <f t="shared" si="155"/>
        <v/>
      </c>
      <c r="AB305" s="20" t="str">
        <f t="shared" si="156"/>
        <v/>
      </c>
      <c r="AC305" s="20" t="str">
        <f t="shared" si="157"/>
        <v/>
      </c>
      <c r="AD305" s="20" t="str">
        <f t="shared" si="158"/>
        <v/>
      </c>
      <c r="AE305" s="20" t="str">
        <f t="shared" si="159"/>
        <v/>
      </c>
      <c r="AF305" s="20" t="str">
        <f t="shared" si="160"/>
        <v>INSERT INTO erpdb.temp_import_MYOB_COAStructure (level, COA, COAChild) VALUES (6, '60000', '64400');</v>
      </c>
      <c r="AG305" s="20" t="str">
        <f t="shared" si="161"/>
        <v/>
      </c>
      <c r="AH305" s="20" t="str">
        <f t="shared" si="162"/>
        <v/>
      </c>
      <c r="AJ305" s="29" t="str">
        <f t="shared" si="175"/>
        <v>INSERT INTO erpdb.temp_import_MYOB_COAStructure (level, COA, COAChild) VALUES (6, '60000', '64400');</v>
      </c>
      <c r="AL305" s="21" t="str">
        <f t="shared" si="163"/>
        <v/>
      </c>
      <c r="AM305" s="21" t="str">
        <f t="shared" si="167"/>
        <v/>
      </c>
      <c r="AN305" s="21" t="str">
        <f t="shared" si="168"/>
        <v/>
      </c>
      <c r="AO305" s="21" t="str">
        <f t="shared" si="169"/>
        <v/>
      </c>
      <c r="AP305" s="21" t="str">
        <f t="shared" si="170"/>
        <v/>
      </c>
      <c r="AQ305" s="21" t="str">
        <f t="shared" si="171"/>
        <v/>
      </c>
      <c r="AR305" s="21" t="str">
        <f t="shared" si="172"/>
        <v xml:space="preserve">SELECT * FROM "SchAccounting"."Func_TblTemporary_Import_MYOB_COAStructure_SET"(0000004000000000002, NULL, 0000009000000000002, 6, '60000', '64400'); </v>
      </c>
      <c r="AS305" s="21" t="str">
        <f t="shared" si="173"/>
        <v/>
      </c>
      <c r="AT305" s="21" t="str">
        <f t="shared" si="174"/>
        <v/>
      </c>
      <c r="AU305" s="26" t="s">
        <v>327</v>
      </c>
      <c r="AV305" s="29" t="str">
        <f t="shared" si="176"/>
        <v xml:space="preserve">SELECT * FROM "SchAccounting"."Func_TblTemporary_Import_MYOB_COAStructure_SET"(0000004000000000002, NULL, 0000009000000000002, 6, '60000', '64400'); </v>
      </c>
    </row>
    <row r="306" spans="9:48" x14ac:dyDescent="0.2">
      <c r="I306" s="20">
        <v>64450</v>
      </c>
      <c r="M306" s="20" t="s">
        <v>274</v>
      </c>
      <c r="O306" s="20" t="str">
        <f t="shared" si="147"/>
        <v>2PASV</v>
      </c>
      <c r="P306" s="20">
        <f t="shared" si="148"/>
        <v>30000</v>
      </c>
      <c r="Q306" s="20">
        <f t="shared" si="164"/>
        <v>33000</v>
      </c>
      <c r="R306" s="20" t="str">
        <f t="shared" si="165"/>
        <v>41EAT</v>
      </c>
      <c r="S306" s="20" t="str">
        <f t="shared" si="166"/>
        <v>42EBT</v>
      </c>
      <c r="T306" s="20" t="str">
        <f t="shared" si="149"/>
        <v>43OPF</v>
      </c>
      <c r="U306" s="20">
        <f t="shared" si="150"/>
        <v>60000</v>
      </c>
      <c r="V306" s="20">
        <f t="shared" si="151"/>
        <v>64450</v>
      </c>
      <c r="W306" s="20">
        <f t="shared" si="152"/>
        <v>53000</v>
      </c>
      <c r="X306" s="20">
        <f t="shared" si="153"/>
        <v>59000</v>
      </c>
      <c r="Y306" s="25"/>
      <c r="Z306" s="20" t="str">
        <f t="shared" si="154"/>
        <v/>
      </c>
      <c r="AA306" s="20" t="str">
        <f t="shared" si="155"/>
        <v/>
      </c>
      <c r="AB306" s="20" t="str">
        <f t="shared" si="156"/>
        <v/>
      </c>
      <c r="AC306" s="20" t="str">
        <f t="shared" si="157"/>
        <v/>
      </c>
      <c r="AD306" s="20" t="str">
        <f t="shared" si="158"/>
        <v/>
      </c>
      <c r="AE306" s="20" t="str">
        <f t="shared" si="159"/>
        <v/>
      </c>
      <c r="AF306" s="20" t="str">
        <f t="shared" si="160"/>
        <v>INSERT INTO erpdb.temp_import_MYOB_COAStructure (level, COA, COAChild) VALUES (6, '60000', '64450');</v>
      </c>
      <c r="AG306" s="20" t="str">
        <f t="shared" si="161"/>
        <v/>
      </c>
      <c r="AH306" s="20" t="str">
        <f t="shared" si="162"/>
        <v/>
      </c>
      <c r="AJ306" s="29" t="str">
        <f t="shared" si="175"/>
        <v>INSERT INTO erpdb.temp_import_MYOB_COAStructure (level, COA, COAChild) VALUES (6, '60000', '64450');</v>
      </c>
      <c r="AL306" s="21" t="str">
        <f t="shared" si="163"/>
        <v/>
      </c>
      <c r="AM306" s="21" t="str">
        <f t="shared" si="167"/>
        <v/>
      </c>
      <c r="AN306" s="21" t="str">
        <f t="shared" si="168"/>
        <v/>
      </c>
      <c r="AO306" s="21" t="str">
        <f t="shared" si="169"/>
        <v/>
      </c>
      <c r="AP306" s="21" t="str">
        <f t="shared" si="170"/>
        <v/>
      </c>
      <c r="AQ306" s="21" t="str">
        <f t="shared" si="171"/>
        <v/>
      </c>
      <c r="AR306" s="21" t="str">
        <f t="shared" si="172"/>
        <v xml:space="preserve">SELECT * FROM "SchAccounting"."Func_TblTemporary_Import_MYOB_COAStructure_SET"(0000004000000000002, NULL, 0000009000000000002, 6, '60000', '64450'); </v>
      </c>
      <c r="AS306" s="21" t="str">
        <f t="shared" si="173"/>
        <v/>
      </c>
      <c r="AT306" s="21" t="str">
        <f t="shared" si="174"/>
        <v/>
      </c>
      <c r="AU306" s="26" t="s">
        <v>327</v>
      </c>
      <c r="AV306" s="29" t="str">
        <f t="shared" si="176"/>
        <v xml:space="preserve">SELECT * FROM "SchAccounting"."Func_TblTemporary_Import_MYOB_COAStructure_SET"(0000004000000000002, NULL, 0000009000000000002, 6, '60000', '64450'); </v>
      </c>
    </row>
    <row r="307" spans="9:48" x14ac:dyDescent="0.2">
      <c r="I307" s="20">
        <v>65100</v>
      </c>
      <c r="M307" s="20" t="s">
        <v>198</v>
      </c>
      <c r="O307" s="20" t="str">
        <f t="shared" si="147"/>
        <v>2PASV</v>
      </c>
      <c r="P307" s="20">
        <f t="shared" si="148"/>
        <v>30000</v>
      </c>
      <c r="Q307" s="20">
        <f t="shared" si="164"/>
        <v>33000</v>
      </c>
      <c r="R307" s="20" t="str">
        <f t="shared" si="165"/>
        <v>41EAT</v>
      </c>
      <c r="S307" s="20" t="str">
        <f t="shared" si="166"/>
        <v>42EBT</v>
      </c>
      <c r="T307" s="20" t="str">
        <f t="shared" si="149"/>
        <v>43OPF</v>
      </c>
      <c r="U307" s="20">
        <f t="shared" si="150"/>
        <v>60000</v>
      </c>
      <c r="V307" s="20">
        <f t="shared" si="151"/>
        <v>65100</v>
      </c>
      <c r="W307" s="20">
        <f t="shared" si="152"/>
        <v>53000</v>
      </c>
      <c r="X307" s="20">
        <f t="shared" si="153"/>
        <v>59000</v>
      </c>
      <c r="Y307" s="25"/>
      <c r="Z307" s="20" t="str">
        <f t="shared" si="154"/>
        <v/>
      </c>
      <c r="AA307" s="20" t="str">
        <f t="shared" si="155"/>
        <v/>
      </c>
      <c r="AB307" s="20" t="str">
        <f t="shared" si="156"/>
        <v/>
      </c>
      <c r="AC307" s="20" t="str">
        <f t="shared" si="157"/>
        <v/>
      </c>
      <c r="AD307" s="20" t="str">
        <f t="shared" si="158"/>
        <v/>
      </c>
      <c r="AE307" s="20" t="str">
        <f t="shared" si="159"/>
        <v/>
      </c>
      <c r="AF307" s="20" t="str">
        <f t="shared" si="160"/>
        <v>INSERT INTO erpdb.temp_import_MYOB_COAStructure (level, COA, COAChild) VALUES (6, '60000', '65100');</v>
      </c>
      <c r="AG307" s="20" t="str">
        <f t="shared" si="161"/>
        <v/>
      </c>
      <c r="AH307" s="20" t="str">
        <f t="shared" si="162"/>
        <v/>
      </c>
      <c r="AJ307" s="29" t="str">
        <f t="shared" si="175"/>
        <v>INSERT INTO erpdb.temp_import_MYOB_COAStructure (level, COA, COAChild) VALUES (6, '60000', '65100');</v>
      </c>
      <c r="AL307" s="21" t="str">
        <f t="shared" si="163"/>
        <v/>
      </c>
      <c r="AM307" s="21" t="str">
        <f t="shared" si="167"/>
        <v/>
      </c>
      <c r="AN307" s="21" t="str">
        <f t="shared" si="168"/>
        <v/>
      </c>
      <c r="AO307" s="21" t="str">
        <f t="shared" si="169"/>
        <v/>
      </c>
      <c r="AP307" s="21" t="str">
        <f t="shared" si="170"/>
        <v/>
      </c>
      <c r="AQ307" s="21" t="str">
        <f t="shared" si="171"/>
        <v/>
      </c>
      <c r="AR307" s="21" t="str">
        <f t="shared" si="172"/>
        <v xml:space="preserve">SELECT * FROM "SchAccounting"."Func_TblTemporary_Import_MYOB_COAStructure_SET"(0000004000000000002, NULL, 0000009000000000002, 6, '60000', '65100'); </v>
      </c>
      <c r="AS307" s="21" t="str">
        <f t="shared" si="173"/>
        <v/>
      </c>
      <c r="AT307" s="21" t="str">
        <f t="shared" si="174"/>
        <v/>
      </c>
      <c r="AU307" s="26" t="s">
        <v>327</v>
      </c>
      <c r="AV307" s="29" t="str">
        <f t="shared" si="176"/>
        <v xml:space="preserve">SELECT * FROM "SchAccounting"."Func_TblTemporary_Import_MYOB_COAStructure_SET"(0000004000000000002, NULL, 0000009000000000002, 6, '60000', '65100'); </v>
      </c>
    </row>
    <row r="308" spans="9:48" x14ac:dyDescent="0.2">
      <c r="I308" s="20">
        <v>65200</v>
      </c>
      <c r="M308" s="20" t="s">
        <v>199</v>
      </c>
      <c r="O308" s="20" t="str">
        <f t="shared" si="147"/>
        <v>2PASV</v>
      </c>
      <c r="P308" s="20">
        <f t="shared" si="148"/>
        <v>30000</v>
      </c>
      <c r="Q308" s="20">
        <f t="shared" si="164"/>
        <v>33000</v>
      </c>
      <c r="R308" s="20" t="str">
        <f t="shared" si="165"/>
        <v>41EAT</v>
      </c>
      <c r="S308" s="20" t="str">
        <f t="shared" si="166"/>
        <v>42EBT</v>
      </c>
      <c r="T308" s="20" t="str">
        <f t="shared" si="149"/>
        <v>43OPF</v>
      </c>
      <c r="U308" s="20">
        <f t="shared" si="150"/>
        <v>60000</v>
      </c>
      <c r="V308" s="20">
        <f t="shared" si="151"/>
        <v>65200</v>
      </c>
      <c r="W308" s="20">
        <f t="shared" si="152"/>
        <v>53000</v>
      </c>
      <c r="X308" s="20">
        <f t="shared" si="153"/>
        <v>59000</v>
      </c>
      <c r="Y308" s="25"/>
      <c r="Z308" s="20" t="str">
        <f t="shared" si="154"/>
        <v/>
      </c>
      <c r="AA308" s="20" t="str">
        <f t="shared" si="155"/>
        <v/>
      </c>
      <c r="AB308" s="20" t="str">
        <f t="shared" si="156"/>
        <v/>
      </c>
      <c r="AC308" s="20" t="str">
        <f t="shared" si="157"/>
        <v/>
      </c>
      <c r="AD308" s="20" t="str">
        <f t="shared" si="158"/>
        <v/>
      </c>
      <c r="AE308" s="20" t="str">
        <f t="shared" si="159"/>
        <v/>
      </c>
      <c r="AF308" s="20" t="str">
        <f t="shared" si="160"/>
        <v>INSERT INTO erpdb.temp_import_MYOB_COAStructure (level, COA, COAChild) VALUES (6, '60000', '65200');</v>
      </c>
      <c r="AG308" s="20" t="str">
        <f t="shared" si="161"/>
        <v/>
      </c>
      <c r="AH308" s="20" t="str">
        <f t="shared" si="162"/>
        <v/>
      </c>
      <c r="AJ308" s="29" t="str">
        <f t="shared" si="175"/>
        <v>INSERT INTO erpdb.temp_import_MYOB_COAStructure (level, COA, COAChild) VALUES (6, '60000', '65200');</v>
      </c>
      <c r="AL308" s="21" t="str">
        <f t="shared" si="163"/>
        <v/>
      </c>
      <c r="AM308" s="21" t="str">
        <f t="shared" si="167"/>
        <v/>
      </c>
      <c r="AN308" s="21" t="str">
        <f t="shared" si="168"/>
        <v/>
      </c>
      <c r="AO308" s="21" t="str">
        <f t="shared" si="169"/>
        <v/>
      </c>
      <c r="AP308" s="21" t="str">
        <f t="shared" si="170"/>
        <v/>
      </c>
      <c r="AQ308" s="21" t="str">
        <f t="shared" si="171"/>
        <v/>
      </c>
      <c r="AR308" s="21" t="str">
        <f t="shared" si="172"/>
        <v xml:space="preserve">SELECT * FROM "SchAccounting"."Func_TblTemporary_Import_MYOB_COAStructure_SET"(0000004000000000002, NULL, 0000009000000000002, 6, '60000', '65200'); </v>
      </c>
      <c r="AS308" s="21" t="str">
        <f t="shared" si="173"/>
        <v/>
      </c>
      <c r="AT308" s="21" t="str">
        <f t="shared" si="174"/>
        <v/>
      </c>
      <c r="AU308" s="26" t="s">
        <v>327</v>
      </c>
      <c r="AV308" s="29" t="str">
        <f t="shared" si="176"/>
        <v xml:space="preserve">SELECT * FROM "SchAccounting"."Func_TblTemporary_Import_MYOB_COAStructure_SET"(0000004000000000002, NULL, 0000009000000000002, 6, '60000', '65200'); </v>
      </c>
    </row>
    <row r="309" spans="9:48" x14ac:dyDescent="0.2">
      <c r="I309" s="20">
        <v>65300</v>
      </c>
      <c r="M309" s="20" t="s">
        <v>200</v>
      </c>
      <c r="O309" s="20" t="str">
        <f t="shared" si="147"/>
        <v>2PASV</v>
      </c>
      <c r="P309" s="20">
        <f t="shared" si="148"/>
        <v>30000</v>
      </c>
      <c r="Q309" s="20">
        <f t="shared" si="164"/>
        <v>33000</v>
      </c>
      <c r="R309" s="20" t="str">
        <f t="shared" si="165"/>
        <v>41EAT</v>
      </c>
      <c r="S309" s="20" t="str">
        <f t="shared" si="166"/>
        <v>42EBT</v>
      </c>
      <c r="T309" s="20" t="str">
        <f t="shared" si="149"/>
        <v>43OPF</v>
      </c>
      <c r="U309" s="20">
        <f t="shared" si="150"/>
        <v>60000</v>
      </c>
      <c r="V309" s="20">
        <f t="shared" si="151"/>
        <v>65300</v>
      </c>
      <c r="W309" s="20">
        <f t="shared" si="152"/>
        <v>53000</v>
      </c>
      <c r="X309" s="20">
        <f t="shared" si="153"/>
        <v>59000</v>
      </c>
      <c r="Y309" s="25"/>
      <c r="Z309" s="20" t="str">
        <f t="shared" si="154"/>
        <v/>
      </c>
      <c r="AA309" s="20" t="str">
        <f t="shared" si="155"/>
        <v/>
      </c>
      <c r="AB309" s="20" t="str">
        <f t="shared" si="156"/>
        <v/>
      </c>
      <c r="AC309" s="20" t="str">
        <f t="shared" si="157"/>
        <v/>
      </c>
      <c r="AD309" s="20" t="str">
        <f t="shared" si="158"/>
        <v/>
      </c>
      <c r="AE309" s="20" t="str">
        <f t="shared" si="159"/>
        <v/>
      </c>
      <c r="AF309" s="20" t="str">
        <f t="shared" si="160"/>
        <v>INSERT INTO erpdb.temp_import_MYOB_COAStructure (level, COA, COAChild) VALUES (6, '60000', '65300');</v>
      </c>
      <c r="AG309" s="20" t="str">
        <f t="shared" si="161"/>
        <v/>
      </c>
      <c r="AH309" s="20" t="str">
        <f t="shared" si="162"/>
        <v/>
      </c>
      <c r="AJ309" s="29" t="str">
        <f t="shared" si="175"/>
        <v>INSERT INTO erpdb.temp_import_MYOB_COAStructure (level, COA, COAChild) VALUES (6, '60000', '65300');</v>
      </c>
      <c r="AL309" s="21" t="str">
        <f t="shared" si="163"/>
        <v/>
      </c>
      <c r="AM309" s="21" t="str">
        <f t="shared" si="167"/>
        <v/>
      </c>
      <c r="AN309" s="21" t="str">
        <f t="shared" si="168"/>
        <v/>
      </c>
      <c r="AO309" s="21" t="str">
        <f t="shared" si="169"/>
        <v/>
      </c>
      <c r="AP309" s="21" t="str">
        <f t="shared" si="170"/>
        <v/>
      </c>
      <c r="AQ309" s="21" t="str">
        <f t="shared" si="171"/>
        <v/>
      </c>
      <c r="AR309" s="21" t="str">
        <f t="shared" si="172"/>
        <v xml:space="preserve">SELECT * FROM "SchAccounting"."Func_TblTemporary_Import_MYOB_COAStructure_SET"(0000004000000000002, NULL, 0000009000000000002, 6, '60000', '65300'); </v>
      </c>
      <c r="AS309" s="21" t="str">
        <f t="shared" si="173"/>
        <v/>
      </c>
      <c r="AT309" s="21" t="str">
        <f t="shared" si="174"/>
        <v/>
      </c>
      <c r="AU309" s="26" t="s">
        <v>327</v>
      </c>
      <c r="AV309" s="29" t="str">
        <f t="shared" si="176"/>
        <v xml:space="preserve">SELECT * FROM "SchAccounting"."Func_TblTemporary_Import_MYOB_COAStructure_SET"(0000004000000000002, NULL, 0000009000000000002, 6, '60000', '65300'); </v>
      </c>
    </row>
    <row r="310" spans="9:48" x14ac:dyDescent="0.2">
      <c r="I310" s="20">
        <v>66100</v>
      </c>
      <c r="M310" s="20" t="s">
        <v>222</v>
      </c>
      <c r="O310" s="20" t="str">
        <f t="shared" si="147"/>
        <v>2PASV</v>
      </c>
      <c r="P310" s="20">
        <f t="shared" si="148"/>
        <v>30000</v>
      </c>
      <c r="Q310" s="20">
        <f t="shared" si="164"/>
        <v>33000</v>
      </c>
      <c r="R310" s="20" t="str">
        <f t="shared" si="165"/>
        <v>41EAT</v>
      </c>
      <c r="S310" s="20" t="str">
        <f t="shared" si="166"/>
        <v>42EBT</v>
      </c>
      <c r="T310" s="20" t="str">
        <f t="shared" si="149"/>
        <v>43OPF</v>
      </c>
      <c r="U310" s="20">
        <f t="shared" si="150"/>
        <v>60000</v>
      </c>
      <c r="V310" s="20">
        <f t="shared" si="151"/>
        <v>66100</v>
      </c>
      <c r="W310" s="20">
        <f t="shared" si="152"/>
        <v>53000</v>
      </c>
      <c r="X310" s="20">
        <f t="shared" si="153"/>
        <v>59000</v>
      </c>
      <c r="Y310" s="25"/>
      <c r="Z310" s="20" t="str">
        <f t="shared" si="154"/>
        <v/>
      </c>
      <c r="AA310" s="20" t="str">
        <f t="shared" si="155"/>
        <v/>
      </c>
      <c r="AB310" s="20" t="str">
        <f t="shared" si="156"/>
        <v/>
      </c>
      <c r="AC310" s="20" t="str">
        <f t="shared" si="157"/>
        <v/>
      </c>
      <c r="AD310" s="20" t="str">
        <f t="shared" si="158"/>
        <v/>
      </c>
      <c r="AE310" s="20" t="str">
        <f t="shared" si="159"/>
        <v/>
      </c>
      <c r="AF310" s="20" t="str">
        <f t="shared" si="160"/>
        <v>INSERT INTO erpdb.temp_import_MYOB_COAStructure (level, COA, COAChild) VALUES (6, '60000', '66100');</v>
      </c>
      <c r="AG310" s="20" t="str">
        <f t="shared" si="161"/>
        <v/>
      </c>
      <c r="AH310" s="20" t="str">
        <f t="shared" si="162"/>
        <v/>
      </c>
      <c r="AJ310" s="29" t="str">
        <f t="shared" si="175"/>
        <v>INSERT INTO erpdb.temp_import_MYOB_COAStructure (level, COA, COAChild) VALUES (6, '60000', '66100');</v>
      </c>
      <c r="AL310" s="21" t="str">
        <f t="shared" si="163"/>
        <v/>
      </c>
      <c r="AM310" s="21" t="str">
        <f t="shared" si="167"/>
        <v/>
      </c>
      <c r="AN310" s="21" t="str">
        <f t="shared" si="168"/>
        <v/>
      </c>
      <c r="AO310" s="21" t="str">
        <f t="shared" si="169"/>
        <v/>
      </c>
      <c r="AP310" s="21" t="str">
        <f t="shared" si="170"/>
        <v/>
      </c>
      <c r="AQ310" s="21" t="str">
        <f t="shared" si="171"/>
        <v/>
      </c>
      <c r="AR310" s="21" t="str">
        <f t="shared" si="172"/>
        <v xml:space="preserve">SELECT * FROM "SchAccounting"."Func_TblTemporary_Import_MYOB_COAStructure_SET"(0000004000000000002, NULL, 0000009000000000002, 6, '60000', '66100'); </v>
      </c>
      <c r="AS310" s="21" t="str">
        <f t="shared" si="173"/>
        <v/>
      </c>
      <c r="AT310" s="21" t="str">
        <f t="shared" si="174"/>
        <v/>
      </c>
      <c r="AU310" s="26" t="s">
        <v>327</v>
      </c>
      <c r="AV310" s="29" t="str">
        <f t="shared" si="176"/>
        <v xml:space="preserve">SELECT * FROM "SchAccounting"."Func_TblTemporary_Import_MYOB_COAStructure_SET"(0000004000000000002, NULL, 0000009000000000002, 6, '60000', '66100'); </v>
      </c>
    </row>
    <row r="311" spans="9:48" x14ac:dyDescent="0.2">
      <c r="I311" s="20">
        <v>66200</v>
      </c>
      <c r="M311" s="20" t="s">
        <v>223</v>
      </c>
      <c r="O311" s="20" t="str">
        <f t="shared" si="147"/>
        <v>2PASV</v>
      </c>
      <c r="P311" s="20">
        <f t="shared" si="148"/>
        <v>30000</v>
      </c>
      <c r="Q311" s="20">
        <f t="shared" si="164"/>
        <v>33000</v>
      </c>
      <c r="R311" s="20" t="str">
        <f t="shared" si="165"/>
        <v>41EAT</v>
      </c>
      <c r="S311" s="20" t="str">
        <f t="shared" si="166"/>
        <v>42EBT</v>
      </c>
      <c r="T311" s="20" t="str">
        <f t="shared" si="149"/>
        <v>43OPF</v>
      </c>
      <c r="U311" s="20">
        <f t="shared" si="150"/>
        <v>60000</v>
      </c>
      <c r="V311" s="20">
        <f t="shared" si="151"/>
        <v>66200</v>
      </c>
      <c r="W311" s="20">
        <f t="shared" si="152"/>
        <v>53000</v>
      </c>
      <c r="X311" s="20">
        <f t="shared" si="153"/>
        <v>59000</v>
      </c>
      <c r="Y311" s="25"/>
      <c r="Z311" s="20" t="str">
        <f t="shared" si="154"/>
        <v/>
      </c>
      <c r="AA311" s="20" t="str">
        <f t="shared" si="155"/>
        <v/>
      </c>
      <c r="AB311" s="20" t="str">
        <f t="shared" si="156"/>
        <v/>
      </c>
      <c r="AC311" s="20" t="str">
        <f t="shared" si="157"/>
        <v/>
      </c>
      <c r="AD311" s="20" t="str">
        <f t="shared" si="158"/>
        <v/>
      </c>
      <c r="AE311" s="20" t="str">
        <f t="shared" si="159"/>
        <v/>
      </c>
      <c r="AF311" s="20" t="str">
        <f t="shared" si="160"/>
        <v>INSERT INTO erpdb.temp_import_MYOB_COAStructure (level, COA, COAChild) VALUES (6, '60000', '66200');</v>
      </c>
      <c r="AG311" s="20" t="str">
        <f t="shared" si="161"/>
        <v/>
      </c>
      <c r="AH311" s="20" t="str">
        <f t="shared" si="162"/>
        <v/>
      </c>
      <c r="AJ311" s="29" t="str">
        <f t="shared" si="175"/>
        <v>INSERT INTO erpdb.temp_import_MYOB_COAStructure (level, COA, COAChild) VALUES (6, '60000', '66200');</v>
      </c>
      <c r="AL311" s="21" t="str">
        <f t="shared" si="163"/>
        <v/>
      </c>
      <c r="AM311" s="21" t="str">
        <f t="shared" si="167"/>
        <v/>
      </c>
      <c r="AN311" s="21" t="str">
        <f t="shared" si="168"/>
        <v/>
      </c>
      <c r="AO311" s="21" t="str">
        <f t="shared" si="169"/>
        <v/>
      </c>
      <c r="AP311" s="21" t="str">
        <f t="shared" si="170"/>
        <v/>
      </c>
      <c r="AQ311" s="21" t="str">
        <f t="shared" si="171"/>
        <v/>
      </c>
      <c r="AR311" s="21" t="str">
        <f t="shared" si="172"/>
        <v xml:space="preserve">SELECT * FROM "SchAccounting"."Func_TblTemporary_Import_MYOB_COAStructure_SET"(0000004000000000002, NULL, 0000009000000000002, 6, '60000', '66200'); </v>
      </c>
      <c r="AS311" s="21" t="str">
        <f t="shared" si="173"/>
        <v/>
      </c>
      <c r="AT311" s="21" t="str">
        <f t="shared" si="174"/>
        <v/>
      </c>
      <c r="AU311" s="26" t="s">
        <v>327</v>
      </c>
      <c r="AV311" s="29" t="str">
        <f t="shared" si="176"/>
        <v xml:space="preserve">SELECT * FROM "SchAccounting"."Func_TblTemporary_Import_MYOB_COAStructure_SET"(0000004000000000002, NULL, 0000009000000000002, 6, '60000', '66200'); </v>
      </c>
    </row>
    <row r="312" spans="9:48" x14ac:dyDescent="0.2">
      <c r="I312" s="20">
        <v>66300</v>
      </c>
      <c r="M312" s="20" t="s">
        <v>275</v>
      </c>
      <c r="O312" s="20" t="str">
        <f t="shared" si="147"/>
        <v>2PASV</v>
      </c>
      <c r="P312" s="20">
        <f t="shared" si="148"/>
        <v>30000</v>
      </c>
      <c r="Q312" s="20">
        <f t="shared" si="164"/>
        <v>33000</v>
      </c>
      <c r="R312" s="20" t="str">
        <f t="shared" si="165"/>
        <v>41EAT</v>
      </c>
      <c r="S312" s="20" t="str">
        <f t="shared" si="166"/>
        <v>42EBT</v>
      </c>
      <c r="T312" s="20" t="str">
        <f t="shared" si="149"/>
        <v>43OPF</v>
      </c>
      <c r="U312" s="20">
        <f t="shared" si="150"/>
        <v>60000</v>
      </c>
      <c r="V312" s="20">
        <f t="shared" si="151"/>
        <v>66300</v>
      </c>
      <c r="W312" s="20">
        <f t="shared" si="152"/>
        <v>53000</v>
      </c>
      <c r="X312" s="20">
        <f t="shared" si="153"/>
        <v>59000</v>
      </c>
      <c r="Y312" s="25"/>
      <c r="Z312" s="20" t="str">
        <f t="shared" si="154"/>
        <v/>
      </c>
      <c r="AA312" s="20" t="str">
        <f t="shared" si="155"/>
        <v/>
      </c>
      <c r="AB312" s="20" t="str">
        <f t="shared" si="156"/>
        <v/>
      </c>
      <c r="AC312" s="20" t="str">
        <f t="shared" si="157"/>
        <v/>
      </c>
      <c r="AD312" s="20" t="str">
        <f t="shared" si="158"/>
        <v/>
      </c>
      <c r="AE312" s="20" t="str">
        <f t="shared" si="159"/>
        <v/>
      </c>
      <c r="AF312" s="20" t="str">
        <f t="shared" si="160"/>
        <v>INSERT INTO erpdb.temp_import_MYOB_COAStructure (level, COA, COAChild) VALUES (6, '60000', '66300');</v>
      </c>
      <c r="AG312" s="20" t="str">
        <f t="shared" si="161"/>
        <v/>
      </c>
      <c r="AH312" s="20" t="str">
        <f t="shared" si="162"/>
        <v/>
      </c>
      <c r="AJ312" s="29" t="str">
        <f t="shared" si="175"/>
        <v>INSERT INTO erpdb.temp_import_MYOB_COAStructure (level, COA, COAChild) VALUES (6, '60000', '66300');</v>
      </c>
      <c r="AL312" s="21" t="str">
        <f t="shared" si="163"/>
        <v/>
      </c>
      <c r="AM312" s="21" t="str">
        <f t="shared" si="167"/>
        <v/>
      </c>
      <c r="AN312" s="21" t="str">
        <f t="shared" si="168"/>
        <v/>
      </c>
      <c r="AO312" s="21" t="str">
        <f t="shared" si="169"/>
        <v/>
      </c>
      <c r="AP312" s="21" t="str">
        <f t="shared" si="170"/>
        <v/>
      </c>
      <c r="AQ312" s="21" t="str">
        <f t="shared" si="171"/>
        <v/>
      </c>
      <c r="AR312" s="21" t="str">
        <f t="shared" si="172"/>
        <v xml:space="preserve">SELECT * FROM "SchAccounting"."Func_TblTemporary_Import_MYOB_COAStructure_SET"(0000004000000000002, NULL, 0000009000000000002, 6, '60000', '66300'); </v>
      </c>
      <c r="AS312" s="21" t="str">
        <f t="shared" si="173"/>
        <v/>
      </c>
      <c r="AT312" s="21" t="str">
        <f t="shared" si="174"/>
        <v/>
      </c>
      <c r="AU312" s="26" t="s">
        <v>327</v>
      </c>
      <c r="AV312" s="29" t="str">
        <f t="shared" si="176"/>
        <v xml:space="preserve">SELECT * FROM "SchAccounting"."Func_TblTemporary_Import_MYOB_COAStructure_SET"(0000004000000000002, NULL, 0000009000000000002, 6, '60000', '66300'); </v>
      </c>
    </row>
    <row r="313" spans="9:48" x14ac:dyDescent="0.2">
      <c r="I313" s="20">
        <v>66400</v>
      </c>
      <c r="M313" s="20" t="s">
        <v>225</v>
      </c>
      <c r="O313" s="20" t="str">
        <f t="shared" si="147"/>
        <v>2PASV</v>
      </c>
      <c r="P313" s="20">
        <f t="shared" si="148"/>
        <v>30000</v>
      </c>
      <c r="Q313" s="20">
        <f t="shared" si="164"/>
        <v>33000</v>
      </c>
      <c r="R313" s="20" t="str">
        <f t="shared" si="165"/>
        <v>41EAT</v>
      </c>
      <c r="S313" s="20" t="str">
        <f t="shared" si="166"/>
        <v>42EBT</v>
      </c>
      <c r="T313" s="20" t="str">
        <f t="shared" si="149"/>
        <v>43OPF</v>
      </c>
      <c r="U313" s="20">
        <f t="shared" si="150"/>
        <v>60000</v>
      </c>
      <c r="V313" s="20">
        <f t="shared" si="151"/>
        <v>66400</v>
      </c>
      <c r="W313" s="20">
        <f t="shared" si="152"/>
        <v>53000</v>
      </c>
      <c r="X313" s="20">
        <f t="shared" si="153"/>
        <v>59000</v>
      </c>
      <c r="Y313" s="25"/>
      <c r="Z313" s="20" t="str">
        <f t="shared" si="154"/>
        <v/>
      </c>
      <c r="AA313" s="20" t="str">
        <f t="shared" si="155"/>
        <v/>
      </c>
      <c r="AB313" s="20" t="str">
        <f t="shared" si="156"/>
        <v/>
      </c>
      <c r="AC313" s="20" t="str">
        <f t="shared" si="157"/>
        <v/>
      </c>
      <c r="AD313" s="20" t="str">
        <f t="shared" si="158"/>
        <v/>
      </c>
      <c r="AE313" s="20" t="str">
        <f t="shared" si="159"/>
        <v/>
      </c>
      <c r="AF313" s="20" t="str">
        <f t="shared" si="160"/>
        <v>INSERT INTO erpdb.temp_import_MYOB_COAStructure (level, COA, COAChild) VALUES (6, '60000', '66400');</v>
      </c>
      <c r="AG313" s="20" t="str">
        <f t="shared" si="161"/>
        <v/>
      </c>
      <c r="AH313" s="20" t="str">
        <f t="shared" si="162"/>
        <v/>
      </c>
      <c r="AJ313" s="29" t="str">
        <f t="shared" si="175"/>
        <v>INSERT INTO erpdb.temp_import_MYOB_COAStructure (level, COA, COAChild) VALUES (6, '60000', '66400');</v>
      </c>
      <c r="AL313" s="21" t="str">
        <f t="shared" si="163"/>
        <v/>
      </c>
      <c r="AM313" s="21" t="str">
        <f t="shared" si="167"/>
        <v/>
      </c>
      <c r="AN313" s="21" t="str">
        <f t="shared" si="168"/>
        <v/>
      </c>
      <c r="AO313" s="21" t="str">
        <f t="shared" si="169"/>
        <v/>
      </c>
      <c r="AP313" s="21" t="str">
        <f t="shared" si="170"/>
        <v/>
      </c>
      <c r="AQ313" s="21" t="str">
        <f t="shared" si="171"/>
        <v/>
      </c>
      <c r="AR313" s="21" t="str">
        <f t="shared" si="172"/>
        <v xml:space="preserve">SELECT * FROM "SchAccounting"."Func_TblTemporary_Import_MYOB_COAStructure_SET"(0000004000000000002, NULL, 0000009000000000002, 6, '60000', '66400'); </v>
      </c>
      <c r="AS313" s="21" t="str">
        <f t="shared" si="173"/>
        <v/>
      </c>
      <c r="AT313" s="21" t="str">
        <f t="shared" si="174"/>
        <v/>
      </c>
      <c r="AU313" s="26" t="s">
        <v>327</v>
      </c>
      <c r="AV313" s="29" t="str">
        <f t="shared" si="176"/>
        <v xml:space="preserve">SELECT * FROM "SchAccounting"."Func_TblTemporary_Import_MYOB_COAStructure_SET"(0000004000000000002, NULL, 0000009000000000002, 6, '60000', '66400'); </v>
      </c>
    </row>
    <row r="314" spans="9:48" x14ac:dyDescent="0.2">
      <c r="I314" s="20">
        <v>66500</v>
      </c>
      <c r="M314" s="20" t="s">
        <v>276</v>
      </c>
      <c r="O314" s="20" t="str">
        <f t="shared" si="147"/>
        <v>2PASV</v>
      </c>
      <c r="P314" s="20">
        <f t="shared" si="148"/>
        <v>30000</v>
      </c>
      <c r="Q314" s="20">
        <f t="shared" si="164"/>
        <v>33000</v>
      </c>
      <c r="R314" s="20" t="str">
        <f t="shared" si="165"/>
        <v>41EAT</v>
      </c>
      <c r="S314" s="20" t="str">
        <f t="shared" si="166"/>
        <v>42EBT</v>
      </c>
      <c r="T314" s="20" t="str">
        <f t="shared" si="149"/>
        <v>43OPF</v>
      </c>
      <c r="U314" s="20">
        <f t="shared" si="150"/>
        <v>60000</v>
      </c>
      <c r="V314" s="20">
        <f t="shared" si="151"/>
        <v>66500</v>
      </c>
      <c r="W314" s="20">
        <f t="shared" si="152"/>
        <v>53000</v>
      </c>
      <c r="X314" s="20">
        <f t="shared" si="153"/>
        <v>59000</v>
      </c>
      <c r="Y314" s="25"/>
      <c r="Z314" s="20" t="str">
        <f t="shared" si="154"/>
        <v/>
      </c>
      <c r="AA314" s="20" t="str">
        <f t="shared" si="155"/>
        <v/>
      </c>
      <c r="AB314" s="20" t="str">
        <f t="shared" si="156"/>
        <v/>
      </c>
      <c r="AC314" s="20" t="str">
        <f t="shared" si="157"/>
        <v/>
      </c>
      <c r="AD314" s="20" t="str">
        <f t="shared" si="158"/>
        <v/>
      </c>
      <c r="AE314" s="20" t="str">
        <f t="shared" si="159"/>
        <v/>
      </c>
      <c r="AF314" s="20" t="str">
        <f t="shared" si="160"/>
        <v>INSERT INTO erpdb.temp_import_MYOB_COAStructure (level, COA, COAChild) VALUES (6, '60000', '66500');</v>
      </c>
      <c r="AG314" s="20" t="str">
        <f t="shared" si="161"/>
        <v/>
      </c>
      <c r="AH314" s="20" t="str">
        <f t="shared" si="162"/>
        <v/>
      </c>
      <c r="AJ314" s="29" t="str">
        <f t="shared" si="175"/>
        <v>INSERT INTO erpdb.temp_import_MYOB_COAStructure (level, COA, COAChild) VALUES (6, '60000', '66500');</v>
      </c>
      <c r="AL314" s="21" t="str">
        <f t="shared" si="163"/>
        <v/>
      </c>
      <c r="AM314" s="21" t="str">
        <f t="shared" si="167"/>
        <v/>
      </c>
      <c r="AN314" s="21" t="str">
        <f t="shared" si="168"/>
        <v/>
      </c>
      <c r="AO314" s="21" t="str">
        <f t="shared" si="169"/>
        <v/>
      </c>
      <c r="AP314" s="21" t="str">
        <f t="shared" si="170"/>
        <v/>
      </c>
      <c r="AQ314" s="21" t="str">
        <f t="shared" si="171"/>
        <v/>
      </c>
      <c r="AR314" s="21" t="str">
        <f t="shared" si="172"/>
        <v xml:space="preserve">SELECT * FROM "SchAccounting"."Func_TblTemporary_Import_MYOB_COAStructure_SET"(0000004000000000002, NULL, 0000009000000000002, 6, '60000', '66500'); </v>
      </c>
      <c r="AS314" s="21" t="str">
        <f t="shared" si="173"/>
        <v/>
      </c>
      <c r="AT314" s="21" t="str">
        <f t="shared" si="174"/>
        <v/>
      </c>
      <c r="AU314" s="26" t="s">
        <v>327</v>
      </c>
      <c r="AV314" s="29" t="str">
        <f t="shared" si="176"/>
        <v xml:space="preserve">SELECT * FROM "SchAccounting"."Func_TblTemporary_Import_MYOB_COAStructure_SET"(0000004000000000002, NULL, 0000009000000000002, 6, '60000', '66500'); </v>
      </c>
    </row>
    <row r="315" spans="9:48" x14ac:dyDescent="0.2">
      <c r="I315" s="20">
        <v>66600</v>
      </c>
      <c r="M315" s="20" t="s">
        <v>277</v>
      </c>
      <c r="O315" s="20" t="str">
        <f t="shared" si="147"/>
        <v>2PASV</v>
      </c>
      <c r="P315" s="20">
        <f t="shared" si="148"/>
        <v>30000</v>
      </c>
      <c r="Q315" s="20">
        <f t="shared" si="164"/>
        <v>33000</v>
      </c>
      <c r="R315" s="20" t="str">
        <f t="shared" si="165"/>
        <v>41EAT</v>
      </c>
      <c r="S315" s="20" t="str">
        <f t="shared" si="166"/>
        <v>42EBT</v>
      </c>
      <c r="T315" s="20" t="str">
        <f t="shared" si="149"/>
        <v>43OPF</v>
      </c>
      <c r="U315" s="20">
        <f t="shared" si="150"/>
        <v>60000</v>
      </c>
      <c r="V315" s="20">
        <f t="shared" si="151"/>
        <v>66600</v>
      </c>
      <c r="W315" s="20">
        <f t="shared" si="152"/>
        <v>53000</v>
      </c>
      <c r="X315" s="20">
        <f t="shared" si="153"/>
        <v>59000</v>
      </c>
      <c r="Y315" s="25"/>
      <c r="Z315" s="20" t="str">
        <f t="shared" si="154"/>
        <v/>
      </c>
      <c r="AA315" s="20" t="str">
        <f t="shared" si="155"/>
        <v/>
      </c>
      <c r="AB315" s="20" t="str">
        <f t="shared" si="156"/>
        <v/>
      </c>
      <c r="AC315" s="20" t="str">
        <f t="shared" si="157"/>
        <v/>
      </c>
      <c r="AD315" s="20" t="str">
        <f t="shared" si="158"/>
        <v/>
      </c>
      <c r="AE315" s="20" t="str">
        <f t="shared" si="159"/>
        <v/>
      </c>
      <c r="AF315" s="20" t="str">
        <f t="shared" si="160"/>
        <v>INSERT INTO erpdb.temp_import_MYOB_COAStructure (level, COA, COAChild) VALUES (6, '60000', '66600');</v>
      </c>
      <c r="AG315" s="20" t="str">
        <f t="shared" si="161"/>
        <v/>
      </c>
      <c r="AH315" s="20" t="str">
        <f t="shared" si="162"/>
        <v/>
      </c>
      <c r="AJ315" s="29" t="str">
        <f t="shared" si="175"/>
        <v>INSERT INTO erpdb.temp_import_MYOB_COAStructure (level, COA, COAChild) VALUES (6, '60000', '66600');</v>
      </c>
      <c r="AL315" s="21" t="str">
        <f t="shared" si="163"/>
        <v/>
      </c>
      <c r="AM315" s="21" t="str">
        <f t="shared" si="167"/>
        <v/>
      </c>
      <c r="AN315" s="21" t="str">
        <f t="shared" si="168"/>
        <v/>
      </c>
      <c r="AO315" s="21" t="str">
        <f t="shared" si="169"/>
        <v/>
      </c>
      <c r="AP315" s="21" t="str">
        <f t="shared" si="170"/>
        <v/>
      </c>
      <c r="AQ315" s="21" t="str">
        <f t="shared" si="171"/>
        <v/>
      </c>
      <c r="AR315" s="21" t="str">
        <f t="shared" si="172"/>
        <v xml:space="preserve">SELECT * FROM "SchAccounting"."Func_TblTemporary_Import_MYOB_COAStructure_SET"(0000004000000000002, NULL, 0000009000000000002, 6, '60000', '66600'); </v>
      </c>
      <c r="AS315" s="21" t="str">
        <f t="shared" si="173"/>
        <v/>
      </c>
      <c r="AT315" s="21" t="str">
        <f t="shared" si="174"/>
        <v/>
      </c>
      <c r="AU315" s="26" t="s">
        <v>327</v>
      </c>
      <c r="AV315" s="29" t="str">
        <f t="shared" si="176"/>
        <v xml:space="preserve">SELECT * FROM "SchAccounting"."Func_TblTemporary_Import_MYOB_COAStructure_SET"(0000004000000000002, NULL, 0000009000000000002, 6, '60000', '66600'); </v>
      </c>
    </row>
    <row r="316" spans="9:48" x14ac:dyDescent="0.2">
      <c r="I316" s="20">
        <v>67100</v>
      </c>
      <c r="M316" s="20" t="s">
        <v>278</v>
      </c>
      <c r="O316" s="20" t="str">
        <f t="shared" si="147"/>
        <v>2PASV</v>
      </c>
      <c r="P316" s="20">
        <f t="shared" si="148"/>
        <v>30000</v>
      </c>
      <c r="Q316" s="20">
        <f t="shared" si="164"/>
        <v>33000</v>
      </c>
      <c r="R316" s="20" t="str">
        <f t="shared" si="165"/>
        <v>41EAT</v>
      </c>
      <c r="S316" s="20" t="str">
        <f t="shared" si="166"/>
        <v>42EBT</v>
      </c>
      <c r="T316" s="20" t="str">
        <f t="shared" si="149"/>
        <v>43OPF</v>
      </c>
      <c r="U316" s="20">
        <f t="shared" si="150"/>
        <v>60000</v>
      </c>
      <c r="V316" s="20">
        <f t="shared" si="151"/>
        <v>67100</v>
      </c>
      <c r="W316" s="20">
        <f t="shared" si="152"/>
        <v>53000</v>
      </c>
      <c r="X316" s="20">
        <f t="shared" si="153"/>
        <v>59000</v>
      </c>
      <c r="Y316" s="25"/>
      <c r="Z316" s="20" t="str">
        <f t="shared" si="154"/>
        <v/>
      </c>
      <c r="AA316" s="20" t="str">
        <f t="shared" si="155"/>
        <v/>
      </c>
      <c r="AB316" s="20" t="str">
        <f t="shared" si="156"/>
        <v/>
      </c>
      <c r="AC316" s="20" t="str">
        <f t="shared" si="157"/>
        <v/>
      </c>
      <c r="AD316" s="20" t="str">
        <f t="shared" si="158"/>
        <v/>
      </c>
      <c r="AE316" s="20" t="str">
        <f t="shared" si="159"/>
        <v/>
      </c>
      <c r="AF316" s="20" t="str">
        <f t="shared" si="160"/>
        <v>INSERT INTO erpdb.temp_import_MYOB_COAStructure (level, COA, COAChild) VALUES (6, '60000', '67100');</v>
      </c>
      <c r="AG316" s="20" t="str">
        <f t="shared" si="161"/>
        <v/>
      </c>
      <c r="AH316" s="20" t="str">
        <f t="shared" si="162"/>
        <v/>
      </c>
      <c r="AJ316" s="29" t="str">
        <f t="shared" si="175"/>
        <v>INSERT INTO erpdb.temp_import_MYOB_COAStructure (level, COA, COAChild) VALUES (6, '60000', '67100');</v>
      </c>
      <c r="AL316" s="21" t="str">
        <f t="shared" si="163"/>
        <v/>
      </c>
      <c r="AM316" s="21" t="str">
        <f t="shared" si="167"/>
        <v/>
      </c>
      <c r="AN316" s="21" t="str">
        <f t="shared" si="168"/>
        <v/>
      </c>
      <c r="AO316" s="21" t="str">
        <f t="shared" si="169"/>
        <v/>
      </c>
      <c r="AP316" s="21" t="str">
        <f t="shared" si="170"/>
        <v/>
      </c>
      <c r="AQ316" s="21" t="str">
        <f t="shared" si="171"/>
        <v/>
      </c>
      <c r="AR316" s="21" t="str">
        <f t="shared" si="172"/>
        <v xml:space="preserve">SELECT * FROM "SchAccounting"."Func_TblTemporary_Import_MYOB_COAStructure_SET"(0000004000000000002, NULL, 0000009000000000002, 6, '60000', '67100'); </v>
      </c>
      <c r="AS316" s="21" t="str">
        <f t="shared" si="173"/>
        <v/>
      </c>
      <c r="AT316" s="21" t="str">
        <f t="shared" si="174"/>
        <v/>
      </c>
      <c r="AU316" s="26" t="s">
        <v>327</v>
      </c>
      <c r="AV316" s="29" t="str">
        <f t="shared" si="176"/>
        <v xml:space="preserve">SELECT * FROM "SchAccounting"."Func_TblTemporary_Import_MYOB_COAStructure_SET"(0000004000000000002, NULL, 0000009000000000002, 6, '60000', '67100'); </v>
      </c>
    </row>
    <row r="317" spans="9:48" x14ac:dyDescent="0.2">
      <c r="I317" s="20">
        <v>67200</v>
      </c>
      <c r="M317" s="20" t="s">
        <v>279</v>
      </c>
      <c r="O317" s="20" t="str">
        <f t="shared" si="147"/>
        <v>2PASV</v>
      </c>
      <c r="P317" s="20">
        <f t="shared" si="148"/>
        <v>30000</v>
      </c>
      <c r="Q317" s="20">
        <f t="shared" si="164"/>
        <v>33000</v>
      </c>
      <c r="R317" s="20" t="str">
        <f t="shared" si="165"/>
        <v>41EAT</v>
      </c>
      <c r="S317" s="20" t="str">
        <f t="shared" si="166"/>
        <v>42EBT</v>
      </c>
      <c r="T317" s="20" t="str">
        <f t="shared" si="149"/>
        <v>43OPF</v>
      </c>
      <c r="U317" s="20">
        <f t="shared" si="150"/>
        <v>60000</v>
      </c>
      <c r="V317" s="20">
        <f t="shared" si="151"/>
        <v>67200</v>
      </c>
      <c r="W317" s="20">
        <f t="shared" si="152"/>
        <v>53000</v>
      </c>
      <c r="X317" s="20">
        <f t="shared" si="153"/>
        <v>59000</v>
      </c>
      <c r="Y317" s="25"/>
      <c r="Z317" s="20" t="str">
        <f t="shared" si="154"/>
        <v/>
      </c>
      <c r="AA317" s="20" t="str">
        <f t="shared" si="155"/>
        <v/>
      </c>
      <c r="AB317" s="20" t="str">
        <f t="shared" si="156"/>
        <v/>
      </c>
      <c r="AC317" s="20" t="str">
        <f t="shared" si="157"/>
        <v/>
      </c>
      <c r="AD317" s="20" t="str">
        <f t="shared" si="158"/>
        <v/>
      </c>
      <c r="AE317" s="20" t="str">
        <f t="shared" si="159"/>
        <v/>
      </c>
      <c r="AF317" s="20" t="str">
        <f t="shared" si="160"/>
        <v>INSERT INTO erpdb.temp_import_MYOB_COAStructure (level, COA, COAChild) VALUES (6, '60000', '67200');</v>
      </c>
      <c r="AG317" s="20" t="str">
        <f t="shared" si="161"/>
        <v/>
      </c>
      <c r="AH317" s="20" t="str">
        <f t="shared" si="162"/>
        <v/>
      </c>
      <c r="AJ317" s="29" t="str">
        <f t="shared" si="175"/>
        <v>INSERT INTO erpdb.temp_import_MYOB_COAStructure (level, COA, COAChild) VALUES (6, '60000', '67200');</v>
      </c>
      <c r="AL317" s="21" t="str">
        <f t="shared" si="163"/>
        <v/>
      </c>
      <c r="AM317" s="21" t="str">
        <f t="shared" si="167"/>
        <v/>
      </c>
      <c r="AN317" s="21" t="str">
        <f t="shared" si="168"/>
        <v/>
      </c>
      <c r="AO317" s="21" t="str">
        <f t="shared" si="169"/>
        <v/>
      </c>
      <c r="AP317" s="21" t="str">
        <f t="shared" si="170"/>
        <v/>
      </c>
      <c r="AQ317" s="21" t="str">
        <f t="shared" si="171"/>
        <v/>
      </c>
      <c r="AR317" s="21" t="str">
        <f t="shared" si="172"/>
        <v xml:space="preserve">SELECT * FROM "SchAccounting"."Func_TblTemporary_Import_MYOB_COAStructure_SET"(0000004000000000002, NULL, 0000009000000000002, 6, '60000', '67200'); </v>
      </c>
      <c r="AS317" s="21" t="str">
        <f t="shared" si="173"/>
        <v/>
      </c>
      <c r="AT317" s="21" t="str">
        <f t="shared" si="174"/>
        <v/>
      </c>
      <c r="AU317" s="26" t="s">
        <v>327</v>
      </c>
      <c r="AV317" s="29" t="str">
        <f t="shared" si="176"/>
        <v xml:space="preserve">SELECT * FROM "SchAccounting"."Func_TblTemporary_Import_MYOB_COAStructure_SET"(0000004000000000002, NULL, 0000009000000000002, 6, '60000', '67200'); </v>
      </c>
    </row>
    <row r="318" spans="9:48" x14ac:dyDescent="0.2">
      <c r="I318" s="20">
        <v>67300</v>
      </c>
      <c r="M318" s="20" t="s">
        <v>280</v>
      </c>
      <c r="O318" s="20" t="str">
        <f t="shared" si="147"/>
        <v>2PASV</v>
      </c>
      <c r="P318" s="20">
        <f t="shared" si="148"/>
        <v>30000</v>
      </c>
      <c r="Q318" s="20">
        <f t="shared" si="164"/>
        <v>33000</v>
      </c>
      <c r="R318" s="20" t="str">
        <f t="shared" si="165"/>
        <v>41EAT</v>
      </c>
      <c r="S318" s="20" t="str">
        <f t="shared" si="166"/>
        <v>42EBT</v>
      </c>
      <c r="T318" s="20" t="str">
        <f t="shared" si="149"/>
        <v>43OPF</v>
      </c>
      <c r="U318" s="20">
        <f t="shared" si="150"/>
        <v>60000</v>
      </c>
      <c r="V318" s="20">
        <f t="shared" si="151"/>
        <v>67300</v>
      </c>
      <c r="W318" s="20">
        <f t="shared" si="152"/>
        <v>53000</v>
      </c>
      <c r="X318" s="20">
        <f t="shared" si="153"/>
        <v>59000</v>
      </c>
      <c r="Y318" s="25"/>
      <c r="Z318" s="20" t="str">
        <f t="shared" si="154"/>
        <v/>
      </c>
      <c r="AA318" s="20" t="str">
        <f t="shared" si="155"/>
        <v/>
      </c>
      <c r="AB318" s="20" t="str">
        <f t="shared" si="156"/>
        <v/>
      </c>
      <c r="AC318" s="20" t="str">
        <f t="shared" si="157"/>
        <v/>
      </c>
      <c r="AD318" s="20" t="str">
        <f t="shared" si="158"/>
        <v/>
      </c>
      <c r="AE318" s="20" t="str">
        <f t="shared" si="159"/>
        <v/>
      </c>
      <c r="AF318" s="20" t="str">
        <f t="shared" si="160"/>
        <v>INSERT INTO erpdb.temp_import_MYOB_COAStructure (level, COA, COAChild) VALUES (6, '60000', '67300');</v>
      </c>
      <c r="AG318" s="20" t="str">
        <f t="shared" si="161"/>
        <v/>
      </c>
      <c r="AH318" s="20" t="str">
        <f t="shared" si="162"/>
        <v/>
      </c>
      <c r="AJ318" s="29" t="str">
        <f t="shared" si="175"/>
        <v>INSERT INTO erpdb.temp_import_MYOB_COAStructure (level, COA, COAChild) VALUES (6, '60000', '67300');</v>
      </c>
      <c r="AL318" s="21" t="str">
        <f t="shared" si="163"/>
        <v/>
      </c>
      <c r="AM318" s="21" t="str">
        <f t="shared" si="167"/>
        <v/>
      </c>
      <c r="AN318" s="21" t="str">
        <f t="shared" si="168"/>
        <v/>
      </c>
      <c r="AO318" s="21" t="str">
        <f t="shared" si="169"/>
        <v/>
      </c>
      <c r="AP318" s="21" t="str">
        <f t="shared" si="170"/>
        <v/>
      </c>
      <c r="AQ318" s="21" t="str">
        <f t="shared" si="171"/>
        <v/>
      </c>
      <c r="AR318" s="21" t="str">
        <f t="shared" si="172"/>
        <v xml:space="preserve">SELECT * FROM "SchAccounting"."Func_TblTemporary_Import_MYOB_COAStructure_SET"(0000004000000000002, NULL, 0000009000000000002, 6, '60000', '67300'); </v>
      </c>
      <c r="AS318" s="21" t="str">
        <f t="shared" si="173"/>
        <v/>
      </c>
      <c r="AT318" s="21" t="str">
        <f t="shared" si="174"/>
        <v/>
      </c>
      <c r="AU318" s="26" t="s">
        <v>327</v>
      </c>
      <c r="AV318" s="29" t="str">
        <f t="shared" si="176"/>
        <v xml:space="preserve">SELECT * FROM "SchAccounting"."Func_TblTemporary_Import_MYOB_COAStructure_SET"(0000004000000000002, NULL, 0000009000000000002, 6, '60000', '67300'); </v>
      </c>
    </row>
    <row r="319" spans="9:48" x14ac:dyDescent="0.2">
      <c r="I319" s="20">
        <v>67600</v>
      </c>
      <c r="M319" s="20" t="s">
        <v>281</v>
      </c>
      <c r="O319" s="20" t="str">
        <f t="shared" si="147"/>
        <v>2PASV</v>
      </c>
      <c r="P319" s="20">
        <f t="shared" si="148"/>
        <v>30000</v>
      </c>
      <c r="Q319" s="20">
        <f t="shared" si="164"/>
        <v>33000</v>
      </c>
      <c r="R319" s="20" t="str">
        <f t="shared" si="165"/>
        <v>41EAT</v>
      </c>
      <c r="S319" s="20" t="str">
        <f t="shared" si="166"/>
        <v>42EBT</v>
      </c>
      <c r="T319" s="20" t="str">
        <f t="shared" si="149"/>
        <v>43OPF</v>
      </c>
      <c r="U319" s="20">
        <f t="shared" si="150"/>
        <v>60000</v>
      </c>
      <c r="V319" s="20">
        <f t="shared" si="151"/>
        <v>67600</v>
      </c>
      <c r="W319" s="20">
        <f t="shared" si="152"/>
        <v>53000</v>
      </c>
      <c r="X319" s="20">
        <f t="shared" si="153"/>
        <v>59000</v>
      </c>
      <c r="Y319" s="25"/>
      <c r="Z319" s="20" t="str">
        <f t="shared" si="154"/>
        <v/>
      </c>
      <c r="AA319" s="20" t="str">
        <f t="shared" si="155"/>
        <v/>
      </c>
      <c r="AB319" s="20" t="str">
        <f t="shared" si="156"/>
        <v/>
      </c>
      <c r="AC319" s="20" t="str">
        <f t="shared" si="157"/>
        <v/>
      </c>
      <c r="AD319" s="20" t="str">
        <f t="shared" si="158"/>
        <v/>
      </c>
      <c r="AE319" s="20" t="str">
        <f t="shared" si="159"/>
        <v/>
      </c>
      <c r="AF319" s="20" t="str">
        <f t="shared" si="160"/>
        <v>INSERT INTO erpdb.temp_import_MYOB_COAStructure (level, COA, COAChild) VALUES (6, '60000', '67600');</v>
      </c>
      <c r="AG319" s="20" t="str">
        <f t="shared" si="161"/>
        <v/>
      </c>
      <c r="AH319" s="20" t="str">
        <f t="shared" si="162"/>
        <v/>
      </c>
      <c r="AJ319" s="29" t="str">
        <f t="shared" si="175"/>
        <v>INSERT INTO erpdb.temp_import_MYOB_COAStructure (level, COA, COAChild) VALUES (6, '60000', '67600');</v>
      </c>
      <c r="AL319" s="21" t="str">
        <f t="shared" si="163"/>
        <v/>
      </c>
      <c r="AM319" s="21" t="str">
        <f t="shared" si="167"/>
        <v/>
      </c>
      <c r="AN319" s="21" t="str">
        <f t="shared" si="168"/>
        <v/>
      </c>
      <c r="AO319" s="21" t="str">
        <f t="shared" si="169"/>
        <v/>
      </c>
      <c r="AP319" s="21" t="str">
        <f t="shared" si="170"/>
        <v/>
      </c>
      <c r="AQ319" s="21" t="str">
        <f t="shared" si="171"/>
        <v/>
      </c>
      <c r="AR319" s="21" t="str">
        <f t="shared" si="172"/>
        <v xml:space="preserve">SELECT * FROM "SchAccounting"."Func_TblTemporary_Import_MYOB_COAStructure_SET"(0000004000000000002, NULL, 0000009000000000002, 6, '60000', '67600'); </v>
      </c>
      <c r="AS319" s="21" t="str">
        <f t="shared" si="173"/>
        <v/>
      </c>
      <c r="AT319" s="21" t="str">
        <f t="shared" si="174"/>
        <v/>
      </c>
      <c r="AU319" s="26" t="s">
        <v>327</v>
      </c>
      <c r="AV319" s="29" t="str">
        <f t="shared" si="176"/>
        <v xml:space="preserve">SELECT * FROM "SchAccounting"."Func_TblTemporary_Import_MYOB_COAStructure_SET"(0000004000000000002, NULL, 0000009000000000002, 6, '60000', '67600'); </v>
      </c>
    </row>
    <row r="320" spans="9:48" x14ac:dyDescent="0.2">
      <c r="I320" s="20">
        <v>67700</v>
      </c>
      <c r="M320" s="20" t="s">
        <v>282</v>
      </c>
      <c r="O320" s="20" t="str">
        <f t="shared" si="147"/>
        <v>2PASV</v>
      </c>
      <c r="P320" s="20">
        <f t="shared" si="148"/>
        <v>30000</v>
      </c>
      <c r="Q320" s="20">
        <f t="shared" si="164"/>
        <v>33000</v>
      </c>
      <c r="R320" s="20" t="str">
        <f t="shared" si="165"/>
        <v>41EAT</v>
      </c>
      <c r="S320" s="20" t="str">
        <f t="shared" si="166"/>
        <v>42EBT</v>
      </c>
      <c r="T320" s="20" t="str">
        <f t="shared" si="149"/>
        <v>43OPF</v>
      </c>
      <c r="U320" s="20">
        <f t="shared" si="150"/>
        <v>60000</v>
      </c>
      <c r="V320" s="20">
        <f t="shared" si="151"/>
        <v>67700</v>
      </c>
      <c r="W320" s="20">
        <f t="shared" si="152"/>
        <v>53000</v>
      </c>
      <c r="X320" s="20">
        <f t="shared" si="153"/>
        <v>59000</v>
      </c>
      <c r="Y320" s="25"/>
      <c r="Z320" s="20" t="str">
        <f t="shared" si="154"/>
        <v/>
      </c>
      <c r="AA320" s="20" t="str">
        <f t="shared" si="155"/>
        <v/>
      </c>
      <c r="AB320" s="20" t="str">
        <f t="shared" si="156"/>
        <v/>
      </c>
      <c r="AC320" s="20" t="str">
        <f t="shared" si="157"/>
        <v/>
      </c>
      <c r="AD320" s="20" t="str">
        <f t="shared" si="158"/>
        <v/>
      </c>
      <c r="AE320" s="20" t="str">
        <f t="shared" si="159"/>
        <v/>
      </c>
      <c r="AF320" s="20" t="str">
        <f t="shared" si="160"/>
        <v>INSERT INTO erpdb.temp_import_MYOB_COAStructure (level, COA, COAChild) VALUES (6, '60000', '67700');</v>
      </c>
      <c r="AG320" s="20" t="str">
        <f t="shared" si="161"/>
        <v/>
      </c>
      <c r="AH320" s="20" t="str">
        <f t="shared" si="162"/>
        <v/>
      </c>
      <c r="AJ320" s="29" t="str">
        <f t="shared" si="175"/>
        <v>INSERT INTO erpdb.temp_import_MYOB_COAStructure (level, COA, COAChild) VALUES (6, '60000', '67700');</v>
      </c>
      <c r="AL320" s="21" t="str">
        <f t="shared" si="163"/>
        <v/>
      </c>
      <c r="AM320" s="21" t="str">
        <f t="shared" si="167"/>
        <v/>
      </c>
      <c r="AN320" s="21" t="str">
        <f t="shared" si="168"/>
        <v/>
      </c>
      <c r="AO320" s="21" t="str">
        <f t="shared" si="169"/>
        <v/>
      </c>
      <c r="AP320" s="21" t="str">
        <f t="shared" si="170"/>
        <v/>
      </c>
      <c r="AQ320" s="21" t="str">
        <f t="shared" si="171"/>
        <v/>
      </c>
      <c r="AR320" s="21" t="str">
        <f t="shared" si="172"/>
        <v xml:space="preserve">SELECT * FROM "SchAccounting"."Func_TblTemporary_Import_MYOB_COAStructure_SET"(0000004000000000002, NULL, 0000009000000000002, 6, '60000', '67700'); </v>
      </c>
      <c r="AS320" s="21" t="str">
        <f t="shared" si="173"/>
        <v/>
      </c>
      <c r="AT320" s="21" t="str">
        <f t="shared" si="174"/>
        <v/>
      </c>
      <c r="AU320" s="26" t="s">
        <v>327</v>
      </c>
      <c r="AV320" s="29" t="str">
        <f t="shared" si="176"/>
        <v xml:space="preserve">SELECT * FROM "SchAccounting"."Func_TblTemporary_Import_MYOB_COAStructure_SET"(0000004000000000002, NULL, 0000009000000000002, 6, '60000', '67700'); </v>
      </c>
    </row>
    <row r="321" spans="7:48" x14ac:dyDescent="0.2">
      <c r="I321" s="20">
        <v>67800</v>
      </c>
      <c r="M321" s="20" t="s">
        <v>283</v>
      </c>
      <c r="O321" s="20" t="str">
        <f t="shared" si="147"/>
        <v>2PASV</v>
      </c>
      <c r="P321" s="20">
        <f t="shared" si="148"/>
        <v>30000</v>
      </c>
      <c r="Q321" s="20">
        <f t="shared" si="164"/>
        <v>33000</v>
      </c>
      <c r="R321" s="20" t="str">
        <f t="shared" si="165"/>
        <v>41EAT</v>
      </c>
      <c r="S321" s="20" t="str">
        <f t="shared" si="166"/>
        <v>42EBT</v>
      </c>
      <c r="T321" s="20" t="str">
        <f t="shared" si="149"/>
        <v>43OPF</v>
      </c>
      <c r="U321" s="20">
        <f t="shared" si="150"/>
        <v>60000</v>
      </c>
      <c r="V321" s="20">
        <f t="shared" si="151"/>
        <v>67800</v>
      </c>
      <c r="W321" s="20">
        <f t="shared" si="152"/>
        <v>53000</v>
      </c>
      <c r="X321" s="20">
        <f t="shared" si="153"/>
        <v>59000</v>
      </c>
      <c r="Y321" s="25"/>
      <c r="Z321" s="20" t="str">
        <f t="shared" si="154"/>
        <v/>
      </c>
      <c r="AA321" s="20" t="str">
        <f t="shared" si="155"/>
        <v/>
      </c>
      <c r="AB321" s="20" t="str">
        <f t="shared" si="156"/>
        <v/>
      </c>
      <c r="AC321" s="20" t="str">
        <f t="shared" si="157"/>
        <v/>
      </c>
      <c r="AD321" s="20" t="str">
        <f t="shared" si="158"/>
        <v/>
      </c>
      <c r="AE321" s="20" t="str">
        <f t="shared" si="159"/>
        <v/>
      </c>
      <c r="AF321" s="20" t="str">
        <f t="shared" si="160"/>
        <v>INSERT INTO erpdb.temp_import_MYOB_COAStructure (level, COA, COAChild) VALUES (6, '60000', '67800');</v>
      </c>
      <c r="AG321" s="20" t="str">
        <f t="shared" si="161"/>
        <v/>
      </c>
      <c r="AH321" s="20" t="str">
        <f t="shared" si="162"/>
        <v/>
      </c>
      <c r="AJ321" s="29" t="str">
        <f t="shared" si="175"/>
        <v>INSERT INTO erpdb.temp_import_MYOB_COAStructure (level, COA, COAChild) VALUES (6, '60000', '67800');</v>
      </c>
      <c r="AL321" s="21" t="str">
        <f t="shared" si="163"/>
        <v/>
      </c>
      <c r="AM321" s="21" t="str">
        <f t="shared" si="167"/>
        <v/>
      </c>
      <c r="AN321" s="21" t="str">
        <f t="shared" si="168"/>
        <v/>
      </c>
      <c r="AO321" s="21" t="str">
        <f t="shared" si="169"/>
        <v/>
      </c>
      <c r="AP321" s="21" t="str">
        <f t="shared" si="170"/>
        <v/>
      </c>
      <c r="AQ321" s="21" t="str">
        <f t="shared" si="171"/>
        <v/>
      </c>
      <c r="AR321" s="21" t="str">
        <f t="shared" si="172"/>
        <v xml:space="preserve">SELECT * FROM "SchAccounting"."Func_TblTemporary_Import_MYOB_COAStructure_SET"(0000004000000000002, NULL, 0000009000000000002, 6, '60000', '67800'); </v>
      </c>
      <c r="AS321" s="21" t="str">
        <f t="shared" si="173"/>
        <v/>
      </c>
      <c r="AT321" s="21" t="str">
        <f t="shared" si="174"/>
        <v/>
      </c>
      <c r="AU321" s="26" t="s">
        <v>327</v>
      </c>
      <c r="AV321" s="29" t="str">
        <f t="shared" si="176"/>
        <v xml:space="preserve">SELECT * FROM "SchAccounting"."Func_TblTemporary_Import_MYOB_COAStructure_SET"(0000004000000000002, NULL, 0000009000000000002, 6, '60000', '67800'); </v>
      </c>
    </row>
    <row r="322" spans="7:48" x14ac:dyDescent="0.2">
      <c r="I322" s="20">
        <v>68100</v>
      </c>
      <c r="M322" s="20" t="s">
        <v>227</v>
      </c>
      <c r="O322" s="20" t="str">
        <f t="shared" si="147"/>
        <v>2PASV</v>
      </c>
      <c r="P322" s="20">
        <f t="shared" si="148"/>
        <v>30000</v>
      </c>
      <c r="Q322" s="20">
        <f t="shared" si="164"/>
        <v>33000</v>
      </c>
      <c r="R322" s="20" t="str">
        <f t="shared" si="165"/>
        <v>41EAT</v>
      </c>
      <c r="S322" s="20" t="str">
        <f t="shared" si="166"/>
        <v>42EBT</v>
      </c>
      <c r="T322" s="20" t="str">
        <f t="shared" si="149"/>
        <v>43OPF</v>
      </c>
      <c r="U322" s="20">
        <f t="shared" si="150"/>
        <v>60000</v>
      </c>
      <c r="V322" s="20">
        <f t="shared" si="151"/>
        <v>68100</v>
      </c>
      <c r="W322" s="20">
        <f t="shared" si="152"/>
        <v>53000</v>
      </c>
      <c r="X322" s="20">
        <f t="shared" si="153"/>
        <v>59000</v>
      </c>
      <c r="Y322" s="25"/>
      <c r="Z322" s="20" t="str">
        <f t="shared" si="154"/>
        <v/>
      </c>
      <c r="AA322" s="20" t="str">
        <f t="shared" si="155"/>
        <v/>
      </c>
      <c r="AB322" s="20" t="str">
        <f t="shared" si="156"/>
        <v/>
      </c>
      <c r="AC322" s="20" t="str">
        <f t="shared" si="157"/>
        <v/>
      </c>
      <c r="AD322" s="20" t="str">
        <f t="shared" si="158"/>
        <v/>
      </c>
      <c r="AE322" s="20" t="str">
        <f t="shared" si="159"/>
        <v/>
      </c>
      <c r="AF322" s="20" t="str">
        <f t="shared" si="160"/>
        <v>INSERT INTO erpdb.temp_import_MYOB_COAStructure (level, COA, COAChild) VALUES (6, '60000', '68100');</v>
      </c>
      <c r="AG322" s="20" t="str">
        <f t="shared" si="161"/>
        <v/>
      </c>
      <c r="AH322" s="20" t="str">
        <f t="shared" si="162"/>
        <v/>
      </c>
      <c r="AJ322" s="29" t="str">
        <f t="shared" si="175"/>
        <v>INSERT INTO erpdb.temp_import_MYOB_COAStructure (level, COA, COAChild) VALUES (6, '60000', '68100');</v>
      </c>
      <c r="AL322" s="21" t="str">
        <f t="shared" si="163"/>
        <v/>
      </c>
      <c r="AM322" s="21" t="str">
        <f t="shared" si="167"/>
        <v/>
      </c>
      <c r="AN322" s="21" t="str">
        <f t="shared" si="168"/>
        <v/>
      </c>
      <c r="AO322" s="21" t="str">
        <f t="shared" si="169"/>
        <v/>
      </c>
      <c r="AP322" s="21" t="str">
        <f t="shared" si="170"/>
        <v/>
      </c>
      <c r="AQ322" s="21" t="str">
        <f t="shared" si="171"/>
        <v/>
      </c>
      <c r="AR322" s="21" t="str">
        <f t="shared" si="172"/>
        <v xml:space="preserve">SELECT * FROM "SchAccounting"."Func_TblTemporary_Import_MYOB_COAStructure_SET"(0000004000000000002, NULL, 0000009000000000002, 6, '60000', '68100'); </v>
      </c>
      <c r="AS322" s="21" t="str">
        <f t="shared" si="173"/>
        <v/>
      </c>
      <c r="AT322" s="21" t="str">
        <f t="shared" si="174"/>
        <v/>
      </c>
      <c r="AU322" s="26" t="s">
        <v>327</v>
      </c>
      <c r="AV322" s="29" t="str">
        <f t="shared" si="176"/>
        <v xml:space="preserve">SELECT * FROM "SchAccounting"."Func_TblTemporary_Import_MYOB_COAStructure_SET"(0000004000000000002, NULL, 0000009000000000002, 6, '60000', '68100'); </v>
      </c>
    </row>
    <row r="323" spans="7:48" x14ac:dyDescent="0.2">
      <c r="I323" s="20">
        <v>68110</v>
      </c>
      <c r="M323" s="20" t="s">
        <v>228</v>
      </c>
      <c r="O323" s="20" t="str">
        <f t="shared" si="147"/>
        <v>2PASV</v>
      </c>
      <c r="P323" s="20">
        <f t="shared" si="148"/>
        <v>30000</v>
      </c>
      <c r="Q323" s="20">
        <f t="shared" si="164"/>
        <v>33000</v>
      </c>
      <c r="R323" s="20" t="str">
        <f t="shared" si="165"/>
        <v>41EAT</v>
      </c>
      <c r="S323" s="20" t="str">
        <f t="shared" si="166"/>
        <v>42EBT</v>
      </c>
      <c r="T323" s="20" t="str">
        <f t="shared" si="149"/>
        <v>43OPF</v>
      </c>
      <c r="U323" s="20">
        <f t="shared" si="150"/>
        <v>60000</v>
      </c>
      <c r="V323" s="20">
        <f t="shared" si="151"/>
        <v>68110</v>
      </c>
      <c r="W323" s="20">
        <f t="shared" si="152"/>
        <v>53000</v>
      </c>
      <c r="X323" s="20">
        <f t="shared" si="153"/>
        <v>59000</v>
      </c>
      <c r="Y323" s="25"/>
      <c r="Z323" s="20" t="str">
        <f t="shared" si="154"/>
        <v/>
      </c>
      <c r="AA323" s="20" t="str">
        <f t="shared" si="155"/>
        <v/>
      </c>
      <c r="AB323" s="20" t="str">
        <f t="shared" si="156"/>
        <v/>
      </c>
      <c r="AC323" s="20" t="str">
        <f t="shared" si="157"/>
        <v/>
      </c>
      <c r="AD323" s="20" t="str">
        <f t="shared" si="158"/>
        <v/>
      </c>
      <c r="AE323" s="20" t="str">
        <f t="shared" si="159"/>
        <v/>
      </c>
      <c r="AF323" s="20" t="str">
        <f t="shared" si="160"/>
        <v>INSERT INTO erpdb.temp_import_MYOB_COAStructure (level, COA, COAChild) VALUES (6, '60000', '68110');</v>
      </c>
      <c r="AG323" s="20" t="str">
        <f t="shared" si="161"/>
        <v/>
      </c>
      <c r="AH323" s="20" t="str">
        <f t="shared" si="162"/>
        <v/>
      </c>
      <c r="AJ323" s="29" t="str">
        <f t="shared" si="175"/>
        <v>INSERT INTO erpdb.temp_import_MYOB_COAStructure (level, COA, COAChild) VALUES (6, '60000', '68110');</v>
      </c>
      <c r="AL323" s="21" t="str">
        <f t="shared" si="163"/>
        <v/>
      </c>
      <c r="AM323" s="21" t="str">
        <f t="shared" si="167"/>
        <v/>
      </c>
      <c r="AN323" s="21" t="str">
        <f t="shared" si="168"/>
        <v/>
      </c>
      <c r="AO323" s="21" t="str">
        <f t="shared" si="169"/>
        <v/>
      </c>
      <c r="AP323" s="21" t="str">
        <f t="shared" si="170"/>
        <v/>
      </c>
      <c r="AQ323" s="21" t="str">
        <f t="shared" si="171"/>
        <v/>
      </c>
      <c r="AR323" s="21" t="str">
        <f t="shared" si="172"/>
        <v xml:space="preserve">SELECT * FROM "SchAccounting"."Func_TblTemporary_Import_MYOB_COAStructure_SET"(0000004000000000002, NULL, 0000009000000000002, 6, '60000', '68110'); </v>
      </c>
      <c r="AS323" s="21" t="str">
        <f t="shared" si="173"/>
        <v/>
      </c>
      <c r="AT323" s="21" t="str">
        <f t="shared" si="174"/>
        <v/>
      </c>
      <c r="AU323" s="26" t="s">
        <v>327</v>
      </c>
      <c r="AV323" s="29" t="str">
        <f t="shared" si="176"/>
        <v xml:space="preserve">SELECT * FROM "SchAccounting"."Func_TblTemporary_Import_MYOB_COAStructure_SET"(0000004000000000002, NULL, 0000009000000000002, 6, '60000', '68110'); </v>
      </c>
    </row>
    <row r="324" spans="7:48" x14ac:dyDescent="0.2">
      <c r="I324" s="20">
        <v>68111</v>
      </c>
      <c r="M324" s="20" t="s">
        <v>284</v>
      </c>
      <c r="O324" s="20" t="str">
        <f t="shared" ref="O324:O358" si="177">IF(EXACT($B324, ""), IF(EXACT($O323, ""), "", $O323), $B324)</f>
        <v>2PASV</v>
      </c>
      <c r="P324" s="20">
        <f t="shared" ref="P324:P358" si="178">IF(EXACT($C324, ""), IF(EXACT($P323, ""), "", $P323), $C324)</f>
        <v>30000</v>
      </c>
      <c r="Q324" s="20">
        <f t="shared" si="164"/>
        <v>33000</v>
      </c>
      <c r="R324" s="20" t="str">
        <f t="shared" si="165"/>
        <v>41EAT</v>
      </c>
      <c r="S324" s="20" t="str">
        <f t="shared" si="166"/>
        <v>42EBT</v>
      </c>
      <c r="T324" s="20" t="str">
        <f t="shared" ref="T324:T358" si="179">IF(EXACT($G324, ""), IF(EXACT($T323, ""), "", $T323), $G324)</f>
        <v>43OPF</v>
      </c>
      <c r="U324" s="20">
        <f t="shared" ref="U324:U358" si="180">IF(EXACT($H324, ""), IF(EXACT($U323, ""), "", $U323), $H324)</f>
        <v>60000</v>
      </c>
      <c r="V324" s="20">
        <f t="shared" ref="V324:V358" si="181">IF(EXACT($I324, ""), IF(EXACT($V323, ""), "", $V323), $I324)</f>
        <v>68111</v>
      </c>
      <c r="W324" s="20">
        <f t="shared" ref="W324:W358" si="182">IF(EXACT($J324, ""), IF(EXACT($W323, ""), "", $W323), $J324)</f>
        <v>53000</v>
      </c>
      <c r="X324" s="20">
        <f t="shared" ref="X324:X358" si="183">IF(EXACT($K324, ""), IF(EXACT($X323, ""), "", $X323), $K324)</f>
        <v>59000</v>
      </c>
      <c r="Y324" s="25"/>
      <c r="Z324" s="20" t="str">
        <f t="shared" ref="Z324:Z358" si="184">IF(EXACT(P324, P323), "", CONCATENATE("INSERT INTO erpdb.temp_import_MYOB_COAStructure (level, COA, COAChild) VALUES (", "0", ", '", O324, "'", ", '", P324, "');"))</f>
        <v/>
      </c>
      <c r="AA324" s="20" t="str">
        <f t="shared" ref="AA324:AA358" si="185">IF(EXACT(Q324, Q323), "", CONCATENATE("INSERT INTO erpdb.temp_import_MYOB_COAStructure (level, COA, COAChild) VALUES (", "1", ", '", P324, "'", ", '", Q324, "');"))</f>
        <v/>
      </c>
      <c r="AB324" s="20" t="str">
        <f t="shared" ref="AB324:AB358" si="186">IF(EXACT(R324, R323), "", CONCATENATE("INSERT INTO erpdb.temp_import_MYOB_COAStructure (level, COA, COAChild) VALUES (", "2", ", '", Q324, "'", ", '", R324, "');"))</f>
        <v/>
      </c>
      <c r="AC324" s="20" t="str">
        <f t="shared" ref="AC324:AC358" si="187">IF(EXACT(S324, S323), "", CONCATENATE("INSERT INTO erpdb.temp_import_MYOB_COAStructure (level, COA, COAChild) VALUES (", "3", ", '", R324, "'", ", '", S324, "');"))</f>
        <v/>
      </c>
      <c r="AD324" s="20" t="str">
        <f t="shared" ref="AD324:AD358" si="188">IF(EXACT(T324, T323), "", CONCATENATE("INSERT INTO erpdb.temp_import_MYOB_COAStructure (level, COA, COAChild) VALUES (", "4", ", '", S324, "'", ", '", T324, "');"))</f>
        <v/>
      </c>
      <c r="AE324" s="20" t="str">
        <f t="shared" ref="AE324:AE358" si="189">IF(EXACT(U324, U323), "", CONCATENATE("INSERT INTO erpdb.temp_import_MYOB_COAStructure (level, COA, COAChild) VALUES (", "5", ", '", T324, "'", ", '", U324, "');"))</f>
        <v/>
      </c>
      <c r="AF324" s="20" t="str">
        <f t="shared" ref="AF324:AF358" si="190">IF(EXACT(V324, V323), "", CONCATENATE("INSERT INTO erpdb.temp_import_MYOB_COAStructure (level, COA, COAChild) VALUES (", "6", ", '", U324, "'", ", '", V324, "');"))</f>
        <v>INSERT INTO erpdb.temp_import_MYOB_COAStructure (level, COA, COAChild) VALUES (6, '60000', '68111');</v>
      </c>
      <c r="AG324" s="20" t="str">
        <f t="shared" ref="AG324:AG358" si="191">IF(EXACT(W324, W323), "", CONCATENATE("INSERT INTO erpdb.temp_import_MYOB_COAStructure (level, COA, COAChild) VALUES (", "7", ", '", V324, "'", ", '", W324, "');"))</f>
        <v/>
      </c>
      <c r="AH324" s="20" t="str">
        <f t="shared" ref="AH324:AH357" si="192">IF(EXACT(X324, X323), "", CONCATENATE("INSERT INTO erpdb.temp_import_MYOB_COAStructure (level, COA, COAChild) VALUES (", "8", ", '", W324, "'", ", '", X324, "');"))</f>
        <v/>
      </c>
      <c r="AJ324" s="29" t="str">
        <f t="shared" si="175"/>
        <v>INSERT INTO erpdb.temp_import_MYOB_COAStructure (level, COA, COAChild) VALUES (6, '60000', '68111');</v>
      </c>
      <c r="AL324" s="21" t="str">
        <f t="shared" ref="AL324:AL358" si="193">IF(EXACT(P324, P323), "", CONCATENATE("SELECT * FROM ""SchAccounting"".""Func_TblTemporary_Import_MYOB_COAStructure_SET""(0000004000000000002, NULL, 0000009000000000002, 0, '", O324, "', '", P324, "'); "))</f>
        <v/>
      </c>
      <c r="AM324" s="21" t="str">
        <f t="shared" si="167"/>
        <v/>
      </c>
      <c r="AN324" s="21" t="str">
        <f t="shared" si="168"/>
        <v/>
      </c>
      <c r="AO324" s="21" t="str">
        <f t="shared" si="169"/>
        <v/>
      </c>
      <c r="AP324" s="21" t="str">
        <f t="shared" si="170"/>
        <v/>
      </c>
      <c r="AQ324" s="21" t="str">
        <f t="shared" si="171"/>
        <v/>
      </c>
      <c r="AR324" s="21" t="str">
        <f t="shared" si="172"/>
        <v xml:space="preserve">SELECT * FROM "SchAccounting"."Func_TblTemporary_Import_MYOB_COAStructure_SET"(0000004000000000002, NULL, 0000009000000000002, 6, '60000', '68111'); </v>
      </c>
      <c r="AS324" s="21" t="str">
        <f t="shared" si="173"/>
        <v/>
      </c>
      <c r="AT324" s="21" t="str">
        <f t="shared" si="174"/>
        <v/>
      </c>
      <c r="AU324" s="26" t="s">
        <v>327</v>
      </c>
      <c r="AV324" s="29" t="str">
        <f t="shared" si="176"/>
        <v xml:space="preserve">SELECT * FROM "SchAccounting"."Func_TblTemporary_Import_MYOB_COAStructure_SET"(0000004000000000002, NULL, 0000009000000000002, 6, '60000', '68111'); </v>
      </c>
    </row>
    <row r="325" spans="7:48" x14ac:dyDescent="0.2">
      <c r="I325" s="20">
        <v>68200</v>
      </c>
      <c r="M325" s="20" t="s">
        <v>285</v>
      </c>
      <c r="O325" s="20" t="str">
        <f t="shared" si="177"/>
        <v>2PASV</v>
      </c>
      <c r="P325" s="20">
        <f t="shared" si="178"/>
        <v>30000</v>
      </c>
      <c r="Q325" s="20">
        <f t="shared" ref="Q325:Q358" si="194">IF(EXACT($D325, ""), IF(EXACT($Q324, ""), "", $Q324), $D325)</f>
        <v>33000</v>
      </c>
      <c r="R325" s="20" t="str">
        <f t="shared" ref="R325:R358" si="195">IF(EXACT($E325, ""), IF(EXACT($R324, ""), "", $R324), $E325)</f>
        <v>41EAT</v>
      </c>
      <c r="S325" s="20" t="str">
        <f t="shared" ref="S325:S358" si="196">IF(EXACT($F325, ""), IF(EXACT($S324, ""), "", $S324), $F325)</f>
        <v>42EBT</v>
      </c>
      <c r="T325" s="20" t="str">
        <f t="shared" si="179"/>
        <v>43OPF</v>
      </c>
      <c r="U325" s="20">
        <f t="shared" si="180"/>
        <v>60000</v>
      </c>
      <c r="V325" s="20">
        <f t="shared" si="181"/>
        <v>68200</v>
      </c>
      <c r="W325" s="20">
        <f t="shared" si="182"/>
        <v>53000</v>
      </c>
      <c r="X325" s="20">
        <f t="shared" si="183"/>
        <v>59000</v>
      </c>
      <c r="Y325" s="25"/>
      <c r="Z325" s="20" t="str">
        <f t="shared" si="184"/>
        <v/>
      </c>
      <c r="AA325" s="20" t="str">
        <f t="shared" si="185"/>
        <v/>
      </c>
      <c r="AB325" s="20" t="str">
        <f t="shared" si="186"/>
        <v/>
      </c>
      <c r="AC325" s="20" t="str">
        <f t="shared" si="187"/>
        <v/>
      </c>
      <c r="AD325" s="20" t="str">
        <f t="shared" si="188"/>
        <v/>
      </c>
      <c r="AE325" s="20" t="str">
        <f t="shared" si="189"/>
        <v/>
      </c>
      <c r="AF325" s="20" t="str">
        <f t="shared" si="190"/>
        <v>INSERT INTO erpdb.temp_import_MYOB_COAStructure (level, COA, COAChild) VALUES (6, '60000', '68200');</v>
      </c>
      <c r="AG325" s="20" t="str">
        <f t="shared" si="191"/>
        <v/>
      </c>
      <c r="AH325" s="20" t="str">
        <f t="shared" si="192"/>
        <v/>
      </c>
      <c r="AJ325" s="29" t="str">
        <f t="shared" si="175"/>
        <v>INSERT INTO erpdb.temp_import_MYOB_COAStructure (level, COA, COAChild) VALUES (6, '60000', '68200');</v>
      </c>
      <c r="AL325" s="21" t="str">
        <f t="shared" si="193"/>
        <v/>
      </c>
      <c r="AM325" s="21" t="str">
        <f t="shared" ref="AM325:AM358" si="197">IF(EXACT(Q325, Q324), "", CONCATENATE("SELECT * FROM ""SchAccounting"".""Func_TblTemporary_Import_MYOB_COAStructure_SET""(0000004000000000002, NULL, 0000009000000000002, 1, '", P325, "', '", Q325, "'); "))</f>
        <v/>
      </c>
      <c r="AN325" s="21" t="str">
        <f t="shared" ref="AN325:AN358" si="198">IF(EXACT(R325, R324), "", CONCATENATE("SELECT * FROM ""SchAccounting"".""Func_TblTemporary_Import_MYOB_COAStructure_SET""(0000004000000000002, NULL, 0000009000000000002, 2, '", Q325, "', '", R325, "'); "))</f>
        <v/>
      </c>
      <c r="AO325" s="21" t="str">
        <f t="shared" ref="AO325:AO358" si="199">IF(EXACT(S325, S324), "", CONCATENATE("SELECT * FROM ""SchAccounting"".""Func_TblTemporary_Import_MYOB_COAStructure_SET""(0000004000000000002, NULL, 0000009000000000002, 3, '", R325, "', '", S325, "'); "))</f>
        <v/>
      </c>
      <c r="AP325" s="21" t="str">
        <f t="shared" ref="AP325:AP358" si="200">IF(EXACT(T325, T324), "", CONCATENATE("SELECT * FROM ""SchAccounting"".""Func_TblTemporary_Import_MYOB_COAStructure_SET""(0000004000000000002, NULL, 0000009000000000002, 4, '", S325, "', '", T325, "'); "))</f>
        <v/>
      </c>
      <c r="AQ325" s="21" t="str">
        <f t="shared" ref="AQ325:AQ358" si="201">IF(EXACT(U325, U324), "", CONCATENATE("SELECT * FROM ""SchAccounting"".""Func_TblTemporary_Import_MYOB_COAStructure_SET""(0000004000000000002, NULL, 0000009000000000002, 5, '", T325, "', '", U325, "'); "))</f>
        <v/>
      </c>
      <c r="AR325" s="21" t="str">
        <f t="shared" ref="AR325:AR358" si="202">IF(EXACT(V325, V324), "", CONCATENATE("SELECT * FROM ""SchAccounting"".""Func_TblTemporary_Import_MYOB_COAStructure_SET""(0000004000000000002, NULL, 0000009000000000002, 6, '", U325, "', '", V325, "'); "))</f>
        <v xml:space="preserve">SELECT * FROM "SchAccounting"."Func_TblTemporary_Import_MYOB_COAStructure_SET"(0000004000000000002, NULL, 0000009000000000002, 6, '60000', '68200'); </v>
      </c>
      <c r="AS325" s="21" t="str">
        <f t="shared" ref="AS325:AS358" si="203">IF(EXACT(W325, W324), "", CONCATENATE("SELECT * FROM ""SchAccounting"".""Func_TblTemporary_Import_MYOB_COAStructure_SET""(0000004000000000002, NULL, 0000009000000000002, 7, '", V325, "', '", W325, "'); "))</f>
        <v/>
      </c>
      <c r="AT325" s="21" t="str">
        <f t="shared" ref="AT325:AT358" si="204">IF(EXACT(X325, X324), "", CONCATENATE("SELECT * FROM ""SchAccounting"".""Func_TblTemporary_Import_MYOB_COAStructure_SET""(0000004000000000002, NULL, 0000009000000000002, 8, '", W325, "', '", X325, "'); "))</f>
        <v/>
      </c>
      <c r="AU325" s="26" t="s">
        <v>327</v>
      </c>
      <c r="AV325" s="29" t="str">
        <f t="shared" si="176"/>
        <v xml:space="preserve">SELECT * FROM "SchAccounting"."Func_TblTemporary_Import_MYOB_COAStructure_SET"(0000004000000000002, NULL, 0000009000000000002, 6, '60000', '68200'); </v>
      </c>
    </row>
    <row r="326" spans="7:48" x14ac:dyDescent="0.2">
      <c r="I326" s="20">
        <v>68300</v>
      </c>
      <c r="M326" s="20" t="s">
        <v>230</v>
      </c>
      <c r="O326" s="20" t="str">
        <f t="shared" si="177"/>
        <v>2PASV</v>
      </c>
      <c r="P326" s="20">
        <f t="shared" si="178"/>
        <v>30000</v>
      </c>
      <c r="Q326" s="20">
        <f t="shared" si="194"/>
        <v>33000</v>
      </c>
      <c r="R326" s="20" t="str">
        <f t="shared" si="195"/>
        <v>41EAT</v>
      </c>
      <c r="S326" s="20" t="str">
        <f t="shared" si="196"/>
        <v>42EBT</v>
      </c>
      <c r="T326" s="20" t="str">
        <f t="shared" si="179"/>
        <v>43OPF</v>
      </c>
      <c r="U326" s="20">
        <f t="shared" si="180"/>
        <v>60000</v>
      </c>
      <c r="V326" s="20">
        <f t="shared" si="181"/>
        <v>68300</v>
      </c>
      <c r="W326" s="20">
        <f t="shared" si="182"/>
        <v>53000</v>
      </c>
      <c r="X326" s="20">
        <f t="shared" si="183"/>
        <v>59000</v>
      </c>
      <c r="Y326" s="25"/>
      <c r="Z326" s="20" t="str">
        <f t="shared" si="184"/>
        <v/>
      </c>
      <c r="AA326" s="20" t="str">
        <f t="shared" si="185"/>
        <v/>
      </c>
      <c r="AB326" s="20" t="str">
        <f t="shared" si="186"/>
        <v/>
      </c>
      <c r="AC326" s="20" t="str">
        <f t="shared" si="187"/>
        <v/>
      </c>
      <c r="AD326" s="20" t="str">
        <f t="shared" si="188"/>
        <v/>
      </c>
      <c r="AE326" s="20" t="str">
        <f t="shared" si="189"/>
        <v/>
      </c>
      <c r="AF326" s="20" t="str">
        <f t="shared" si="190"/>
        <v>INSERT INTO erpdb.temp_import_MYOB_COAStructure (level, COA, COAChild) VALUES (6, '60000', '68300');</v>
      </c>
      <c r="AG326" s="20" t="str">
        <f t="shared" si="191"/>
        <v/>
      </c>
      <c r="AH326" s="20" t="str">
        <f t="shared" si="192"/>
        <v/>
      </c>
      <c r="AJ326" s="29" t="str">
        <f t="shared" ref="AJ326:AJ358" si="205">IF(NOT(EXACT(Y326, "")), Y326, IF(NOT(EXACT(Z326, "")), Z326, IF(NOT(EXACT(AA326, "")), AA326, IF(NOT(EXACT(AB326, "")), AB326, IF(NOT(EXACT(AC326, "")), AC326, IF(NOT(EXACT(AD326, "")), AD326, IF(NOT(EXACT(AE326, "")), AE326, IF(NOT(EXACT(AF326, "")), AF326, IF(NOT(EXACT(AG326, "")), AG326, IF(NOT(EXACT(AH326, "")), AH326, ""))))))))))</f>
        <v>INSERT INTO erpdb.temp_import_MYOB_COAStructure (level, COA, COAChild) VALUES (6, '60000', '68300');</v>
      </c>
      <c r="AL326" s="21" t="str">
        <f t="shared" si="193"/>
        <v/>
      </c>
      <c r="AM326" s="21" t="str">
        <f t="shared" si="197"/>
        <v/>
      </c>
      <c r="AN326" s="21" t="str">
        <f t="shared" si="198"/>
        <v/>
      </c>
      <c r="AO326" s="21" t="str">
        <f t="shared" si="199"/>
        <v/>
      </c>
      <c r="AP326" s="21" t="str">
        <f t="shared" si="200"/>
        <v/>
      </c>
      <c r="AQ326" s="21" t="str">
        <f t="shared" si="201"/>
        <v/>
      </c>
      <c r="AR326" s="21" t="str">
        <f t="shared" si="202"/>
        <v xml:space="preserve">SELECT * FROM "SchAccounting"."Func_TblTemporary_Import_MYOB_COAStructure_SET"(0000004000000000002, NULL, 0000009000000000002, 6, '60000', '68300'); </v>
      </c>
      <c r="AS326" s="21" t="str">
        <f t="shared" si="203"/>
        <v/>
      </c>
      <c r="AT326" s="21" t="str">
        <f t="shared" si="204"/>
        <v/>
      </c>
      <c r="AU326" s="26" t="s">
        <v>327</v>
      </c>
      <c r="AV326" s="29" t="str">
        <f t="shared" ref="AV326:AV358" si="206">IF(NOT(EXACT(AK326, "")), AK326, IF(NOT(EXACT(AL326, "")), AL326, IF(NOT(EXACT(AM326, "")), AM326, IF(NOT(EXACT(AN326, "")), AN326, IF(NOT(EXACT(AO326, "")), AO326, IF(NOT(EXACT(AP326, "")), AP326, IF(NOT(EXACT(AQ326, "")), AQ326, IF(NOT(EXACT(AR326, "")), AR326, IF(NOT(EXACT(AS326, "")), AS326, IF(NOT(EXACT(AT326, "")), AT326, ""))))))))))</f>
        <v xml:space="preserve">SELECT * FROM "SchAccounting"."Func_TblTemporary_Import_MYOB_COAStructure_SET"(0000004000000000002, NULL, 0000009000000000002, 6, '60000', '68300'); </v>
      </c>
    </row>
    <row r="327" spans="7:48" x14ac:dyDescent="0.2">
      <c r="I327" s="20">
        <v>68400</v>
      </c>
      <c r="M327" s="20" t="s">
        <v>286</v>
      </c>
      <c r="O327" s="20" t="str">
        <f t="shared" si="177"/>
        <v>2PASV</v>
      </c>
      <c r="P327" s="20">
        <f t="shared" si="178"/>
        <v>30000</v>
      </c>
      <c r="Q327" s="20">
        <f t="shared" si="194"/>
        <v>33000</v>
      </c>
      <c r="R327" s="20" t="str">
        <f t="shared" si="195"/>
        <v>41EAT</v>
      </c>
      <c r="S327" s="20" t="str">
        <f t="shared" si="196"/>
        <v>42EBT</v>
      </c>
      <c r="T327" s="20" t="str">
        <f t="shared" si="179"/>
        <v>43OPF</v>
      </c>
      <c r="U327" s="20">
        <f t="shared" si="180"/>
        <v>60000</v>
      </c>
      <c r="V327" s="20">
        <f t="shared" si="181"/>
        <v>68400</v>
      </c>
      <c r="W327" s="20">
        <f t="shared" si="182"/>
        <v>53000</v>
      </c>
      <c r="X327" s="20">
        <f t="shared" si="183"/>
        <v>59000</v>
      </c>
      <c r="Y327" s="25"/>
      <c r="Z327" s="20" t="str">
        <f t="shared" si="184"/>
        <v/>
      </c>
      <c r="AA327" s="20" t="str">
        <f t="shared" si="185"/>
        <v/>
      </c>
      <c r="AB327" s="20" t="str">
        <f t="shared" si="186"/>
        <v/>
      </c>
      <c r="AC327" s="20" t="str">
        <f t="shared" si="187"/>
        <v/>
      </c>
      <c r="AD327" s="20" t="str">
        <f t="shared" si="188"/>
        <v/>
      </c>
      <c r="AE327" s="20" t="str">
        <f t="shared" si="189"/>
        <v/>
      </c>
      <c r="AF327" s="20" t="str">
        <f t="shared" si="190"/>
        <v>INSERT INTO erpdb.temp_import_MYOB_COAStructure (level, COA, COAChild) VALUES (6, '60000', '68400');</v>
      </c>
      <c r="AG327" s="20" t="str">
        <f t="shared" si="191"/>
        <v/>
      </c>
      <c r="AH327" s="20" t="str">
        <f t="shared" si="192"/>
        <v/>
      </c>
      <c r="AJ327" s="29" t="str">
        <f t="shared" si="205"/>
        <v>INSERT INTO erpdb.temp_import_MYOB_COAStructure (level, COA, COAChild) VALUES (6, '60000', '68400');</v>
      </c>
      <c r="AL327" s="21" t="str">
        <f t="shared" si="193"/>
        <v/>
      </c>
      <c r="AM327" s="21" t="str">
        <f t="shared" si="197"/>
        <v/>
      </c>
      <c r="AN327" s="21" t="str">
        <f t="shared" si="198"/>
        <v/>
      </c>
      <c r="AO327" s="21" t="str">
        <f t="shared" si="199"/>
        <v/>
      </c>
      <c r="AP327" s="21" t="str">
        <f t="shared" si="200"/>
        <v/>
      </c>
      <c r="AQ327" s="21" t="str">
        <f t="shared" si="201"/>
        <v/>
      </c>
      <c r="AR327" s="21" t="str">
        <f t="shared" si="202"/>
        <v xml:space="preserve">SELECT * FROM "SchAccounting"."Func_TblTemporary_Import_MYOB_COAStructure_SET"(0000004000000000002, NULL, 0000009000000000002, 6, '60000', '68400'); </v>
      </c>
      <c r="AS327" s="21" t="str">
        <f t="shared" si="203"/>
        <v/>
      </c>
      <c r="AT327" s="21" t="str">
        <f t="shared" si="204"/>
        <v/>
      </c>
      <c r="AU327" s="26" t="s">
        <v>327</v>
      </c>
      <c r="AV327" s="29" t="str">
        <f t="shared" si="206"/>
        <v xml:space="preserve">SELECT * FROM "SchAccounting"."Func_TblTemporary_Import_MYOB_COAStructure_SET"(0000004000000000002, NULL, 0000009000000000002, 6, '60000', '68400'); </v>
      </c>
    </row>
    <row r="328" spans="7:48" x14ac:dyDescent="0.2">
      <c r="I328" s="20">
        <v>68500</v>
      </c>
      <c r="M328" s="20" t="s">
        <v>232</v>
      </c>
      <c r="O328" s="20" t="str">
        <f t="shared" si="177"/>
        <v>2PASV</v>
      </c>
      <c r="P328" s="20">
        <f t="shared" si="178"/>
        <v>30000</v>
      </c>
      <c r="Q328" s="20">
        <f t="shared" si="194"/>
        <v>33000</v>
      </c>
      <c r="R328" s="20" t="str">
        <f t="shared" si="195"/>
        <v>41EAT</v>
      </c>
      <c r="S328" s="20" t="str">
        <f t="shared" si="196"/>
        <v>42EBT</v>
      </c>
      <c r="T328" s="20" t="str">
        <f t="shared" si="179"/>
        <v>43OPF</v>
      </c>
      <c r="U328" s="20">
        <f t="shared" si="180"/>
        <v>60000</v>
      </c>
      <c r="V328" s="20">
        <f t="shared" si="181"/>
        <v>68500</v>
      </c>
      <c r="W328" s="20">
        <f t="shared" si="182"/>
        <v>53000</v>
      </c>
      <c r="X328" s="20">
        <f t="shared" si="183"/>
        <v>59000</v>
      </c>
      <c r="Y328" s="25"/>
      <c r="Z328" s="20" t="str">
        <f t="shared" si="184"/>
        <v/>
      </c>
      <c r="AA328" s="20" t="str">
        <f t="shared" si="185"/>
        <v/>
      </c>
      <c r="AB328" s="20" t="str">
        <f t="shared" si="186"/>
        <v/>
      </c>
      <c r="AC328" s="20" t="str">
        <f t="shared" si="187"/>
        <v/>
      </c>
      <c r="AD328" s="20" t="str">
        <f t="shared" si="188"/>
        <v/>
      </c>
      <c r="AE328" s="20" t="str">
        <f t="shared" si="189"/>
        <v/>
      </c>
      <c r="AF328" s="20" t="str">
        <f t="shared" si="190"/>
        <v>INSERT INTO erpdb.temp_import_MYOB_COAStructure (level, COA, COAChild) VALUES (6, '60000', '68500');</v>
      </c>
      <c r="AG328" s="20" t="str">
        <f t="shared" si="191"/>
        <v/>
      </c>
      <c r="AH328" s="20" t="str">
        <f t="shared" si="192"/>
        <v/>
      </c>
      <c r="AJ328" s="29" t="str">
        <f t="shared" si="205"/>
        <v>INSERT INTO erpdb.temp_import_MYOB_COAStructure (level, COA, COAChild) VALUES (6, '60000', '68500');</v>
      </c>
      <c r="AL328" s="21" t="str">
        <f t="shared" si="193"/>
        <v/>
      </c>
      <c r="AM328" s="21" t="str">
        <f t="shared" si="197"/>
        <v/>
      </c>
      <c r="AN328" s="21" t="str">
        <f t="shared" si="198"/>
        <v/>
      </c>
      <c r="AO328" s="21" t="str">
        <f t="shared" si="199"/>
        <v/>
      </c>
      <c r="AP328" s="21" t="str">
        <f t="shared" si="200"/>
        <v/>
      </c>
      <c r="AQ328" s="21" t="str">
        <f t="shared" si="201"/>
        <v/>
      </c>
      <c r="AR328" s="21" t="str">
        <f t="shared" si="202"/>
        <v xml:space="preserve">SELECT * FROM "SchAccounting"."Func_TblTemporary_Import_MYOB_COAStructure_SET"(0000004000000000002, NULL, 0000009000000000002, 6, '60000', '68500'); </v>
      </c>
      <c r="AS328" s="21" t="str">
        <f t="shared" si="203"/>
        <v/>
      </c>
      <c r="AT328" s="21" t="str">
        <f t="shared" si="204"/>
        <v/>
      </c>
      <c r="AU328" s="26" t="s">
        <v>327</v>
      </c>
      <c r="AV328" s="29" t="str">
        <f t="shared" si="206"/>
        <v xml:space="preserve">SELECT * FROM "SchAccounting"."Func_TblTemporary_Import_MYOB_COAStructure_SET"(0000004000000000002, NULL, 0000009000000000002, 6, '60000', '68500'); </v>
      </c>
    </row>
    <row r="329" spans="7:48" x14ac:dyDescent="0.2">
      <c r="I329" s="20">
        <v>68600</v>
      </c>
      <c r="M329" s="20" t="s">
        <v>233</v>
      </c>
      <c r="O329" s="20" t="str">
        <f t="shared" si="177"/>
        <v>2PASV</v>
      </c>
      <c r="P329" s="20">
        <f t="shared" si="178"/>
        <v>30000</v>
      </c>
      <c r="Q329" s="20">
        <f t="shared" si="194"/>
        <v>33000</v>
      </c>
      <c r="R329" s="20" t="str">
        <f t="shared" si="195"/>
        <v>41EAT</v>
      </c>
      <c r="S329" s="20" t="str">
        <f t="shared" si="196"/>
        <v>42EBT</v>
      </c>
      <c r="T329" s="20" t="str">
        <f t="shared" si="179"/>
        <v>43OPF</v>
      </c>
      <c r="U329" s="20">
        <f t="shared" si="180"/>
        <v>60000</v>
      </c>
      <c r="V329" s="20">
        <f t="shared" si="181"/>
        <v>68600</v>
      </c>
      <c r="W329" s="20">
        <f t="shared" si="182"/>
        <v>53000</v>
      </c>
      <c r="X329" s="20">
        <f t="shared" si="183"/>
        <v>59000</v>
      </c>
      <c r="Y329" s="25"/>
      <c r="Z329" s="20" t="str">
        <f t="shared" si="184"/>
        <v/>
      </c>
      <c r="AA329" s="20" t="str">
        <f t="shared" si="185"/>
        <v/>
      </c>
      <c r="AB329" s="20" t="str">
        <f t="shared" si="186"/>
        <v/>
      </c>
      <c r="AC329" s="20" t="str">
        <f t="shared" si="187"/>
        <v/>
      </c>
      <c r="AD329" s="20" t="str">
        <f t="shared" si="188"/>
        <v/>
      </c>
      <c r="AE329" s="20" t="str">
        <f t="shared" si="189"/>
        <v/>
      </c>
      <c r="AF329" s="20" t="str">
        <f t="shared" si="190"/>
        <v>INSERT INTO erpdb.temp_import_MYOB_COAStructure (level, COA, COAChild) VALUES (6, '60000', '68600');</v>
      </c>
      <c r="AG329" s="20" t="str">
        <f t="shared" si="191"/>
        <v/>
      </c>
      <c r="AH329" s="20" t="str">
        <f t="shared" si="192"/>
        <v/>
      </c>
      <c r="AJ329" s="29" t="str">
        <f t="shared" si="205"/>
        <v>INSERT INTO erpdb.temp_import_MYOB_COAStructure (level, COA, COAChild) VALUES (6, '60000', '68600');</v>
      </c>
      <c r="AL329" s="21" t="str">
        <f t="shared" si="193"/>
        <v/>
      </c>
      <c r="AM329" s="21" t="str">
        <f t="shared" si="197"/>
        <v/>
      </c>
      <c r="AN329" s="21" t="str">
        <f t="shared" si="198"/>
        <v/>
      </c>
      <c r="AO329" s="21" t="str">
        <f t="shared" si="199"/>
        <v/>
      </c>
      <c r="AP329" s="21" t="str">
        <f t="shared" si="200"/>
        <v/>
      </c>
      <c r="AQ329" s="21" t="str">
        <f t="shared" si="201"/>
        <v/>
      </c>
      <c r="AR329" s="21" t="str">
        <f t="shared" si="202"/>
        <v xml:space="preserve">SELECT * FROM "SchAccounting"."Func_TblTemporary_Import_MYOB_COAStructure_SET"(0000004000000000002, NULL, 0000009000000000002, 6, '60000', '68600'); </v>
      </c>
      <c r="AS329" s="21" t="str">
        <f t="shared" si="203"/>
        <v/>
      </c>
      <c r="AT329" s="21" t="str">
        <f t="shared" si="204"/>
        <v/>
      </c>
      <c r="AU329" s="26" t="s">
        <v>327</v>
      </c>
      <c r="AV329" s="29" t="str">
        <f t="shared" si="206"/>
        <v xml:space="preserve">SELECT * FROM "SchAccounting"."Func_TblTemporary_Import_MYOB_COAStructure_SET"(0000004000000000002, NULL, 0000009000000000002, 6, '60000', '68600'); </v>
      </c>
    </row>
    <row r="330" spans="7:48" x14ac:dyDescent="0.2">
      <c r="I330" s="20">
        <v>68700</v>
      </c>
      <c r="M330" s="20" t="s">
        <v>234</v>
      </c>
      <c r="O330" s="20" t="str">
        <f t="shared" si="177"/>
        <v>2PASV</v>
      </c>
      <c r="P330" s="20">
        <f t="shared" si="178"/>
        <v>30000</v>
      </c>
      <c r="Q330" s="20">
        <f t="shared" si="194"/>
        <v>33000</v>
      </c>
      <c r="R330" s="20" t="str">
        <f t="shared" si="195"/>
        <v>41EAT</v>
      </c>
      <c r="S330" s="20" t="str">
        <f t="shared" si="196"/>
        <v>42EBT</v>
      </c>
      <c r="T330" s="20" t="str">
        <f t="shared" si="179"/>
        <v>43OPF</v>
      </c>
      <c r="U330" s="20">
        <f t="shared" si="180"/>
        <v>60000</v>
      </c>
      <c r="V330" s="20">
        <f t="shared" si="181"/>
        <v>68700</v>
      </c>
      <c r="W330" s="20">
        <f t="shared" si="182"/>
        <v>53000</v>
      </c>
      <c r="X330" s="20">
        <f t="shared" si="183"/>
        <v>59000</v>
      </c>
      <c r="Y330" s="25"/>
      <c r="Z330" s="20" t="str">
        <f t="shared" si="184"/>
        <v/>
      </c>
      <c r="AA330" s="20" t="str">
        <f t="shared" si="185"/>
        <v/>
      </c>
      <c r="AB330" s="20" t="str">
        <f t="shared" si="186"/>
        <v/>
      </c>
      <c r="AC330" s="20" t="str">
        <f t="shared" si="187"/>
        <v/>
      </c>
      <c r="AD330" s="20" t="str">
        <f t="shared" si="188"/>
        <v/>
      </c>
      <c r="AE330" s="20" t="str">
        <f t="shared" si="189"/>
        <v/>
      </c>
      <c r="AF330" s="20" t="str">
        <f t="shared" si="190"/>
        <v>INSERT INTO erpdb.temp_import_MYOB_COAStructure (level, COA, COAChild) VALUES (6, '60000', '68700');</v>
      </c>
      <c r="AG330" s="20" t="str">
        <f t="shared" si="191"/>
        <v/>
      </c>
      <c r="AH330" s="20" t="str">
        <f t="shared" si="192"/>
        <v/>
      </c>
      <c r="AJ330" s="29" t="str">
        <f t="shared" si="205"/>
        <v>INSERT INTO erpdb.temp_import_MYOB_COAStructure (level, COA, COAChild) VALUES (6, '60000', '68700');</v>
      </c>
      <c r="AL330" s="21" t="str">
        <f t="shared" si="193"/>
        <v/>
      </c>
      <c r="AM330" s="21" t="str">
        <f t="shared" si="197"/>
        <v/>
      </c>
      <c r="AN330" s="21" t="str">
        <f t="shared" si="198"/>
        <v/>
      </c>
      <c r="AO330" s="21" t="str">
        <f t="shared" si="199"/>
        <v/>
      </c>
      <c r="AP330" s="21" t="str">
        <f t="shared" si="200"/>
        <v/>
      </c>
      <c r="AQ330" s="21" t="str">
        <f t="shared" si="201"/>
        <v/>
      </c>
      <c r="AR330" s="21" t="str">
        <f t="shared" si="202"/>
        <v xml:space="preserve">SELECT * FROM "SchAccounting"."Func_TblTemporary_Import_MYOB_COAStructure_SET"(0000004000000000002, NULL, 0000009000000000002, 6, '60000', '68700'); </v>
      </c>
      <c r="AS330" s="21" t="str">
        <f t="shared" si="203"/>
        <v/>
      </c>
      <c r="AT330" s="21" t="str">
        <f t="shared" si="204"/>
        <v/>
      </c>
      <c r="AU330" s="26" t="s">
        <v>327</v>
      </c>
      <c r="AV330" s="29" t="str">
        <f t="shared" si="206"/>
        <v xml:space="preserve">SELECT * FROM "SchAccounting"."Func_TblTemporary_Import_MYOB_COAStructure_SET"(0000004000000000002, NULL, 0000009000000000002, 6, '60000', '68700'); </v>
      </c>
    </row>
    <row r="331" spans="7:48" x14ac:dyDescent="0.2">
      <c r="I331" s="20">
        <v>68800</v>
      </c>
      <c r="M331" s="20" t="s">
        <v>235</v>
      </c>
      <c r="O331" s="20" t="str">
        <f t="shared" si="177"/>
        <v>2PASV</v>
      </c>
      <c r="P331" s="20">
        <f t="shared" si="178"/>
        <v>30000</v>
      </c>
      <c r="Q331" s="20">
        <f t="shared" si="194"/>
        <v>33000</v>
      </c>
      <c r="R331" s="20" t="str">
        <f t="shared" si="195"/>
        <v>41EAT</v>
      </c>
      <c r="S331" s="20" t="str">
        <f t="shared" si="196"/>
        <v>42EBT</v>
      </c>
      <c r="T331" s="20" t="str">
        <f t="shared" si="179"/>
        <v>43OPF</v>
      </c>
      <c r="U331" s="20">
        <f t="shared" si="180"/>
        <v>60000</v>
      </c>
      <c r="V331" s="20">
        <f t="shared" si="181"/>
        <v>68800</v>
      </c>
      <c r="W331" s="20">
        <f t="shared" si="182"/>
        <v>53000</v>
      </c>
      <c r="X331" s="20">
        <f t="shared" si="183"/>
        <v>59000</v>
      </c>
      <c r="Y331" s="25"/>
      <c r="Z331" s="20" t="str">
        <f t="shared" si="184"/>
        <v/>
      </c>
      <c r="AA331" s="20" t="str">
        <f t="shared" si="185"/>
        <v/>
      </c>
      <c r="AB331" s="20" t="str">
        <f t="shared" si="186"/>
        <v/>
      </c>
      <c r="AC331" s="20" t="str">
        <f t="shared" si="187"/>
        <v/>
      </c>
      <c r="AD331" s="20" t="str">
        <f t="shared" si="188"/>
        <v/>
      </c>
      <c r="AE331" s="20" t="str">
        <f t="shared" si="189"/>
        <v/>
      </c>
      <c r="AF331" s="20" t="str">
        <f t="shared" si="190"/>
        <v>INSERT INTO erpdb.temp_import_MYOB_COAStructure (level, COA, COAChild) VALUES (6, '60000', '68800');</v>
      </c>
      <c r="AG331" s="20" t="str">
        <f t="shared" si="191"/>
        <v/>
      </c>
      <c r="AH331" s="20" t="str">
        <f t="shared" si="192"/>
        <v/>
      </c>
      <c r="AJ331" s="29" t="str">
        <f t="shared" si="205"/>
        <v>INSERT INTO erpdb.temp_import_MYOB_COAStructure (level, COA, COAChild) VALUES (6, '60000', '68800');</v>
      </c>
      <c r="AL331" s="21" t="str">
        <f t="shared" si="193"/>
        <v/>
      </c>
      <c r="AM331" s="21" t="str">
        <f t="shared" si="197"/>
        <v/>
      </c>
      <c r="AN331" s="21" t="str">
        <f t="shared" si="198"/>
        <v/>
      </c>
      <c r="AO331" s="21" t="str">
        <f t="shared" si="199"/>
        <v/>
      </c>
      <c r="AP331" s="21" t="str">
        <f t="shared" si="200"/>
        <v/>
      </c>
      <c r="AQ331" s="21" t="str">
        <f t="shared" si="201"/>
        <v/>
      </c>
      <c r="AR331" s="21" t="str">
        <f t="shared" si="202"/>
        <v xml:space="preserve">SELECT * FROM "SchAccounting"."Func_TblTemporary_Import_MYOB_COAStructure_SET"(0000004000000000002, NULL, 0000009000000000002, 6, '60000', '68800'); </v>
      </c>
      <c r="AS331" s="21" t="str">
        <f t="shared" si="203"/>
        <v/>
      </c>
      <c r="AT331" s="21" t="str">
        <f t="shared" si="204"/>
        <v/>
      </c>
      <c r="AU331" s="26" t="s">
        <v>327</v>
      </c>
      <c r="AV331" s="29" t="str">
        <f t="shared" si="206"/>
        <v xml:space="preserve">SELECT * FROM "SchAccounting"."Func_TblTemporary_Import_MYOB_COAStructure_SET"(0000004000000000002, NULL, 0000009000000000002, 6, '60000', '68800'); </v>
      </c>
    </row>
    <row r="332" spans="7:48" x14ac:dyDescent="0.2">
      <c r="I332" s="20">
        <v>68900</v>
      </c>
      <c r="M332" s="20" t="s">
        <v>236</v>
      </c>
      <c r="O332" s="20" t="str">
        <f t="shared" si="177"/>
        <v>2PASV</v>
      </c>
      <c r="P332" s="20">
        <f t="shared" si="178"/>
        <v>30000</v>
      </c>
      <c r="Q332" s="20">
        <f t="shared" si="194"/>
        <v>33000</v>
      </c>
      <c r="R332" s="20" t="str">
        <f t="shared" si="195"/>
        <v>41EAT</v>
      </c>
      <c r="S332" s="20" t="str">
        <f t="shared" si="196"/>
        <v>42EBT</v>
      </c>
      <c r="T332" s="20" t="str">
        <f t="shared" si="179"/>
        <v>43OPF</v>
      </c>
      <c r="U332" s="20">
        <f t="shared" si="180"/>
        <v>60000</v>
      </c>
      <c r="V332" s="20">
        <f t="shared" si="181"/>
        <v>68900</v>
      </c>
      <c r="W332" s="20">
        <f t="shared" si="182"/>
        <v>53000</v>
      </c>
      <c r="X332" s="20">
        <f t="shared" si="183"/>
        <v>59000</v>
      </c>
      <c r="Y332" s="25"/>
      <c r="Z332" s="20" t="str">
        <f t="shared" si="184"/>
        <v/>
      </c>
      <c r="AA332" s="20" t="str">
        <f t="shared" si="185"/>
        <v/>
      </c>
      <c r="AB332" s="20" t="str">
        <f t="shared" si="186"/>
        <v/>
      </c>
      <c r="AC332" s="20" t="str">
        <f t="shared" si="187"/>
        <v/>
      </c>
      <c r="AD332" s="20" t="str">
        <f t="shared" si="188"/>
        <v/>
      </c>
      <c r="AE332" s="20" t="str">
        <f t="shared" si="189"/>
        <v/>
      </c>
      <c r="AF332" s="20" t="str">
        <f t="shared" si="190"/>
        <v>INSERT INTO erpdb.temp_import_MYOB_COAStructure (level, COA, COAChild) VALUES (6, '60000', '68900');</v>
      </c>
      <c r="AG332" s="20" t="str">
        <f t="shared" si="191"/>
        <v/>
      </c>
      <c r="AH332" s="20" t="str">
        <f t="shared" si="192"/>
        <v/>
      </c>
      <c r="AJ332" s="29" t="str">
        <f t="shared" si="205"/>
        <v>INSERT INTO erpdb.temp_import_MYOB_COAStructure (level, COA, COAChild) VALUES (6, '60000', '68900');</v>
      </c>
      <c r="AL332" s="21" t="str">
        <f t="shared" si="193"/>
        <v/>
      </c>
      <c r="AM332" s="21" t="str">
        <f t="shared" si="197"/>
        <v/>
      </c>
      <c r="AN332" s="21" t="str">
        <f t="shared" si="198"/>
        <v/>
      </c>
      <c r="AO332" s="21" t="str">
        <f t="shared" si="199"/>
        <v/>
      </c>
      <c r="AP332" s="21" t="str">
        <f t="shared" si="200"/>
        <v/>
      </c>
      <c r="AQ332" s="21" t="str">
        <f t="shared" si="201"/>
        <v/>
      </c>
      <c r="AR332" s="21" t="str">
        <f t="shared" si="202"/>
        <v xml:space="preserve">SELECT * FROM "SchAccounting"."Func_TblTemporary_Import_MYOB_COAStructure_SET"(0000004000000000002, NULL, 0000009000000000002, 6, '60000', '68900'); </v>
      </c>
      <c r="AS332" s="21" t="str">
        <f t="shared" si="203"/>
        <v/>
      </c>
      <c r="AT332" s="21" t="str">
        <f t="shared" si="204"/>
        <v/>
      </c>
      <c r="AU332" s="26" t="s">
        <v>327</v>
      </c>
      <c r="AV332" s="29" t="str">
        <f t="shared" si="206"/>
        <v xml:space="preserve">SELECT * FROM "SchAccounting"."Func_TblTemporary_Import_MYOB_COAStructure_SET"(0000004000000000002, NULL, 0000009000000000002, 6, '60000', '68900'); </v>
      </c>
    </row>
    <row r="333" spans="7:48" x14ac:dyDescent="0.2">
      <c r="I333" s="20">
        <v>69900</v>
      </c>
      <c r="M333" s="20" t="s">
        <v>197</v>
      </c>
      <c r="O333" s="20" t="str">
        <f t="shared" si="177"/>
        <v>2PASV</v>
      </c>
      <c r="P333" s="20">
        <f t="shared" si="178"/>
        <v>30000</v>
      </c>
      <c r="Q333" s="20">
        <f t="shared" si="194"/>
        <v>33000</v>
      </c>
      <c r="R333" s="20" t="str">
        <f t="shared" si="195"/>
        <v>41EAT</v>
      </c>
      <c r="S333" s="20" t="str">
        <f t="shared" si="196"/>
        <v>42EBT</v>
      </c>
      <c r="T333" s="20" t="str">
        <f t="shared" si="179"/>
        <v>43OPF</v>
      </c>
      <c r="U333" s="20">
        <f t="shared" si="180"/>
        <v>60000</v>
      </c>
      <c r="V333" s="20">
        <f t="shared" si="181"/>
        <v>69900</v>
      </c>
      <c r="W333" s="20">
        <f t="shared" si="182"/>
        <v>53000</v>
      </c>
      <c r="X333" s="20">
        <f t="shared" si="183"/>
        <v>59000</v>
      </c>
      <c r="Y333" s="25"/>
      <c r="Z333" s="20" t="str">
        <f t="shared" si="184"/>
        <v/>
      </c>
      <c r="AA333" s="20" t="str">
        <f t="shared" si="185"/>
        <v/>
      </c>
      <c r="AB333" s="20" t="str">
        <f t="shared" si="186"/>
        <v/>
      </c>
      <c r="AC333" s="20" t="str">
        <f t="shared" si="187"/>
        <v/>
      </c>
      <c r="AD333" s="20" t="str">
        <f t="shared" si="188"/>
        <v/>
      </c>
      <c r="AE333" s="20" t="str">
        <f t="shared" si="189"/>
        <v/>
      </c>
      <c r="AF333" s="20" t="str">
        <f t="shared" si="190"/>
        <v>INSERT INTO erpdb.temp_import_MYOB_COAStructure (level, COA, COAChild) VALUES (6, '60000', '69900');</v>
      </c>
      <c r="AG333" s="20" t="str">
        <f t="shared" si="191"/>
        <v/>
      </c>
      <c r="AH333" s="20" t="str">
        <f t="shared" si="192"/>
        <v/>
      </c>
      <c r="AJ333" s="29" t="str">
        <f t="shared" si="205"/>
        <v>INSERT INTO erpdb.temp_import_MYOB_COAStructure (level, COA, COAChild) VALUES (6, '60000', '69900');</v>
      </c>
      <c r="AL333" s="21" t="str">
        <f t="shared" si="193"/>
        <v/>
      </c>
      <c r="AM333" s="21" t="str">
        <f t="shared" si="197"/>
        <v/>
      </c>
      <c r="AN333" s="21" t="str">
        <f t="shared" si="198"/>
        <v/>
      </c>
      <c r="AO333" s="21" t="str">
        <f t="shared" si="199"/>
        <v/>
      </c>
      <c r="AP333" s="21" t="str">
        <f t="shared" si="200"/>
        <v/>
      </c>
      <c r="AQ333" s="21" t="str">
        <f t="shared" si="201"/>
        <v/>
      </c>
      <c r="AR333" s="21" t="str">
        <f t="shared" si="202"/>
        <v xml:space="preserve">SELECT * FROM "SchAccounting"."Func_TblTemporary_Import_MYOB_COAStructure_SET"(0000004000000000002, NULL, 0000009000000000002, 6, '60000', '69900'); </v>
      </c>
      <c r="AS333" s="21" t="str">
        <f t="shared" si="203"/>
        <v/>
      </c>
      <c r="AT333" s="21" t="str">
        <f t="shared" si="204"/>
        <v/>
      </c>
      <c r="AU333" s="26" t="s">
        <v>327</v>
      </c>
      <c r="AV333" s="29" t="str">
        <f t="shared" si="206"/>
        <v xml:space="preserve">SELECT * FROM "SchAccounting"."Func_TblTemporary_Import_MYOB_COAStructure_SET"(0000004000000000002, NULL, 0000009000000000002, 6, '60000', '69900'); </v>
      </c>
    </row>
    <row r="334" spans="7:48" x14ac:dyDescent="0.2">
      <c r="I334" s="20">
        <v>69901</v>
      </c>
      <c r="M334" s="20" t="s">
        <v>287</v>
      </c>
      <c r="O334" s="20" t="str">
        <f t="shared" si="177"/>
        <v>2PASV</v>
      </c>
      <c r="P334" s="20">
        <f t="shared" si="178"/>
        <v>30000</v>
      </c>
      <c r="Q334" s="20">
        <f t="shared" si="194"/>
        <v>33000</v>
      </c>
      <c r="R334" s="20" t="str">
        <f t="shared" si="195"/>
        <v>41EAT</v>
      </c>
      <c r="S334" s="20" t="str">
        <f t="shared" si="196"/>
        <v>42EBT</v>
      </c>
      <c r="T334" s="20" t="str">
        <f t="shared" si="179"/>
        <v>43OPF</v>
      </c>
      <c r="U334" s="20">
        <f t="shared" si="180"/>
        <v>60000</v>
      </c>
      <c r="V334" s="20">
        <f t="shared" si="181"/>
        <v>69901</v>
      </c>
      <c r="W334" s="20">
        <f t="shared" si="182"/>
        <v>53000</v>
      </c>
      <c r="X334" s="20">
        <f t="shared" si="183"/>
        <v>59000</v>
      </c>
      <c r="Y334" s="25"/>
      <c r="Z334" s="20" t="str">
        <f t="shared" si="184"/>
        <v/>
      </c>
      <c r="AA334" s="20" t="str">
        <f t="shared" si="185"/>
        <v/>
      </c>
      <c r="AB334" s="20" t="str">
        <f t="shared" si="186"/>
        <v/>
      </c>
      <c r="AC334" s="20" t="str">
        <f t="shared" si="187"/>
        <v/>
      </c>
      <c r="AD334" s="20" t="str">
        <f t="shared" si="188"/>
        <v/>
      </c>
      <c r="AE334" s="20" t="str">
        <f t="shared" si="189"/>
        <v/>
      </c>
      <c r="AF334" s="20" t="str">
        <f t="shared" si="190"/>
        <v>INSERT INTO erpdb.temp_import_MYOB_COAStructure (level, COA, COAChild) VALUES (6, '60000', '69901');</v>
      </c>
      <c r="AG334" s="20" t="str">
        <f t="shared" si="191"/>
        <v/>
      </c>
      <c r="AH334" s="20" t="str">
        <f t="shared" si="192"/>
        <v/>
      </c>
      <c r="AJ334" s="29" t="str">
        <f t="shared" si="205"/>
        <v>INSERT INTO erpdb.temp_import_MYOB_COAStructure (level, COA, COAChild) VALUES (6, '60000', '69901');</v>
      </c>
      <c r="AL334" s="21" t="str">
        <f t="shared" si="193"/>
        <v/>
      </c>
      <c r="AM334" s="21" t="str">
        <f t="shared" si="197"/>
        <v/>
      </c>
      <c r="AN334" s="21" t="str">
        <f t="shared" si="198"/>
        <v/>
      </c>
      <c r="AO334" s="21" t="str">
        <f t="shared" si="199"/>
        <v/>
      </c>
      <c r="AP334" s="21" t="str">
        <f t="shared" si="200"/>
        <v/>
      </c>
      <c r="AQ334" s="21" t="str">
        <f t="shared" si="201"/>
        <v/>
      </c>
      <c r="AR334" s="21" t="str">
        <f t="shared" si="202"/>
        <v xml:space="preserve">SELECT * FROM "SchAccounting"."Func_TblTemporary_Import_MYOB_COAStructure_SET"(0000004000000000002, NULL, 0000009000000000002, 6, '60000', '69901'); </v>
      </c>
      <c r="AS334" s="21" t="str">
        <f t="shared" si="203"/>
        <v/>
      </c>
      <c r="AT334" s="21" t="str">
        <f t="shared" si="204"/>
        <v/>
      </c>
      <c r="AU334" s="26" t="s">
        <v>327</v>
      </c>
      <c r="AV334" s="29" t="str">
        <f t="shared" si="206"/>
        <v xml:space="preserve">SELECT * FROM "SchAccounting"."Func_TblTemporary_Import_MYOB_COAStructure_SET"(0000004000000000002, NULL, 0000009000000000002, 6, '60000', '69901'); </v>
      </c>
    </row>
    <row r="335" spans="7:48" x14ac:dyDescent="0.2">
      <c r="G335" s="20">
        <v>80000</v>
      </c>
      <c r="M335" s="20" t="s">
        <v>288</v>
      </c>
      <c r="O335" s="20" t="str">
        <f t="shared" si="177"/>
        <v>2PASV</v>
      </c>
      <c r="P335" s="20">
        <f t="shared" si="178"/>
        <v>30000</v>
      </c>
      <c r="Q335" s="20">
        <f t="shared" si="194"/>
        <v>33000</v>
      </c>
      <c r="R335" s="20" t="str">
        <f t="shared" si="195"/>
        <v>41EAT</v>
      </c>
      <c r="S335" s="20" t="str">
        <f t="shared" si="196"/>
        <v>42EBT</v>
      </c>
      <c r="T335" s="20">
        <f t="shared" si="179"/>
        <v>80000</v>
      </c>
      <c r="U335" s="20">
        <f t="shared" si="180"/>
        <v>60000</v>
      </c>
      <c r="V335" s="20">
        <f t="shared" si="181"/>
        <v>69901</v>
      </c>
      <c r="W335" s="20">
        <f t="shared" si="182"/>
        <v>53000</v>
      </c>
      <c r="X335" s="20">
        <f t="shared" si="183"/>
        <v>59000</v>
      </c>
      <c r="Y335" s="25"/>
      <c r="Z335" s="20" t="str">
        <f t="shared" si="184"/>
        <v/>
      </c>
      <c r="AA335" s="20" t="str">
        <f t="shared" si="185"/>
        <v/>
      </c>
      <c r="AB335" s="20" t="str">
        <f t="shared" si="186"/>
        <v/>
      </c>
      <c r="AC335" s="20" t="str">
        <f t="shared" si="187"/>
        <v/>
      </c>
      <c r="AD335" s="20" t="str">
        <f t="shared" si="188"/>
        <v>INSERT INTO erpdb.temp_import_MYOB_COAStructure (level, COA, COAChild) VALUES (4, '42EBT', '80000');</v>
      </c>
      <c r="AE335" s="20" t="str">
        <f t="shared" si="189"/>
        <v/>
      </c>
      <c r="AF335" s="20" t="str">
        <f t="shared" si="190"/>
        <v/>
      </c>
      <c r="AG335" s="20" t="str">
        <f t="shared" si="191"/>
        <v/>
      </c>
      <c r="AH335" s="20" t="str">
        <f t="shared" si="192"/>
        <v/>
      </c>
      <c r="AJ335" s="29" t="str">
        <f t="shared" si="205"/>
        <v>INSERT INTO erpdb.temp_import_MYOB_COAStructure (level, COA, COAChild) VALUES (4, '42EBT', '80000');</v>
      </c>
      <c r="AL335" s="21" t="str">
        <f t="shared" si="193"/>
        <v/>
      </c>
      <c r="AM335" s="21" t="str">
        <f t="shared" si="197"/>
        <v/>
      </c>
      <c r="AN335" s="21" t="str">
        <f t="shared" si="198"/>
        <v/>
      </c>
      <c r="AO335" s="21" t="str">
        <f t="shared" si="199"/>
        <v/>
      </c>
      <c r="AP335" s="21" t="str">
        <f t="shared" si="200"/>
        <v xml:space="preserve">SELECT * FROM "SchAccounting"."Func_TblTemporary_Import_MYOB_COAStructure_SET"(0000004000000000002, NULL, 0000009000000000002, 4, '42EBT', '80000'); </v>
      </c>
      <c r="AQ335" s="21" t="str">
        <f t="shared" si="201"/>
        <v/>
      </c>
      <c r="AR335" s="21" t="str">
        <f t="shared" si="202"/>
        <v/>
      </c>
      <c r="AS335" s="21" t="str">
        <f t="shared" si="203"/>
        <v/>
      </c>
      <c r="AT335" s="21" t="str">
        <f t="shared" si="204"/>
        <v/>
      </c>
      <c r="AU335" s="26" t="s">
        <v>327</v>
      </c>
      <c r="AV335" s="29" t="str">
        <f t="shared" si="206"/>
        <v xml:space="preserve">SELECT * FROM "SchAccounting"."Func_TblTemporary_Import_MYOB_COAStructure_SET"(0000004000000000002, NULL, 0000009000000000002, 4, '42EBT', '80000'); </v>
      </c>
    </row>
    <row r="336" spans="7:48" x14ac:dyDescent="0.2">
      <c r="H336" s="20">
        <v>81010</v>
      </c>
      <c r="M336" s="20" t="s">
        <v>289</v>
      </c>
      <c r="O336" s="20" t="str">
        <f t="shared" si="177"/>
        <v>2PASV</v>
      </c>
      <c r="P336" s="20">
        <f t="shared" si="178"/>
        <v>30000</v>
      </c>
      <c r="Q336" s="20">
        <f t="shared" si="194"/>
        <v>33000</v>
      </c>
      <c r="R336" s="20" t="str">
        <f t="shared" si="195"/>
        <v>41EAT</v>
      </c>
      <c r="S336" s="20" t="str">
        <f t="shared" si="196"/>
        <v>42EBT</v>
      </c>
      <c r="T336" s="20">
        <f t="shared" si="179"/>
        <v>80000</v>
      </c>
      <c r="U336" s="20">
        <f t="shared" si="180"/>
        <v>81010</v>
      </c>
      <c r="V336" s="20">
        <f t="shared" si="181"/>
        <v>69901</v>
      </c>
      <c r="W336" s="20">
        <f t="shared" si="182"/>
        <v>53000</v>
      </c>
      <c r="X336" s="20">
        <f t="shared" si="183"/>
        <v>59000</v>
      </c>
      <c r="Y336" s="25"/>
      <c r="Z336" s="20" t="str">
        <f t="shared" si="184"/>
        <v/>
      </c>
      <c r="AA336" s="20" t="str">
        <f t="shared" si="185"/>
        <v/>
      </c>
      <c r="AB336" s="20" t="str">
        <f t="shared" si="186"/>
        <v/>
      </c>
      <c r="AC336" s="20" t="str">
        <f t="shared" si="187"/>
        <v/>
      </c>
      <c r="AD336" s="20" t="str">
        <f t="shared" si="188"/>
        <v/>
      </c>
      <c r="AE336" s="20" t="str">
        <f t="shared" si="189"/>
        <v>INSERT INTO erpdb.temp_import_MYOB_COAStructure (level, COA, COAChild) VALUES (5, '80000', '81010');</v>
      </c>
      <c r="AF336" s="20" t="str">
        <f t="shared" si="190"/>
        <v/>
      </c>
      <c r="AG336" s="20" t="str">
        <f t="shared" si="191"/>
        <v/>
      </c>
      <c r="AH336" s="20" t="str">
        <f t="shared" si="192"/>
        <v/>
      </c>
      <c r="AJ336" s="29" t="str">
        <f t="shared" si="205"/>
        <v>INSERT INTO erpdb.temp_import_MYOB_COAStructure (level, COA, COAChild) VALUES (5, '80000', '81010');</v>
      </c>
      <c r="AL336" s="21" t="str">
        <f t="shared" si="193"/>
        <v/>
      </c>
      <c r="AM336" s="21" t="str">
        <f t="shared" si="197"/>
        <v/>
      </c>
      <c r="AN336" s="21" t="str">
        <f t="shared" si="198"/>
        <v/>
      </c>
      <c r="AO336" s="21" t="str">
        <f t="shared" si="199"/>
        <v/>
      </c>
      <c r="AP336" s="21" t="str">
        <f t="shared" si="200"/>
        <v/>
      </c>
      <c r="AQ336" s="21" t="str">
        <f t="shared" si="201"/>
        <v xml:space="preserve">SELECT * FROM "SchAccounting"."Func_TblTemporary_Import_MYOB_COAStructure_SET"(0000004000000000002, NULL, 0000009000000000002, 5, '80000', '81010'); </v>
      </c>
      <c r="AR336" s="21" t="str">
        <f t="shared" si="202"/>
        <v/>
      </c>
      <c r="AS336" s="21" t="str">
        <f t="shared" si="203"/>
        <v/>
      </c>
      <c r="AT336" s="21" t="str">
        <f t="shared" si="204"/>
        <v/>
      </c>
      <c r="AU336" s="26" t="s">
        <v>327</v>
      </c>
      <c r="AV336" s="29" t="str">
        <f t="shared" si="206"/>
        <v xml:space="preserve">SELECT * FROM "SchAccounting"."Func_TblTemporary_Import_MYOB_COAStructure_SET"(0000004000000000002, NULL, 0000009000000000002, 5, '80000', '81010'); </v>
      </c>
    </row>
    <row r="337" spans="8:48" x14ac:dyDescent="0.2">
      <c r="H337" s="20">
        <v>81020</v>
      </c>
      <c r="M337" s="20" t="s">
        <v>290</v>
      </c>
      <c r="O337" s="20" t="str">
        <f t="shared" si="177"/>
        <v>2PASV</v>
      </c>
      <c r="P337" s="20">
        <f t="shared" si="178"/>
        <v>30000</v>
      </c>
      <c r="Q337" s="20">
        <f t="shared" si="194"/>
        <v>33000</v>
      </c>
      <c r="R337" s="20" t="str">
        <f t="shared" si="195"/>
        <v>41EAT</v>
      </c>
      <c r="S337" s="20" t="str">
        <f t="shared" si="196"/>
        <v>42EBT</v>
      </c>
      <c r="T337" s="20">
        <f t="shared" si="179"/>
        <v>80000</v>
      </c>
      <c r="U337" s="20">
        <f t="shared" si="180"/>
        <v>81020</v>
      </c>
      <c r="V337" s="20">
        <f t="shared" si="181"/>
        <v>69901</v>
      </c>
      <c r="W337" s="20">
        <f t="shared" si="182"/>
        <v>53000</v>
      </c>
      <c r="X337" s="20">
        <f t="shared" si="183"/>
        <v>59000</v>
      </c>
      <c r="Y337" s="25"/>
      <c r="Z337" s="20" t="str">
        <f t="shared" si="184"/>
        <v/>
      </c>
      <c r="AA337" s="20" t="str">
        <f t="shared" si="185"/>
        <v/>
      </c>
      <c r="AB337" s="20" t="str">
        <f t="shared" si="186"/>
        <v/>
      </c>
      <c r="AC337" s="20" t="str">
        <f t="shared" si="187"/>
        <v/>
      </c>
      <c r="AD337" s="20" t="str">
        <f t="shared" si="188"/>
        <v/>
      </c>
      <c r="AE337" s="20" t="str">
        <f t="shared" si="189"/>
        <v>INSERT INTO erpdb.temp_import_MYOB_COAStructure (level, COA, COAChild) VALUES (5, '80000', '81020');</v>
      </c>
      <c r="AF337" s="20" t="str">
        <f t="shared" si="190"/>
        <v/>
      </c>
      <c r="AG337" s="20" t="str">
        <f t="shared" si="191"/>
        <v/>
      </c>
      <c r="AH337" s="20" t="str">
        <f t="shared" si="192"/>
        <v/>
      </c>
      <c r="AJ337" s="29" t="str">
        <f t="shared" si="205"/>
        <v>INSERT INTO erpdb.temp_import_MYOB_COAStructure (level, COA, COAChild) VALUES (5, '80000', '81020');</v>
      </c>
      <c r="AL337" s="21" t="str">
        <f t="shared" si="193"/>
        <v/>
      </c>
      <c r="AM337" s="21" t="str">
        <f t="shared" si="197"/>
        <v/>
      </c>
      <c r="AN337" s="21" t="str">
        <f t="shared" si="198"/>
        <v/>
      </c>
      <c r="AO337" s="21" t="str">
        <f t="shared" si="199"/>
        <v/>
      </c>
      <c r="AP337" s="21" t="str">
        <f t="shared" si="200"/>
        <v/>
      </c>
      <c r="AQ337" s="21" t="str">
        <f t="shared" si="201"/>
        <v xml:space="preserve">SELECT * FROM "SchAccounting"."Func_TblTemporary_Import_MYOB_COAStructure_SET"(0000004000000000002, NULL, 0000009000000000002, 5, '80000', '81020'); </v>
      </c>
      <c r="AR337" s="21" t="str">
        <f t="shared" si="202"/>
        <v/>
      </c>
      <c r="AS337" s="21" t="str">
        <f t="shared" si="203"/>
        <v/>
      </c>
      <c r="AT337" s="21" t="str">
        <f t="shared" si="204"/>
        <v/>
      </c>
      <c r="AU337" s="26" t="s">
        <v>327</v>
      </c>
      <c r="AV337" s="29" t="str">
        <f t="shared" si="206"/>
        <v xml:space="preserve">SELECT * FROM "SchAccounting"."Func_TblTemporary_Import_MYOB_COAStructure_SET"(0000004000000000002, NULL, 0000009000000000002, 5, '80000', '81020'); </v>
      </c>
    </row>
    <row r="338" spans="8:48" x14ac:dyDescent="0.2">
      <c r="H338" s="20">
        <v>81090</v>
      </c>
      <c r="M338" s="20" t="s">
        <v>291</v>
      </c>
      <c r="O338" s="20" t="str">
        <f t="shared" si="177"/>
        <v>2PASV</v>
      </c>
      <c r="P338" s="20">
        <f t="shared" si="178"/>
        <v>30000</v>
      </c>
      <c r="Q338" s="20">
        <f t="shared" si="194"/>
        <v>33000</v>
      </c>
      <c r="R338" s="20" t="str">
        <f t="shared" si="195"/>
        <v>41EAT</v>
      </c>
      <c r="S338" s="20" t="str">
        <f t="shared" si="196"/>
        <v>42EBT</v>
      </c>
      <c r="T338" s="20">
        <f t="shared" si="179"/>
        <v>80000</v>
      </c>
      <c r="U338" s="20">
        <f t="shared" si="180"/>
        <v>81090</v>
      </c>
      <c r="V338" s="20">
        <f t="shared" si="181"/>
        <v>69901</v>
      </c>
      <c r="W338" s="20">
        <f t="shared" si="182"/>
        <v>53000</v>
      </c>
      <c r="X338" s="20">
        <f t="shared" si="183"/>
        <v>59000</v>
      </c>
      <c r="Y338" s="25"/>
      <c r="Z338" s="20" t="str">
        <f t="shared" si="184"/>
        <v/>
      </c>
      <c r="AA338" s="20" t="str">
        <f t="shared" si="185"/>
        <v/>
      </c>
      <c r="AB338" s="20" t="str">
        <f t="shared" si="186"/>
        <v/>
      </c>
      <c r="AC338" s="20" t="str">
        <f t="shared" si="187"/>
        <v/>
      </c>
      <c r="AD338" s="20" t="str">
        <f t="shared" si="188"/>
        <v/>
      </c>
      <c r="AE338" s="20" t="str">
        <f t="shared" si="189"/>
        <v>INSERT INTO erpdb.temp_import_MYOB_COAStructure (level, COA, COAChild) VALUES (5, '80000', '81090');</v>
      </c>
      <c r="AF338" s="20" t="str">
        <f t="shared" si="190"/>
        <v/>
      </c>
      <c r="AG338" s="20" t="str">
        <f t="shared" si="191"/>
        <v/>
      </c>
      <c r="AH338" s="20" t="str">
        <f t="shared" si="192"/>
        <v/>
      </c>
      <c r="AJ338" s="29" t="str">
        <f t="shared" si="205"/>
        <v>INSERT INTO erpdb.temp_import_MYOB_COAStructure (level, COA, COAChild) VALUES (5, '80000', '81090');</v>
      </c>
      <c r="AL338" s="21" t="str">
        <f t="shared" si="193"/>
        <v/>
      </c>
      <c r="AM338" s="21" t="str">
        <f t="shared" si="197"/>
        <v/>
      </c>
      <c r="AN338" s="21" t="str">
        <f t="shared" si="198"/>
        <v/>
      </c>
      <c r="AO338" s="21" t="str">
        <f t="shared" si="199"/>
        <v/>
      </c>
      <c r="AP338" s="21" t="str">
        <f t="shared" si="200"/>
        <v/>
      </c>
      <c r="AQ338" s="21" t="str">
        <f t="shared" si="201"/>
        <v xml:space="preserve">SELECT * FROM "SchAccounting"."Func_TblTemporary_Import_MYOB_COAStructure_SET"(0000004000000000002, NULL, 0000009000000000002, 5, '80000', '81090'); </v>
      </c>
      <c r="AR338" s="21" t="str">
        <f t="shared" si="202"/>
        <v/>
      </c>
      <c r="AS338" s="21" t="str">
        <f t="shared" si="203"/>
        <v/>
      </c>
      <c r="AT338" s="21" t="str">
        <f t="shared" si="204"/>
        <v/>
      </c>
      <c r="AU338" s="26" t="s">
        <v>327</v>
      </c>
      <c r="AV338" s="29" t="str">
        <f t="shared" si="206"/>
        <v xml:space="preserve">SELECT * FROM "SchAccounting"."Func_TblTemporary_Import_MYOB_COAStructure_SET"(0000004000000000002, NULL, 0000009000000000002, 5, '80000', '81090'); </v>
      </c>
    </row>
    <row r="339" spans="8:48" x14ac:dyDescent="0.2">
      <c r="H339" s="20">
        <v>81091</v>
      </c>
      <c r="M339" s="20" t="s">
        <v>292</v>
      </c>
      <c r="O339" s="20" t="str">
        <f t="shared" si="177"/>
        <v>2PASV</v>
      </c>
      <c r="P339" s="20">
        <f t="shared" si="178"/>
        <v>30000</v>
      </c>
      <c r="Q339" s="20">
        <f t="shared" si="194"/>
        <v>33000</v>
      </c>
      <c r="R339" s="20" t="str">
        <f t="shared" si="195"/>
        <v>41EAT</v>
      </c>
      <c r="S339" s="20" t="str">
        <f t="shared" si="196"/>
        <v>42EBT</v>
      </c>
      <c r="T339" s="20">
        <f t="shared" si="179"/>
        <v>80000</v>
      </c>
      <c r="U339" s="20">
        <f t="shared" si="180"/>
        <v>81091</v>
      </c>
      <c r="V339" s="20">
        <f t="shared" si="181"/>
        <v>69901</v>
      </c>
      <c r="W339" s="20">
        <f t="shared" si="182"/>
        <v>53000</v>
      </c>
      <c r="X339" s="20">
        <f t="shared" si="183"/>
        <v>59000</v>
      </c>
      <c r="Y339" s="25"/>
      <c r="Z339" s="20" t="str">
        <f t="shared" si="184"/>
        <v/>
      </c>
      <c r="AA339" s="20" t="str">
        <f t="shared" si="185"/>
        <v/>
      </c>
      <c r="AB339" s="20" t="str">
        <f t="shared" si="186"/>
        <v/>
      </c>
      <c r="AC339" s="20" t="str">
        <f t="shared" si="187"/>
        <v/>
      </c>
      <c r="AD339" s="20" t="str">
        <f t="shared" si="188"/>
        <v/>
      </c>
      <c r="AE339" s="20" t="str">
        <f t="shared" si="189"/>
        <v>INSERT INTO erpdb.temp_import_MYOB_COAStructure (level, COA, COAChild) VALUES (5, '80000', '81091');</v>
      </c>
      <c r="AF339" s="20" t="str">
        <f t="shared" si="190"/>
        <v/>
      </c>
      <c r="AG339" s="20" t="str">
        <f t="shared" si="191"/>
        <v/>
      </c>
      <c r="AH339" s="20" t="str">
        <f t="shared" si="192"/>
        <v/>
      </c>
      <c r="AJ339" s="29" t="str">
        <f t="shared" si="205"/>
        <v>INSERT INTO erpdb.temp_import_MYOB_COAStructure (level, COA, COAChild) VALUES (5, '80000', '81091');</v>
      </c>
      <c r="AL339" s="21" t="str">
        <f t="shared" si="193"/>
        <v/>
      </c>
      <c r="AM339" s="21" t="str">
        <f t="shared" si="197"/>
        <v/>
      </c>
      <c r="AN339" s="21" t="str">
        <f t="shared" si="198"/>
        <v/>
      </c>
      <c r="AO339" s="21" t="str">
        <f t="shared" si="199"/>
        <v/>
      </c>
      <c r="AP339" s="21" t="str">
        <f t="shared" si="200"/>
        <v/>
      </c>
      <c r="AQ339" s="21" t="str">
        <f t="shared" si="201"/>
        <v xml:space="preserve">SELECT * FROM "SchAccounting"."Func_TblTemporary_Import_MYOB_COAStructure_SET"(0000004000000000002, NULL, 0000009000000000002, 5, '80000', '81091'); </v>
      </c>
      <c r="AR339" s="21" t="str">
        <f t="shared" si="202"/>
        <v/>
      </c>
      <c r="AS339" s="21" t="str">
        <f t="shared" si="203"/>
        <v/>
      </c>
      <c r="AT339" s="21" t="str">
        <f t="shared" si="204"/>
        <v/>
      </c>
      <c r="AU339" s="26" t="s">
        <v>327</v>
      </c>
      <c r="AV339" s="29" t="str">
        <f t="shared" si="206"/>
        <v xml:space="preserve">SELECT * FROM "SchAccounting"."Func_TblTemporary_Import_MYOB_COAStructure_SET"(0000004000000000002, NULL, 0000009000000000002, 5, '80000', '81091'); </v>
      </c>
    </row>
    <row r="340" spans="8:48" x14ac:dyDescent="0.2">
      <c r="H340" s="20">
        <v>81110</v>
      </c>
      <c r="M340" s="20" t="s">
        <v>293</v>
      </c>
      <c r="O340" s="20" t="str">
        <f t="shared" si="177"/>
        <v>2PASV</v>
      </c>
      <c r="P340" s="20">
        <f t="shared" si="178"/>
        <v>30000</v>
      </c>
      <c r="Q340" s="20">
        <f t="shared" si="194"/>
        <v>33000</v>
      </c>
      <c r="R340" s="20" t="str">
        <f t="shared" si="195"/>
        <v>41EAT</v>
      </c>
      <c r="S340" s="20" t="str">
        <f t="shared" si="196"/>
        <v>42EBT</v>
      </c>
      <c r="T340" s="20">
        <f t="shared" si="179"/>
        <v>80000</v>
      </c>
      <c r="U340" s="20">
        <f t="shared" si="180"/>
        <v>81110</v>
      </c>
      <c r="V340" s="20">
        <f t="shared" si="181"/>
        <v>69901</v>
      </c>
      <c r="W340" s="20">
        <f t="shared" si="182"/>
        <v>53000</v>
      </c>
      <c r="X340" s="20">
        <f t="shared" si="183"/>
        <v>59000</v>
      </c>
      <c r="Y340" s="25"/>
      <c r="Z340" s="20" t="str">
        <f t="shared" si="184"/>
        <v/>
      </c>
      <c r="AA340" s="20" t="str">
        <f t="shared" si="185"/>
        <v/>
      </c>
      <c r="AB340" s="20" t="str">
        <f t="shared" si="186"/>
        <v/>
      </c>
      <c r="AC340" s="20" t="str">
        <f t="shared" si="187"/>
        <v/>
      </c>
      <c r="AD340" s="20" t="str">
        <f t="shared" si="188"/>
        <v/>
      </c>
      <c r="AE340" s="20" t="str">
        <f t="shared" si="189"/>
        <v>INSERT INTO erpdb.temp_import_MYOB_COAStructure (level, COA, COAChild) VALUES (5, '80000', '81110');</v>
      </c>
      <c r="AF340" s="20" t="str">
        <f t="shared" si="190"/>
        <v/>
      </c>
      <c r="AG340" s="20" t="str">
        <f t="shared" si="191"/>
        <v/>
      </c>
      <c r="AH340" s="20" t="str">
        <f t="shared" si="192"/>
        <v/>
      </c>
      <c r="AJ340" s="29" t="str">
        <f t="shared" si="205"/>
        <v>INSERT INTO erpdb.temp_import_MYOB_COAStructure (level, COA, COAChild) VALUES (5, '80000', '81110');</v>
      </c>
      <c r="AL340" s="21" t="str">
        <f t="shared" si="193"/>
        <v/>
      </c>
      <c r="AM340" s="21" t="str">
        <f t="shared" si="197"/>
        <v/>
      </c>
      <c r="AN340" s="21" t="str">
        <f t="shared" si="198"/>
        <v/>
      </c>
      <c r="AO340" s="21" t="str">
        <f t="shared" si="199"/>
        <v/>
      </c>
      <c r="AP340" s="21" t="str">
        <f t="shared" si="200"/>
        <v/>
      </c>
      <c r="AQ340" s="21" t="str">
        <f t="shared" si="201"/>
        <v xml:space="preserve">SELECT * FROM "SchAccounting"."Func_TblTemporary_Import_MYOB_COAStructure_SET"(0000004000000000002, NULL, 0000009000000000002, 5, '80000', '81110'); </v>
      </c>
      <c r="AR340" s="21" t="str">
        <f t="shared" si="202"/>
        <v/>
      </c>
      <c r="AS340" s="21" t="str">
        <f t="shared" si="203"/>
        <v/>
      </c>
      <c r="AT340" s="21" t="str">
        <f t="shared" si="204"/>
        <v/>
      </c>
      <c r="AU340" s="26" t="s">
        <v>327</v>
      </c>
      <c r="AV340" s="29" t="str">
        <f t="shared" si="206"/>
        <v xml:space="preserve">SELECT * FROM "SchAccounting"."Func_TblTemporary_Import_MYOB_COAStructure_SET"(0000004000000000002, NULL, 0000009000000000002, 5, '80000', '81110'); </v>
      </c>
    </row>
    <row r="341" spans="8:48" x14ac:dyDescent="0.2">
      <c r="H341" s="20">
        <v>81210</v>
      </c>
      <c r="M341" s="20" t="s">
        <v>294</v>
      </c>
      <c r="O341" s="20" t="str">
        <f t="shared" si="177"/>
        <v>2PASV</v>
      </c>
      <c r="P341" s="20">
        <f t="shared" si="178"/>
        <v>30000</v>
      </c>
      <c r="Q341" s="20">
        <f t="shared" si="194"/>
        <v>33000</v>
      </c>
      <c r="R341" s="20" t="str">
        <f t="shared" si="195"/>
        <v>41EAT</v>
      </c>
      <c r="S341" s="20" t="str">
        <f t="shared" si="196"/>
        <v>42EBT</v>
      </c>
      <c r="T341" s="20">
        <f t="shared" si="179"/>
        <v>80000</v>
      </c>
      <c r="U341" s="20">
        <f t="shared" si="180"/>
        <v>81210</v>
      </c>
      <c r="V341" s="20">
        <f t="shared" si="181"/>
        <v>69901</v>
      </c>
      <c r="W341" s="20">
        <f t="shared" si="182"/>
        <v>53000</v>
      </c>
      <c r="X341" s="20">
        <f t="shared" si="183"/>
        <v>59000</v>
      </c>
      <c r="Y341" s="25"/>
      <c r="Z341" s="20" t="str">
        <f t="shared" si="184"/>
        <v/>
      </c>
      <c r="AA341" s="20" t="str">
        <f t="shared" si="185"/>
        <v/>
      </c>
      <c r="AB341" s="20" t="str">
        <f t="shared" si="186"/>
        <v/>
      </c>
      <c r="AC341" s="20" t="str">
        <f t="shared" si="187"/>
        <v/>
      </c>
      <c r="AD341" s="20" t="str">
        <f t="shared" si="188"/>
        <v/>
      </c>
      <c r="AE341" s="20" t="str">
        <f t="shared" si="189"/>
        <v>INSERT INTO erpdb.temp_import_MYOB_COAStructure (level, COA, COAChild) VALUES (5, '80000', '81210');</v>
      </c>
      <c r="AF341" s="20" t="str">
        <f t="shared" si="190"/>
        <v/>
      </c>
      <c r="AG341" s="20" t="str">
        <f t="shared" si="191"/>
        <v/>
      </c>
      <c r="AH341" s="20" t="str">
        <f t="shared" si="192"/>
        <v/>
      </c>
      <c r="AJ341" s="29" t="str">
        <f t="shared" si="205"/>
        <v>INSERT INTO erpdb.temp_import_MYOB_COAStructure (level, COA, COAChild) VALUES (5, '80000', '81210');</v>
      </c>
      <c r="AL341" s="21" t="str">
        <f t="shared" si="193"/>
        <v/>
      </c>
      <c r="AM341" s="21" t="str">
        <f t="shared" si="197"/>
        <v/>
      </c>
      <c r="AN341" s="21" t="str">
        <f t="shared" si="198"/>
        <v/>
      </c>
      <c r="AO341" s="21" t="str">
        <f t="shared" si="199"/>
        <v/>
      </c>
      <c r="AP341" s="21" t="str">
        <f t="shared" si="200"/>
        <v/>
      </c>
      <c r="AQ341" s="21" t="str">
        <f t="shared" si="201"/>
        <v xml:space="preserve">SELECT * FROM "SchAccounting"."Func_TblTemporary_Import_MYOB_COAStructure_SET"(0000004000000000002, NULL, 0000009000000000002, 5, '80000', '81210'); </v>
      </c>
      <c r="AR341" s="21" t="str">
        <f t="shared" si="202"/>
        <v/>
      </c>
      <c r="AS341" s="21" t="str">
        <f t="shared" si="203"/>
        <v/>
      </c>
      <c r="AT341" s="21" t="str">
        <f t="shared" si="204"/>
        <v/>
      </c>
      <c r="AU341" s="26" t="s">
        <v>327</v>
      </c>
      <c r="AV341" s="29" t="str">
        <f t="shared" si="206"/>
        <v xml:space="preserve">SELECT * FROM "SchAccounting"."Func_TblTemporary_Import_MYOB_COAStructure_SET"(0000004000000000002, NULL, 0000009000000000002, 5, '80000', '81210'); </v>
      </c>
    </row>
    <row r="342" spans="8:48" x14ac:dyDescent="0.2">
      <c r="H342" s="20">
        <v>81220</v>
      </c>
      <c r="M342" s="20" t="s">
        <v>295</v>
      </c>
      <c r="O342" s="20" t="str">
        <f t="shared" si="177"/>
        <v>2PASV</v>
      </c>
      <c r="P342" s="20">
        <f t="shared" si="178"/>
        <v>30000</v>
      </c>
      <c r="Q342" s="20">
        <f t="shared" si="194"/>
        <v>33000</v>
      </c>
      <c r="R342" s="20" t="str">
        <f t="shared" si="195"/>
        <v>41EAT</v>
      </c>
      <c r="S342" s="20" t="str">
        <f t="shared" si="196"/>
        <v>42EBT</v>
      </c>
      <c r="T342" s="20">
        <f t="shared" si="179"/>
        <v>80000</v>
      </c>
      <c r="U342" s="20">
        <f t="shared" si="180"/>
        <v>81220</v>
      </c>
      <c r="V342" s="20">
        <f t="shared" si="181"/>
        <v>69901</v>
      </c>
      <c r="W342" s="20">
        <f t="shared" si="182"/>
        <v>53000</v>
      </c>
      <c r="X342" s="20">
        <f t="shared" si="183"/>
        <v>59000</v>
      </c>
      <c r="Y342" s="25"/>
      <c r="Z342" s="20" t="str">
        <f t="shared" si="184"/>
        <v/>
      </c>
      <c r="AA342" s="20" t="str">
        <f t="shared" si="185"/>
        <v/>
      </c>
      <c r="AB342" s="20" t="str">
        <f t="shared" si="186"/>
        <v/>
      </c>
      <c r="AC342" s="20" t="str">
        <f t="shared" si="187"/>
        <v/>
      </c>
      <c r="AD342" s="20" t="str">
        <f t="shared" si="188"/>
        <v/>
      </c>
      <c r="AE342" s="20" t="str">
        <f t="shared" si="189"/>
        <v>INSERT INTO erpdb.temp_import_MYOB_COAStructure (level, COA, COAChild) VALUES (5, '80000', '81220');</v>
      </c>
      <c r="AF342" s="20" t="str">
        <f t="shared" si="190"/>
        <v/>
      </c>
      <c r="AG342" s="20" t="str">
        <f t="shared" si="191"/>
        <v/>
      </c>
      <c r="AH342" s="20" t="str">
        <f t="shared" si="192"/>
        <v/>
      </c>
      <c r="AJ342" s="29" t="str">
        <f t="shared" si="205"/>
        <v>INSERT INTO erpdb.temp_import_MYOB_COAStructure (level, COA, COAChild) VALUES (5, '80000', '81220');</v>
      </c>
      <c r="AL342" s="21" t="str">
        <f t="shared" si="193"/>
        <v/>
      </c>
      <c r="AM342" s="21" t="str">
        <f t="shared" si="197"/>
        <v/>
      </c>
      <c r="AN342" s="21" t="str">
        <f t="shared" si="198"/>
        <v/>
      </c>
      <c r="AO342" s="21" t="str">
        <f t="shared" si="199"/>
        <v/>
      </c>
      <c r="AP342" s="21" t="str">
        <f t="shared" si="200"/>
        <v/>
      </c>
      <c r="AQ342" s="21" t="str">
        <f t="shared" si="201"/>
        <v xml:space="preserve">SELECT * FROM "SchAccounting"."Func_TblTemporary_Import_MYOB_COAStructure_SET"(0000004000000000002, NULL, 0000009000000000002, 5, '80000', '81220'); </v>
      </c>
      <c r="AR342" s="21" t="str">
        <f t="shared" si="202"/>
        <v/>
      </c>
      <c r="AS342" s="21" t="str">
        <f t="shared" si="203"/>
        <v/>
      </c>
      <c r="AT342" s="21" t="str">
        <f t="shared" si="204"/>
        <v/>
      </c>
      <c r="AU342" s="26" t="s">
        <v>327</v>
      </c>
      <c r="AV342" s="29" t="str">
        <f t="shared" si="206"/>
        <v xml:space="preserve">SELECT * FROM "SchAccounting"."Func_TblTemporary_Import_MYOB_COAStructure_SET"(0000004000000000002, NULL, 0000009000000000002, 5, '80000', '81220'); </v>
      </c>
    </row>
    <row r="343" spans="8:48" x14ac:dyDescent="0.2">
      <c r="H343" s="20">
        <v>81910</v>
      </c>
      <c r="M343" s="20" t="s">
        <v>296</v>
      </c>
      <c r="O343" s="20" t="str">
        <f t="shared" si="177"/>
        <v>2PASV</v>
      </c>
      <c r="P343" s="20">
        <f t="shared" si="178"/>
        <v>30000</v>
      </c>
      <c r="Q343" s="20">
        <f t="shared" si="194"/>
        <v>33000</v>
      </c>
      <c r="R343" s="20" t="str">
        <f t="shared" si="195"/>
        <v>41EAT</v>
      </c>
      <c r="S343" s="20" t="str">
        <f t="shared" si="196"/>
        <v>42EBT</v>
      </c>
      <c r="T343" s="20">
        <f t="shared" si="179"/>
        <v>80000</v>
      </c>
      <c r="U343" s="20">
        <f t="shared" si="180"/>
        <v>81910</v>
      </c>
      <c r="V343" s="20">
        <f t="shared" si="181"/>
        <v>69901</v>
      </c>
      <c r="W343" s="20">
        <f t="shared" si="182"/>
        <v>53000</v>
      </c>
      <c r="X343" s="20">
        <f t="shared" si="183"/>
        <v>59000</v>
      </c>
      <c r="Y343" s="25"/>
      <c r="Z343" s="20" t="str">
        <f t="shared" si="184"/>
        <v/>
      </c>
      <c r="AA343" s="20" t="str">
        <f t="shared" si="185"/>
        <v/>
      </c>
      <c r="AB343" s="20" t="str">
        <f t="shared" si="186"/>
        <v/>
      </c>
      <c r="AC343" s="20" t="str">
        <f t="shared" si="187"/>
        <v/>
      </c>
      <c r="AD343" s="20" t="str">
        <f t="shared" si="188"/>
        <v/>
      </c>
      <c r="AE343" s="20" t="str">
        <f t="shared" si="189"/>
        <v>INSERT INTO erpdb.temp_import_MYOB_COAStructure (level, COA, COAChild) VALUES (5, '80000', '81910');</v>
      </c>
      <c r="AF343" s="20" t="str">
        <f t="shared" si="190"/>
        <v/>
      </c>
      <c r="AG343" s="20" t="str">
        <f t="shared" si="191"/>
        <v/>
      </c>
      <c r="AH343" s="20" t="str">
        <f t="shared" si="192"/>
        <v/>
      </c>
      <c r="AJ343" s="29" t="str">
        <f t="shared" si="205"/>
        <v>INSERT INTO erpdb.temp_import_MYOB_COAStructure (level, COA, COAChild) VALUES (5, '80000', '81910');</v>
      </c>
      <c r="AL343" s="21" t="str">
        <f t="shared" si="193"/>
        <v/>
      </c>
      <c r="AM343" s="21" t="str">
        <f t="shared" si="197"/>
        <v/>
      </c>
      <c r="AN343" s="21" t="str">
        <f t="shared" si="198"/>
        <v/>
      </c>
      <c r="AO343" s="21" t="str">
        <f t="shared" si="199"/>
        <v/>
      </c>
      <c r="AP343" s="21" t="str">
        <f t="shared" si="200"/>
        <v/>
      </c>
      <c r="AQ343" s="21" t="str">
        <f t="shared" si="201"/>
        <v xml:space="preserve">SELECT * FROM "SchAccounting"."Func_TblTemporary_Import_MYOB_COAStructure_SET"(0000004000000000002, NULL, 0000009000000000002, 5, '80000', '81910'); </v>
      </c>
      <c r="AR343" s="21" t="str">
        <f t="shared" si="202"/>
        <v/>
      </c>
      <c r="AS343" s="21" t="str">
        <f t="shared" si="203"/>
        <v/>
      </c>
      <c r="AT343" s="21" t="str">
        <f t="shared" si="204"/>
        <v/>
      </c>
      <c r="AU343" s="26" t="s">
        <v>327</v>
      </c>
      <c r="AV343" s="29" t="str">
        <f t="shared" si="206"/>
        <v xml:space="preserve">SELECT * FROM "SchAccounting"."Func_TblTemporary_Import_MYOB_COAStructure_SET"(0000004000000000002, NULL, 0000009000000000002, 5, '80000', '81910'); </v>
      </c>
    </row>
    <row r="344" spans="8:48" x14ac:dyDescent="0.2">
      <c r="I344" s="20">
        <v>81911</v>
      </c>
      <c r="M344" s="20" t="s">
        <v>297</v>
      </c>
      <c r="O344" s="20" t="str">
        <f t="shared" si="177"/>
        <v>2PASV</v>
      </c>
      <c r="P344" s="20">
        <f t="shared" si="178"/>
        <v>30000</v>
      </c>
      <c r="Q344" s="20">
        <f t="shared" si="194"/>
        <v>33000</v>
      </c>
      <c r="R344" s="20" t="str">
        <f t="shared" si="195"/>
        <v>41EAT</v>
      </c>
      <c r="S344" s="20" t="str">
        <f t="shared" si="196"/>
        <v>42EBT</v>
      </c>
      <c r="T344" s="20">
        <f t="shared" si="179"/>
        <v>80000</v>
      </c>
      <c r="U344" s="20">
        <f t="shared" si="180"/>
        <v>81910</v>
      </c>
      <c r="V344" s="20">
        <f t="shared" si="181"/>
        <v>81911</v>
      </c>
      <c r="W344" s="20">
        <f t="shared" si="182"/>
        <v>53000</v>
      </c>
      <c r="X344" s="20">
        <f t="shared" si="183"/>
        <v>59000</v>
      </c>
      <c r="Y344" s="25"/>
      <c r="Z344" s="20" t="str">
        <f t="shared" si="184"/>
        <v/>
      </c>
      <c r="AA344" s="20" t="str">
        <f t="shared" si="185"/>
        <v/>
      </c>
      <c r="AB344" s="20" t="str">
        <f t="shared" si="186"/>
        <v/>
      </c>
      <c r="AC344" s="20" t="str">
        <f t="shared" si="187"/>
        <v/>
      </c>
      <c r="AD344" s="20" t="str">
        <f t="shared" si="188"/>
        <v/>
      </c>
      <c r="AE344" s="20" t="str">
        <f t="shared" si="189"/>
        <v/>
      </c>
      <c r="AF344" s="20" t="str">
        <f t="shared" si="190"/>
        <v>INSERT INTO erpdb.temp_import_MYOB_COAStructure (level, COA, COAChild) VALUES (6, '81910', '81911');</v>
      </c>
      <c r="AG344" s="20" t="str">
        <f t="shared" si="191"/>
        <v/>
      </c>
      <c r="AH344" s="20" t="str">
        <f t="shared" si="192"/>
        <v/>
      </c>
      <c r="AJ344" s="29" t="str">
        <f t="shared" si="205"/>
        <v>INSERT INTO erpdb.temp_import_MYOB_COAStructure (level, COA, COAChild) VALUES (6, '81910', '81911');</v>
      </c>
      <c r="AL344" s="21" t="str">
        <f t="shared" si="193"/>
        <v/>
      </c>
      <c r="AM344" s="21" t="str">
        <f t="shared" si="197"/>
        <v/>
      </c>
      <c r="AN344" s="21" t="str">
        <f t="shared" si="198"/>
        <v/>
      </c>
      <c r="AO344" s="21" t="str">
        <f t="shared" si="199"/>
        <v/>
      </c>
      <c r="AP344" s="21" t="str">
        <f t="shared" si="200"/>
        <v/>
      </c>
      <c r="AQ344" s="21" t="str">
        <f t="shared" si="201"/>
        <v/>
      </c>
      <c r="AR344" s="21" t="str">
        <f t="shared" si="202"/>
        <v xml:space="preserve">SELECT * FROM "SchAccounting"."Func_TblTemporary_Import_MYOB_COAStructure_SET"(0000004000000000002, NULL, 0000009000000000002, 6, '81910', '81911'); </v>
      </c>
      <c r="AS344" s="21" t="str">
        <f t="shared" si="203"/>
        <v/>
      </c>
      <c r="AT344" s="21" t="str">
        <f t="shared" si="204"/>
        <v/>
      </c>
      <c r="AU344" s="26" t="s">
        <v>327</v>
      </c>
      <c r="AV344" s="29" t="str">
        <f t="shared" si="206"/>
        <v xml:space="preserve">SELECT * FROM "SchAccounting"."Func_TblTemporary_Import_MYOB_COAStructure_SET"(0000004000000000002, NULL, 0000009000000000002, 6, '81910', '81911'); </v>
      </c>
    </row>
    <row r="345" spans="8:48" x14ac:dyDescent="0.2">
      <c r="I345" s="20">
        <v>81912</v>
      </c>
      <c r="M345" s="20" t="s">
        <v>298</v>
      </c>
      <c r="O345" s="20" t="str">
        <f t="shared" si="177"/>
        <v>2PASV</v>
      </c>
      <c r="P345" s="20">
        <f t="shared" si="178"/>
        <v>30000</v>
      </c>
      <c r="Q345" s="20">
        <f t="shared" si="194"/>
        <v>33000</v>
      </c>
      <c r="R345" s="20" t="str">
        <f t="shared" si="195"/>
        <v>41EAT</v>
      </c>
      <c r="S345" s="20" t="str">
        <f t="shared" si="196"/>
        <v>42EBT</v>
      </c>
      <c r="T345" s="20">
        <f t="shared" si="179"/>
        <v>80000</v>
      </c>
      <c r="U345" s="20">
        <f t="shared" si="180"/>
        <v>81910</v>
      </c>
      <c r="V345" s="20">
        <f t="shared" si="181"/>
        <v>81912</v>
      </c>
      <c r="W345" s="20">
        <f t="shared" si="182"/>
        <v>53000</v>
      </c>
      <c r="X345" s="20">
        <f t="shared" si="183"/>
        <v>59000</v>
      </c>
      <c r="Y345" s="25"/>
      <c r="Z345" s="20" t="str">
        <f t="shared" si="184"/>
        <v/>
      </c>
      <c r="AA345" s="20" t="str">
        <f t="shared" si="185"/>
        <v/>
      </c>
      <c r="AB345" s="20" t="str">
        <f t="shared" si="186"/>
        <v/>
      </c>
      <c r="AC345" s="20" t="str">
        <f t="shared" si="187"/>
        <v/>
      </c>
      <c r="AD345" s="20" t="str">
        <f t="shared" si="188"/>
        <v/>
      </c>
      <c r="AE345" s="20" t="str">
        <f t="shared" si="189"/>
        <v/>
      </c>
      <c r="AF345" s="20" t="str">
        <f t="shared" si="190"/>
        <v>INSERT INTO erpdb.temp_import_MYOB_COAStructure (level, COA, COAChild) VALUES (6, '81910', '81912');</v>
      </c>
      <c r="AG345" s="20" t="str">
        <f t="shared" si="191"/>
        <v/>
      </c>
      <c r="AH345" s="20" t="str">
        <f t="shared" si="192"/>
        <v/>
      </c>
      <c r="AJ345" s="29" t="str">
        <f t="shared" si="205"/>
        <v>INSERT INTO erpdb.temp_import_MYOB_COAStructure (level, COA, COAChild) VALUES (6, '81910', '81912');</v>
      </c>
      <c r="AL345" s="21" t="str">
        <f t="shared" si="193"/>
        <v/>
      </c>
      <c r="AM345" s="21" t="str">
        <f t="shared" si="197"/>
        <v/>
      </c>
      <c r="AN345" s="21" t="str">
        <f t="shared" si="198"/>
        <v/>
      </c>
      <c r="AO345" s="21" t="str">
        <f t="shared" si="199"/>
        <v/>
      </c>
      <c r="AP345" s="21" t="str">
        <f t="shared" si="200"/>
        <v/>
      </c>
      <c r="AQ345" s="21" t="str">
        <f t="shared" si="201"/>
        <v/>
      </c>
      <c r="AR345" s="21" t="str">
        <f t="shared" si="202"/>
        <v xml:space="preserve">SELECT * FROM "SchAccounting"."Func_TblTemporary_Import_MYOB_COAStructure_SET"(0000004000000000002, NULL, 0000009000000000002, 6, '81910', '81912'); </v>
      </c>
      <c r="AS345" s="21" t="str">
        <f t="shared" si="203"/>
        <v/>
      </c>
      <c r="AT345" s="21" t="str">
        <f t="shared" si="204"/>
        <v/>
      </c>
      <c r="AU345" s="26" t="s">
        <v>327</v>
      </c>
      <c r="AV345" s="29" t="str">
        <f t="shared" si="206"/>
        <v xml:space="preserve">SELECT * FROM "SchAccounting"."Func_TblTemporary_Import_MYOB_COAStructure_SET"(0000004000000000002, NULL, 0000009000000000002, 6, '81910', '81912'); </v>
      </c>
    </row>
    <row r="346" spans="8:48" x14ac:dyDescent="0.2">
      <c r="H346" s="20">
        <v>81920</v>
      </c>
      <c r="M346" s="20" t="s">
        <v>299</v>
      </c>
      <c r="O346" s="20" t="str">
        <f t="shared" si="177"/>
        <v>2PASV</v>
      </c>
      <c r="P346" s="20">
        <f t="shared" si="178"/>
        <v>30000</v>
      </c>
      <c r="Q346" s="20">
        <f t="shared" si="194"/>
        <v>33000</v>
      </c>
      <c r="R346" s="20" t="str">
        <f t="shared" si="195"/>
        <v>41EAT</v>
      </c>
      <c r="S346" s="20" t="str">
        <f t="shared" si="196"/>
        <v>42EBT</v>
      </c>
      <c r="T346" s="20">
        <f t="shared" si="179"/>
        <v>80000</v>
      </c>
      <c r="U346" s="20">
        <f t="shared" si="180"/>
        <v>81920</v>
      </c>
      <c r="V346" s="20">
        <f t="shared" si="181"/>
        <v>81912</v>
      </c>
      <c r="W346" s="20">
        <f t="shared" si="182"/>
        <v>53000</v>
      </c>
      <c r="X346" s="20">
        <f t="shared" si="183"/>
        <v>59000</v>
      </c>
      <c r="Y346" s="25"/>
      <c r="Z346" s="20" t="str">
        <f t="shared" si="184"/>
        <v/>
      </c>
      <c r="AA346" s="20" t="str">
        <f t="shared" si="185"/>
        <v/>
      </c>
      <c r="AB346" s="20" t="str">
        <f t="shared" si="186"/>
        <v/>
      </c>
      <c r="AC346" s="20" t="str">
        <f t="shared" si="187"/>
        <v/>
      </c>
      <c r="AD346" s="20" t="str">
        <f t="shared" si="188"/>
        <v/>
      </c>
      <c r="AE346" s="20" t="str">
        <f t="shared" si="189"/>
        <v>INSERT INTO erpdb.temp_import_MYOB_COAStructure (level, COA, COAChild) VALUES (5, '80000', '81920');</v>
      </c>
      <c r="AF346" s="20" t="str">
        <f t="shared" si="190"/>
        <v/>
      </c>
      <c r="AG346" s="20" t="str">
        <f t="shared" si="191"/>
        <v/>
      </c>
      <c r="AH346" s="20" t="str">
        <f t="shared" si="192"/>
        <v/>
      </c>
      <c r="AJ346" s="29" t="str">
        <f t="shared" si="205"/>
        <v>INSERT INTO erpdb.temp_import_MYOB_COAStructure (level, COA, COAChild) VALUES (5, '80000', '81920');</v>
      </c>
      <c r="AL346" s="21" t="str">
        <f t="shared" si="193"/>
        <v/>
      </c>
      <c r="AM346" s="21" t="str">
        <f t="shared" si="197"/>
        <v/>
      </c>
      <c r="AN346" s="21" t="str">
        <f t="shared" si="198"/>
        <v/>
      </c>
      <c r="AO346" s="21" t="str">
        <f t="shared" si="199"/>
        <v/>
      </c>
      <c r="AP346" s="21" t="str">
        <f t="shared" si="200"/>
        <v/>
      </c>
      <c r="AQ346" s="21" t="str">
        <f t="shared" si="201"/>
        <v xml:space="preserve">SELECT * FROM "SchAccounting"."Func_TblTemporary_Import_MYOB_COAStructure_SET"(0000004000000000002, NULL, 0000009000000000002, 5, '80000', '81920'); </v>
      </c>
      <c r="AR346" s="21" t="str">
        <f t="shared" si="202"/>
        <v/>
      </c>
      <c r="AS346" s="21" t="str">
        <f t="shared" si="203"/>
        <v/>
      </c>
      <c r="AT346" s="21" t="str">
        <f t="shared" si="204"/>
        <v/>
      </c>
      <c r="AU346" s="26" t="s">
        <v>327</v>
      </c>
      <c r="AV346" s="29" t="str">
        <f t="shared" si="206"/>
        <v xml:space="preserve">SELECT * FROM "SchAccounting"."Func_TblTemporary_Import_MYOB_COAStructure_SET"(0000004000000000002, NULL, 0000009000000000002, 5, '80000', '81920'); </v>
      </c>
    </row>
    <row r="347" spans="8:48" x14ac:dyDescent="0.2">
      <c r="I347" s="20">
        <v>82200</v>
      </c>
      <c r="M347" s="20" t="s">
        <v>300</v>
      </c>
      <c r="O347" s="20" t="str">
        <f t="shared" si="177"/>
        <v>2PASV</v>
      </c>
      <c r="P347" s="20">
        <f t="shared" si="178"/>
        <v>30000</v>
      </c>
      <c r="Q347" s="20">
        <f t="shared" si="194"/>
        <v>33000</v>
      </c>
      <c r="R347" s="20" t="str">
        <f t="shared" si="195"/>
        <v>41EAT</v>
      </c>
      <c r="S347" s="20" t="str">
        <f t="shared" si="196"/>
        <v>42EBT</v>
      </c>
      <c r="T347" s="20">
        <f t="shared" si="179"/>
        <v>80000</v>
      </c>
      <c r="U347" s="20">
        <f t="shared" si="180"/>
        <v>81920</v>
      </c>
      <c r="V347" s="20">
        <f t="shared" si="181"/>
        <v>82200</v>
      </c>
      <c r="W347" s="20">
        <f t="shared" si="182"/>
        <v>53000</v>
      </c>
      <c r="X347" s="20">
        <f t="shared" si="183"/>
        <v>59000</v>
      </c>
      <c r="Y347" s="25"/>
      <c r="Z347" s="20" t="str">
        <f t="shared" si="184"/>
        <v/>
      </c>
      <c r="AA347" s="20" t="str">
        <f t="shared" si="185"/>
        <v/>
      </c>
      <c r="AB347" s="20" t="str">
        <f t="shared" si="186"/>
        <v/>
      </c>
      <c r="AC347" s="20" t="str">
        <f t="shared" si="187"/>
        <v/>
      </c>
      <c r="AD347" s="20" t="str">
        <f t="shared" si="188"/>
        <v/>
      </c>
      <c r="AE347" s="20" t="str">
        <f t="shared" si="189"/>
        <v/>
      </c>
      <c r="AF347" s="20" t="str">
        <f t="shared" si="190"/>
        <v>INSERT INTO erpdb.temp_import_MYOB_COAStructure (level, COA, COAChild) VALUES (6, '81920', '82200');</v>
      </c>
      <c r="AG347" s="20" t="str">
        <f t="shared" si="191"/>
        <v/>
      </c>
      <c r="AH347" s="20" t="str">
        <f t="shared" si="192"/>
        <v/>
      </c>
      <c r="AJ347" s="29" t="str">
        <f t="shared" si="205"/>
        <v>INSERT INTO erpdb.temp_import_MYOB_COAStructure (level, COA, COAChild) VALUES (6, '81920', '82200');</v>
      </c>
      <c r="AL347" s="21" t="str">
        <f t="shared" si="193"/>
        <v/>
      </c>
      <c r="AM347" s="21" t="str">
        <f t="shared" si="197"/>
        <v/>
      </c>
      <c r="AN347" s="21" t="str">
        <f t="shared" si="198"/>
        <v/>
      </c>
      <c r="AO347" s="21" t="str">
        <f t="shared" si="199"/>
        <v/>
      </c>
      <c r="AP347" s="21" t="str">
        <f t="shared" si="200"/>
        <v/>
      </c>
      <c r="AQ347" s="21" t="str">
        <f t="shared" si="201"/>
        <v/>
      </c>
      <c r="AR347" s="21" t="str">
        <f t="shared" si="202"/>
        <v xml:space="preserve">SELECT * FROM "SchAccounting"."Func_TblTemporary_Import_MYOB_COAStructure_SET"(0000004000000000002, NULL, 0000009000000000002, 6, '81920', '82200'); </v>
      </c>
      <c r="AS347" s="21" t="str">
        <f t="shared" si="203"/>
        <v/>
      </c>
      <c r="AT347" s="21" t="str">
        <f t="shared" si="204"/>
        <v/>
      </c>
      <c r="AU347" s="26" t="s">
        <v>327</v>
      </c>
      <c r="AV347" s="29" t="str">
        <f t="shared" si="206"/>
        <v xml:space="preserve">SELECT * FROM "SchAccounting"."Func_TblTemporary_Import_MYOB_COAStructure_SET"(0000004000000000002, NULL, 0000009000000000002, 6, '81920', '82200'); </v>
      </c>
    </row>
    <row r="348" spans="8:48" x14ac:dyDescent="0.2">
      <c r="J348" s="20">
        <v>82300</v>
      </c>
      <c r="M348" s="20" t="s">
        <v>301</v>
      </c>
      <c r="O348" s="20" t="str">
        <f t="shared" si="177"/>
        <v>2PASV</v>
      </c>
      <c r="P348" s="20">
        <f t="shared" si="178"/>
        <v>30000</v>
      </c>
      <c r="Q348" s="20">
        <f t="shared" si="194"/>
        <v>33000</v>
      </c>
      <c r="R348" s="20" t="str">
        <f t="shared" si="195"/>
        <v>41EAT</v>
      </c>
      <c r="S348" s="20" t="str">
        <f t="shared" si="196"/>
        <v>42EBT</v>
      </c>
      <c r="T348" s="20">
        <f t="shared" si="179"/>
        <v>80000</v>
      </c>
      <c r="U348" s="20">
        <f t="shared" si="180"/>
        <v>81920</v>
      </c>
      <c r="V348" s="20">
        <f t="shared" si="181"/>
        <v>82200</v>
      </c>
      <c r="W348" s="20">
        <f t="shared" si="182"/>
        <v>82300</v>
      </c>
      <c r="X348" s="20">
        <f t="shared" si="183"/>
        <v>59000</v>
      </c>
      <c r="Y348" s="25"/>
      <c r="Z348" s="20" t="str">
        <f t="shared" si="184"/>
        <v/>
      </c>
      <c r="AA348" s="20" t="str">
        <f t="shared" si="185"/>
        <v/>
      </c>
      <c r="AB348" s="20" t="str">
        <f t="shared" si="186"/>
        <v/>
      </c>
      <c r="AC348" s="20" t="str">
        <f t="shared" si="187"/>
        <v/>
      </c>
      <c r="AD348" s="20" t="str">
        <f t="shared" si="188"/>
        <v/>
      </c>
      <c r="AE348" s="20" t="str">
        <f t="shared" si="189"/>
        <v/>
      </c>
      <c r="AF348" s="20" t="str">
        <f t="shared" si="190"/>
        <v/>
      </c>
      <c r="AG348" s="20" t="str">
        <f t="shared" si="191"/>
        <v>INSERT INTO erpdb.temp_import_MYOB_COAStructure (level, COA, COAChild) VALUES (7, '82200', '82300');</v>
      </c>
      <c r="AH348" s="20" t="str">
        <f t="shared" si="192"/>
        <v/>
      </c>
      <c r="AJ348" s="29" t="str">
        <f t="shared" si="205"/>
        <v>INSERT INTO erpdb.temp_import_MYOB_COAStructure (level, COA, COAChild) VALUES (7, '82200', '82300');</v>
      </c>
      <c r="AL348" s="21" t="str">
        <f t="shared" si="193"/>
        <v/>
      </c>
      <c r="AM348" s="21" t="str">
        <f t="shared" si="197"/>
        <v/>
      </c>
      <c r="AN348" s="21" t="str">
        <f t="shared" si="198"/>
        <v/>
      </c>
      <c r="AO348" s="21" t="str">
        <f t="shared" si="199"/>
        <v/>
      </c>
      <c r="AP348" s="21" t="str">
        <f t="shared" si="200"/>
        <v/>
      </c>
      <c r="AQ348" s="21" t="str">
        <f t="shared" si="201"/>
        <v/>
      </c>
      <c r="AR348" s="21" t="str">
        <f t="shared" si="202"/>
        <v/>
      </c>
      <c r="AS348" s="21" t="str">
        <f t="shared" si="203"/>
        <v xml:space="preserve">SELECT * FROM "SchAccounting"."Func_TblTemporary_Import_MYOB_COAStructure_SET"(0000004000000000002, NULL, 0000009000000000002, 7, '82200', '82300'); </v>
      </c>
      <c r="AT348" s="21" t="str">
        <f t="shared" si="204"/>
        <v/>
      </c>
      <c r="AU348" s="26" t="s">
        <v>327</v>
      </c>
      <c r="AV348" s="29" t="str">
        <f t="shared" si="206"/>
        <v xml:space="preserve">SELECT * FROM "SchAccounting"."Func_TblTemporary_Import_MYOB_COAStructure_SET"(0000004000000000002, NULL, 0000009000000000002, 7, '82200', '82300'); </v>
      </c>
    </row>
    <row r="349" spans="8:48" x14ac:dyDescent="0.2">
      <c r="J349" s="20">
        <v>82400</v>
      </c>
      <c r="M349" s="20" t="s">
        <v>302</v>
      </c>
      <c r="O349" s="20" t="str">
        <f t="shared" si="177"/>
        <v>2PASV</v>
      </c>
      <c r="P349" s="20">
        <f t="shared" si="178"/>
        <v>30000</v>
      </c>
      <c r="Q349" s="20">
        <f t="shared" si="194"/>
        <v>33000</v>
      </c>
      <c r="R349" s="20" t="str">
        <f t="shared" si="195"/>
        <v>41EAT</v>
      </c>
      <c r="S349" s="20" t="str">
        <f t="shared" si="196"/>
        <v>42EBT</v>
      </c>
      <c r="T349" s="20">
        <f t="shared" si="179"/>
        <v>80000</v>
      </c>
      <c r="U349" s="20">
        <f t="shared" si="180"/>
        <v>81920</v>
      </c>
      <c r="V349" s="20">
        <f t="shared" si="181"/>
        <v>82200</v>
      </c>
      <c r="W349" s="20">
        <f t="shared" si="182"/>
        <v>82400</v>
      </c>
      <c r="X349" s="20">
        <f t="shared" si="183"/>
        <v>59000</v>
      </c>
      <c r="Y349" s="25"/>
      <c r="Z349" s="20" t="str">
        <f t="shared" si="184"/>
        <v/>
      </c>
      <c r="AA349" s="20" t="str">
        <f t="shared" si="185"/>
        <v/>
      </c>
      <c r="AB349" s="20" t="str">
        <f t="shared" si="186"/>
        <v/>
      </c>
      <c r="AC349" s="20" t="str">
        <f t="shared" si="187"/>
        <v/>
      </c>
      <c r="AD349" s="20" t="str">
        <f t="shared" si="188"/>
        <v/>
      </c>
      <c r="AE349" s="20" t="str">
        <f t="shared" si="189"/>
        <v/>
      </c>
      <c r="AF349" s="20" t="str">
        <f t="shared" si="190"/>
        <v/>
      </c>
      <c r="AG349" s="20" t="str">
        <f t="shared" si="191"/>
        <v>INSERT INTO erpdb.temp_import_MYOB_COAStructure (level, COA, COAChild) VALUES (7, '82200', '82400');</v>
      </c>
      <c r="AH349" s="20" t="str">
        <f t="shared" si="192"/>
        <v/>
      </c>
      <c r="AJ349" s="29" t="str">
        <f t="shared" si="205"/>
        <v>INSERT INTO erpdb.temp_import_MYOB_COAStructure (level, COA, COAChild) VALUES (7, '82200', '82400');</v>
      </c>
      <c r="AL349" s="21" t="str">
        <f t="shared" si="193"/>
        <v/>
      </c>
      <c r="AM349" s="21" t="str">
        <f t="shared" si="197"/>
        <v/>
      </c>
      <c r="AN349" s="21" t="str">
        <f t="shared" si="198"/>
        <v/>
      </c>
      <c r="AO349" s="21" t="str">
        <f t="shared" si="199"/>
        <v/>
      </c>
      <c r="AP349" s="21" t="str">
        <f t="shared" si="200"/>
        <v/>
      </c>
      <c r="AQ349" s="21" t="str">
        <f t="shared" si="201"/>
        <v/>
      </c>
      <c r="AR349" s="21" t="str">
        <f t="shared" si="202"/>
        <v/>
      </c>
      <c r="AS349" s="21" t="str">
        <f t="shared" si="203"/>
        <v xml:space="preserve">SELECT * FROM "SchAccounting"."Func_TblTemporary_Import_MYOB_COAStructure_SET"(0000004000000000002, NULL, 0000009000000000002, 7, '82200', '82400'); </v>
      </c>
      <c r="AT349" s="21" t="str">
        <f t="shared" si="204"/>
        <v/>
      </c>
      <c r="AU349" s="26" t="s">
        <v>327</v>
      </c>
      <c r="AV349" s="29" t="str">
        <f t="shared" si="206"/>
        <v xml:space="preserve">SELECT * FROM "SchAccounting"."Func_TblTemporary_Import_MYOB_COAStructure_SET"(0000004000000000002, NULL, 0000009000000000002, 7, '82200', '82400'); </v>
      </c>
    </row>
    <row r="350" spans="8:48" x14ac:dyDescent="0.2">
      <c r="I350" s="20">
        <v>83100</v>
      </c>
      <c r="M350" s="20" t="s">
        <v>303</v>
      </c>
      <c r="O350" s="20" t="str">
        <f t="shared" si="177"/>
        <v>2PASV</v>
      </c>
      <c r="P350" s="20">
        <f t="shared" si="178"/>
        <v>30000</v>
      </c>
      <c r="Q350" s="20">
        <f t="shared" si="194"/>
        <v>33000</v>
      </c>
      <c r="R350" s="20" t="str">
        <f t="shared" si="195"/>
        <v>41EAT</v>
      </c>
      <c r="S350" s="20" t="str">
        <f t="shared" si="196"/>
        <v>42EBT</v>
      </c>
      <c r="T350" s="20">
        <f t="shared" si="179"/>
        <v>80000</v>
      </c>
      <c r="U350" s="20">
        <f t="shared" si="180"/>
        <v>81920</v>
      </c>
      <c r="V350" s="20">
        <f t="shared" si="181"/>
        <v>83100</v>
      </c>
      <c r="W350" s="20">
        <f t="shared" si="182"/>
        <v>82400</v>
      </c>
      <c r="X350" s="20">
        <f t="shared" si="183"/>
        <v>59000</v>
      </c>
      <c r="Y350" s="25"/>
      <c r="Z350" s="20" t="str">
        <f t="shared" si="184"/>
        <v/>
      </c>
      <c r="AA350" s="20" t="str">
        <f t="shared" si="185"/>
        <v/>
      </c>
      <c r="AB350" s="20" t="str">
        <f t="shared" si="186"/>
        <v/>
      </c>
      <c r="AC350" s="20" t="str">
        <f t="shared" si="187"/>
        <v/>
      </c>
      <c r="AD350" s="20" t="str">
        <f t="shared" si="188"/>
        <v/>
      </c>
      <c r="AE350" s="20" t="str">
        <f t="shared" si="189"/>
        <v/>
      </c>
      <c r="AF350" s="20" t="str">
        <f t="shared" si="190"/>
        <v>INSERT INTO erpdb.temp_import_MYOB_COAStructure (level, COA, COAChild) VALUES (6, '81920', '83100');</v>
      </c>
      <c r="AG350" s="20" t="str">
        <f t="shared" si="191"/>
        <v/>
      </c>
      <c r="AH350" s="20" t="str">
        <f t="shared" si="192"/>
        <v/>
      </c>
      <c r="AJ350" s="29" t="str">
        <f t="shared" si="205"/>
        <v>INSERT INTO erpdb.temp_import_MYOB_COAStructure (level, COA, COAChild) VALUES (6, '81920', '83100');</v>
      </c>
      <c r="AL350" s="21" t="str">
        <f t="shared" si="193"/>
        <v/>
      </c>
      <c r="AM350" s="21" t="str">
        <f t="shared" si="197"/>
        <v/>
      </c>
      <c r="AN350" s="21" t="str">
        <f t="shared" si="198"/>
        <v/>
      </c>
      <c r="AO350" s="21" t="str">
        <f t="shared" si="199"/>
        <v/>
      </c>
      <c r="AP350" s="21" t="str">
        <f t="shared" si="200"/>
        <v/>
      </c>
      <c r="AQ350" s="21" t="str">
        <f t="shared" si="201"/>
        <v/>
      </c>
      <c r="AR350" s="21" t="str">
        <f t="shared" si="202"/>
        <v xml:space="preserve">SELECT * FROM "SchAccounting"."Func_TblTemporary_Import_MYOB_COAStructure_SET"(0000004000000000002, NULL, 0000009000000000002, 6, '81920', '83100'); </v>
      </c>
      <c r="AS350" s="21" t="str">
        <f t="shared" si="203"/>
        <v/>
      </c>
      <c r="AT350" s="21" t="str">
        <f t="shared" si="204"/>
        <v/>
      </c>
      <c r="AU350" s="26" t="s">
        <v>327</v>
      </c>
      <c r="AV350" s="29" t="str">
        <f t="shared" si="206"/>
        <v xml:space="preserve">SELECT * FROM "SchAccounting"."Func_TblTemporary_Import_MYOB_COAStructure_SET"(0000004000000000002, NULL, 0000009000000000002, 6, '81920', '83100'); </v>
      </c>
    </row>
    <row r="351" spans="8:48" x14ac:dyDescent="0.2">
      <c r="I351" s="20">
        <v>83200</v>
      </c>
      <c r="M351" s="20" t="s">
        <v>304</v>
      </c>
      <c r="O351" s="20" t="str">
        <f t="shared" si="177"/>
        <v>2PASV</v>
      </c>
      <c r="P351" s="20">
        <f t="shared" si="178"/>
        <v>30000</v>
      </c>
      <c r="Q351" s="20">
        <f t="shared" si="194"/>
        <v>33000</v>
      </c>
      <c r="R351" s="20" t="str">
        <f t="shared" si="195"/>
        <v>41EAT</v>
      </c>
      <c r="S351" s="20" t="str">
        <f t="shared" si="196"/>
        <v>42EBT</v>
      </c>
      <c r="T351" s="20">
        <f t="shared" si="179"/>
        <v>80000</v>
      </c>
      <c r="U351" s="20">
        <f t="shared" si="180"/>
        <v>81920</v>
      </c>
      <c r="V351" s="20">
        <f t="shared" si="181"/>
        <v>83200</v>
      </c>
      <c r="W351" s="20">
        <f t="shared" si="182"/>
        <v>82400</v>
      </c>
      <c r="X351" s="20">
        <f t="shared" si="183"/>
        <v>59000</v>
      </c>
      <c r="Y351" s="25"/>
      <c r="Z351" s="20" t="str">
        <f t="shared" si="184"/>
        <v/>
      </c>
      <c r="AA351" s="20" t="str">
        <f t="shared" si="185"/>
        <v/>
      </c>
      <c r="AB351" s="20" t="str">
        <f t="shared" si="186"/>
        <v/>
      </c>
      <c r="AC351" s="20" t="str">
        <f t="shared" si="187"/>
        <v/>
      </c>
      <c r="AD351" s="20" t="str">
        <f t="shared" si="188"/>
        <v/>
      </c>
      <c r="AE351" s="20" t="str">
        <f t="shared" si="189"/>
        <v/>
      </c>
      <c r="AF351" s="20" t="str">
        <f t="shared" si="190"/>
        <v>INSERT INTO erpdb.temp_import_MYOB_COAStructure (level, COA, COAChild) VALUES (6, '81920', '83200');</v>
      </c>
      <c r="AG351" s="20" t="str">
        <f t="shared" si="191"/>
        <v/>
      </c>
      <c r="AH351" s="20" t="str">
        <f t="shared" si="192"/>
        <v/>
      </c>
      <c r="AJ351" s="29" t="str">
        <f t="shared" si="205"/>
        <v>INSERT INTO erpdb.temp_import_MYOB_COAStructure (level, COA, COAChild) VALUES (6, '81920', '83200');</v>
      </c>
      <c r="AL351" s="21" t="str">
        <f t="shared" si="193"/>
        <v/>
      </c>
      <c r="AM351" s="21" t="str">
        <f t="shared" si="197"/>
        <v/>
      </c>
      <c r="AN351" s="21" t="str">
        <f t="shared" si="198"/>
        <v/>
      </c>
      <c r="AO351" s="21" t="str">
        <f t="shared" si="199"/>
        <v/>
      </c>
      <c r="AP351" s="21" t="str">
        <f t="shared" si="200"/>
        <v/>
      </c>
      <c r="AQ351" s="21" t="str">
        <f t="shared" si="201"/>
        <v/>
      </c>
      <c r="AR351" s="21" t="str">
        <f t="shared" si="202"/>
        <v xml:space="preserve">SELECT * FROM "SchAccounting"."Func_TblTemporary_Import_MYOB_COAStructure_SET"(0000004000000000002, NULL, 0000009000000000002, 6, '81920', '83200'); </v>
      </c>
      <c r="AS351" s="21" t="str">
        <f t="shared" si="203"/>
        <v/>
      </c>
      <c r="AT351" s="21" t="str">
        <f t="shared" si="204"/>
        <v/>
      </c>
      <c r="AU351" s="26" t="s">
        <v>327</v>
      </c>
      <c r="AV351" s="29" t="str">
        <f t="shared" si="206"/>
        <v xml:space="preserve">SELECT * FROM "SchAccounting"."Func_TblTemporary_Import_MYOB_COAStructure_SET"(0000004000000000002, NULL, 0000009000000000002, 6, '81920', '83200'); </v>
      </c>
    </row>
    <row r="352" spans="8:48" x14ac:dyDescent="0.2">
      <c r="I352" s="20">
        <v>89100</v>
      </c>
      <c r="M352" s="20" t="s">
        <v>305</v>
      </c>
      <c r="O352" s="20" t="str">
        <f t="shared" si="177"/>
        <v>2PASV</v>
      </c>
      <c r="P352" s="20">
        <f t="shared" si="178"/>
        <v>30000</v>
      </c>
      <c r="Q352" s="20">
        <f t="shared" si="194"/>
        <v>33000</v>
      </c>
      <c r="R352" s="20" t="str">
        <f t="shared" si="195"/>
        <v>41EAT</v>
      </c>
      <c r="S352" s="20" t="str">
        <f t="shared" si="196"/>
        <v>42EBT</v>
      </c>
      <c r="T352" s="20">
        <f t="shared" si="179"/>
        <v>80000</v>
      </c>
      <c r="U352" s="20">
        <f t="shared" si="180"/>
        <v>81920</v>
      </c>
      <c r="V352" s="20">
        <f t="shared" si="181"/>
        <v>89100</v>
      </c>
      <c r="W352" s="20">
        <f t="shared" si="182"/>
        <v>82400</v>
      </c>
      <c r="X352" s="20">
        <f t="shared" si="183"/>
        <v>59000</v>
      </c>
      <c r="Y352" s="25"/>
      <c r="Z352" s="20" t="str">
        <f t="shared" si="184"/>
        <v/>
      </c>
      <c r="AA352" s="20" t="str">
        <f t="shared" si="185"/>
        <v/>
      </c>
      <c r="AB352" s="20" t="str">
        <f t="shared" si="186"/>
        <v/>
      </c>
      <c r="AC352" s="20" t="str">
        <f t="shared" si="187"/>
        <v/>
      </c>
      <c r="AD352" s="20" t="str">
        <f t="shared" si="188"/>
        <v/>
      </c>
      <c r="AE352" s="20" t="str">
        <f t="shared" si="189"/>
        <v/>
      </c>
      <c r="AF352" s="20" t="str">
        <f t="shared" si="190"/>
        <v>INSERT INTO erpdb.temp_import_MYOB_COAStructure (level, COA, COAChild) VALUES (6, '81920', '89100');</v>
      </c>
      <c r="AG352" s="20" t="str">
        <f t="shared" si="191"/>
        <v/>
      </c>
      <c r="AH352" s="20" t="str">
        <f t="shared" si="192"/>
        <v/>
      </c>
      <c r="AJ352" s="29" t="str">
        <f t="shared" si="205"/>
        <v>INSERT INTO erpdb.temp_import_MYOB_COAStructure (level, COA, COAChild) VALUES (6, '81920', '89100');</v>
      </c>
      <c r="AL352" s="21" t="str">
        <f t="shared" si="193"/>
        <v/>
      </c>
      <c r="AM352" s="21" t="str">
        <f t="shared" si="197"/>
        <v/>
      </c>
      <c r="AN352" s="21" t="str">
        <f t="shared" si="198"/>
        <v/>
      </c>
      <c r="AO352" s="21" t="str">
        <f t="shared" si="199"/>
        <v/>
      </c>
      <c r="AP352" s="21" t="str">
        <f t="shared" si="200"/>
        <v/>
      </c>
      <c r="AQ352" s="21" t="str">
        <f t="shared" si="201"/>
        <v/>
      </c>
      <c r="AR352" s="21" t="str">
        <f t="shared" si="202"/>
        <v xml:space="preserve">SELECT * FROM "SchAccounting"."Func_TblTemporary_Import_MYOB_COAStructure_SET"(0000004000000000002, NULL, 0000009000000000002, 6, '81920', '89100'); </v>
      </c>
      <c r="AS352" s="21" t="str">
        <f t="shared" si="203"/>
        <v/>
      </c>
      <c r="AT352" s="21" t="str">
        <f t="shared" si="204"/>
        <v/>
      </c>
      <c r="AU352" s="26" t="s">
        <v>327</v>
      </c>
      <c r="AV352" s="29" t="str">
        <f t="shared" si="206"/>
        <v xml:space="preserve">SELECT * FROM "SchAccounting"."Func_TblTemporary_Import_MYOB_COAStructure_SET"(0000004000000000002, NULL, 0000009000000000002, 6, '81920', '89100'); </v>
      </c>
    </row>
    <row r="353" spans="6:48" x14ac:dyDescent="0.2">
      <c r="F353" s="20">
        <v>90000</v>
      </c>
      <c r="M353" s="20" t="s">
        <v>306</v>
      </c>
      <c r="O353" s="20" t="str">
        <f t="shared" si="177"/>
        <v>2PASV</v>
      </c>
      <c r="P353" s="20">
        <f t="shared" si="178"/>
        <v>30000</v>
      </c>
      <c r="Q353" s="20">
        <f t="shared" si="194"/>
        <v>33000</v>
      </c>
      <c r="R353" s="20" t="str">
        <f t="shared" si="195"/>
        <v>41EAT</v>
      </c>
      <c r="S353" s="20">
        <f t="shared" si="196"/>
        <v>90000</v>
      </c>
      <c r="T353" s="20">
        <f t="shared" si="179"/>
        <v>80000</v>
      </c>
      <c r="U353" s="20">
        <f t="shared" si="180"/>
        <v>81920</v>
      </c>
      <c r="V353" s="20">
        <f t="shared" si="181"/>
        <v>89100</v>
      </c>
      <c r="W353" s="20">
        <f t="shared" si="182"/>
        <v>82400</v>
      </c>
      <c r="X353" s="20">
        <f t="shared" si="183"/>
        <v>59000</v>
      </c>
      <c r="Y353" s="25"/>
      <c r="Z353" s="20" t="str">
        <f t="shared" si="184"/>
        <v/>
      </c>
      <c r="AA353" s="20" t="str">
        <f t="shared" si="185"/>
        <v/>
      </c>
      <c r="AB353" s="20" t="str">
        <f t="shared" si="186"/>
        <v/>
      </c>
      <c r="AC353" s="20" t="str">
        <f t="shared" si="187"/>
        <v>INSERT INTO erpdb.temp_import_MYOB_COAStructure (level, COA, COAChild) VALUES (3, '41EAT', '90000');</v>
      </c>
      <c r="AD353" s="20" t="str">
        <f t="shared" si="188"/>
        <v/>
      </c>
      <c r="AE353" s="20" t="str">
        <f t="shared" si="189"/>
        <v/>
      </c>
      <c r="AF353" s="20" t="str">
        <f t="shared" si="190"/>
        <v/>
      </c>
      <c r="AG353" s="20" t="str">
        <f t="shared" si="191"/>
        <v/>
      </c>
      <c r="AH353" s="20" t="str">
        <f t="shared" si="192"/>
        <v/>
      </c>
      <c r="AJ353" s="29" t="str">
        <f t="shared" si="205"/>
        <v>INSERT INTO erpdb.temp_import_MYOB_COAStructure (level, COA, COAChild) VALUES (3, '41EAT', '90000');</v>
      </c>
      <c r="AL353" s="21" t="str">
        <f t="shared" si="193"/>
        <v/>
      </c>
      <c r="AM353" s="21" t="str">
        <f t="shared" si="197"/>
        <v/>
      </c>
      <c r="AN353" s="21" t="str">
        <f t="shared" si="198"/>
        <v/>
      </c>
      <c r="AO353" s="21" t="str">
        <f t="shared" si="199"/>
        <v xml:space="preserve">SELECT * FROM "SchAccounting"."Func_TblTemporary_Import_MYOB_COAStructure_SET"(0000004000000000002, NULL, 0000009000000000002, 3, '41EAT', '90000'); </v>
      </c>
      <c r="AP353" s="21" t="str">
        <f t="shared" si="200"/>
        <v/>
      </c>
      <c r="AQ353" s="21" t="str">
        <f t="shared" si="201"/>
        <v/>
      </c>
      <c r="AR353" s="21" t="str">
        <f t="shared" si="202"/>
        <v/>
      </c>
      <c r="AS353" s="21" t="str">
        <f t="shared" si="203"/>
        <v/>
      </c>
      <c r="AT353" s="21" t="str">
        <f t="shared" si="204"/>
        <v/>
      </c>
      <c r="AU353" s="26" t="s">
        <v>327</v>
      </c>
      <c r="AV353" s="29" t="str">
        <f t="shared" si="206"/>
        <v xml:space="preserve">SELECT * FROM "SchAccounting"."Func_TblTemporary_Import_MYOB_COAStructure_SET"(0000004000000000002, NULL, 0000009000000000002, 3, '41EAT', '90000'); </v>
      </c>
    </row>
    <row r="354" spans="6:48" x14ac:dyDescent="0.2">
      <c r="G354" s="20">
        <v>99100</v>
      </c>
      <c r="M354" s="20" t="s">
        <v>307</v>
      </c>
      <c r="O354" s="20" t="str">
        <f t="shared" si="177"/>
        <v>2PASV</v>
      </c>
      <c r="P354" s="20">
        <f t="shared" si="178"/>
        <v>30000</v>
      </c>
      <c r="Q354" s="20">
        <f t="shared" si="194"/>
        <v>33000</v>
      </c>
      <c r="R354" s="20" t="str">
        <f t="shared" si="195"/>
        <v>41EAT</v>
      </c>
      <c r="S354" s="20">
        <f t="shared" si="196"/>
        <v>90000</v>
      </c>
      <c r="T354" s="20">
        <f t="shared" si="179"/>
        <v>99100</v>
      </c>
      <c r="U354" s="20">
        <f t="shared" si="180"/>
        <v>81920</v>
      </c>
      <c r="V354" s="20">
        <f t="shared" si="181"/>
        <v>89100</v>
      </c>
      <c r="W354" s="20">
        <f t="shared" si="182"/>
        <v>82400</v>
      </c>
      <c r="X354" s="20">
        <f t="shared" si="183"/>
        <v>59000</v>
      </c>
      <c r="Y354" s="25"/>
      <c r="Z354" s="20" t="str">
        <f t="shared" si="184"/>
        <v/>
      </c>
      <c r="AA354" s="20" t="str">
        <f t="shared" si="185"/>
        <v/>
      </c>
      <c r="AB354" s="20" t="str">
        <f t="shared" si="186"/>
        <v/>
      </c>
      <c r="AC354" s="20" t="str">
        <f t="shared" si="187"/>
        <v/>
      </c>
      <c r="AD354" s="20" t="str">
        <f t="shared" si="188"/>
        <v>INSERT INTO erpdb.temp_import_MYOB_COAStructure (level, COA, COAChild) VALUES (4, '90000', '99100');</v>
      </c>
      <c r="AE354" s="20" t="str">
        <f t="shared" si="189"/>
        <v/>
      </c>
      <c r="AF354" s="20" t="str">
        <f t="shared" si="190"/>
        <v/>
      </c>
      <c r="AG354" s="20" t="str">
        <f t="shared" si="191"/>
        <v/>
      </c>
      <c r="AH354" s="20" t="str">
        <f t="shared" si="192"/>
        <v/>
      </c>
      <c r="AJ354" s="29" t="str">
        <f t="shared" si="205"/>
        <v>INSERT INTO erpdb.temp_import_MYOB_COAStructure (level, COA, COAChild) VALUES (4, '90000', '99100');</v>
      </c>
      <c r="AL354" s="21" t="str">
        <f t="shared" si="193"/>
        <v/>
      </c>
      <c r="AM354" s="21" t="str">
        <f t="shared" si="197"/>
        <v/>
      </c>
      <c r="AN354" s="21" t="str">
        <f t="shared" si="198"/>
        <v/>
      </c>
      <c r="AO354" s="21" t="str">
        <f t="shared" si="199"/>
        <v/>
      </c>
      <c r="AP354" s="21" t="str">
        <f t="shared" si="200"/>
        <v xml:space="preserve">SELECT * FROM "SchAccounting"."Func_TblTemporary_Import_MYOB_COAStructure_SET"(0000004000000000002, NULL, 0000009000000000002, 4, '90000', '99100'); </v>
      </c>
      <c r="AQ354" s="21" t="str">
        <f t="shared" si="201"/>
        <v/>
      </c>
      <c r="AR354" s="21" t="str">
        <f t="shared" si="202"/>
        <v/>
      </c>
      <c r="AS354" s="21" t="str">
        <f t="shared" si="203"/>
        <v/>
      </c>
      <c r="AT354" s="21" t="str">
        <f t="shared" si="204"/>
        <v/>
      </c>
      <c r="AU354" s="26" t="s">
        <v>327</v>
      </c>
      <c r="AV354" s="29" t="str">
        <f t="shared" si="206"/>
        <v xml:space="preserve">SELECT * FROM "SchAccounting"."Func_TblTemporary_Import_MYOB_COAStructure_SET"(0000004000000000002, NULL, 0000009000000000002, 4, '90000', '99100'); </v>
      </c>
    </row>
    <row r="355" spans="6:48" x14ac:dyDescent="0.2">
      <c r="G355" s="20">
        <v>99200</v>
      </c>
      <c r="M355" s="20" t="s">
        <v>308</v>
      </c>
      <c r="O355" s="20" t="str">
        <f t="shared" si="177"/>
        <v>2PASV</v>
      </c>
      <c r="P355" s="20">
        <f t="shared" si="178"/>
        <v>30000</v>
      </c>
      <c r="Q355" s="20">
        <f t="shared" si="194"/>
        <v>33000</v>
      </c>
      <c r="R355" s="20" t="str">
        <f t="shared" si="195"/>
        <v>41EAT</v>
      </c>
      <c r="S355" s="20">
        <f t="shared" si="196"/>
        <v>90000</v>
      </c>
      <c r="T355" s="20">
        <f t="shared" si="179"/>
        <v>99200</v>
      </c>
      <c r="U355" s="20">
        <f t="shared" si="180"/>
        <v>81920</v>
      </c>
      <c r="V355" s="20">
        <f t="shared" si="181"/>
        <v>89100</v>
      </c>
      <c r="W355" s="20">
        <f t="shared" si="182"/>
        <v>82400</v>
      </c>
      <c r="X355" s="20">
        <f t="shared" si="183"/>
        <v>59000</v>
      </c>
      <c r="Y355" s="25"/>
      <c r="Z355" s="20" t="str">
        <f t="shared" si="184"/>
        <v/>
      </c>
      <c r="AA355" s="20" t="str">
        <f t="shared" si="185"/>
        <v/>
      </c>
      <c r="AB355" s="20" t="str">
        <f t="shared" si="186"/>
        <v/>
      </c>
      <c r="AC355" s="20" t="str">
        <f t="shared" si="187"/>
        <v/>
      </c>
      <c r="AD355" s="20" t="str">
        <f t="shared" si="188"/>
        <v>INSERT INTO erpdb.temp_import_MYOB_COAStructure (level, COA, COAChild) VALUES (4, '90000', '99200');</v>
      </c>
      <c r="AE355" s="20" t="str">
        <f t="shared" si="189"/>
        <v/>
      </c>
      <c r="AF355" s="20" t="str">
        <f t="shared" si="190"/>
        <v/>
      </c>
      <c r="AG355" s="20" t="str">
        <f t="shared" si="191"/>
        <v/>
      </c>
      <c r="AH355" s="20" t="str">
        <f t="shared" si="192"/>
        <v/>
      </c>
      <c r="AJ355" s="29" t="str">
        <f t="shared" si="205"/>
        <v>INSERT INTO erpdb.temp_import_MYOB_COAStructure (level, COA, COAChild) VALUES (4, '90000', '99200');</v>
      </c>
      <c r="AL355" s="21" t="str">
        <f t="shared" si="193"/>
        <v/>
      </c>
      <c r="AM355" s="21" t="str">
        <f t="shared" si="197"/>
        <v/>
      </c>
      <c r="AN355" s="21" t="str">
        <f t="shared" si="198"/>
        <v/>
      </c>
      <c r="AO355" s="21" t="str">
        <f t="shared" si="199"/>
        <v/>
      </c>
      <c r="AP355" s="21" t="str">
        <f t="shared" si="200"/>
        <v xml:space="preserve">SELECT * FROM "SchAccounting"."Func_TblTemporary_Import_MYOB_COAStructure_SET"(0000004000000000002, NULL, 0000009000000000002, 4, '90000', '99200'); </v>
      </c>
      <c r="AQ355" s="21" t="str">
        <f t="shared" si="201"/>
        <v/>
      </c>
      <c r="AR355" s="21" t="str">
        <f t="shared" si="202"/>
        <v/>
      </c>
      <c r="AS355" s="21" t="str">
        <f t="shared" si="203"/>
        <v/>
      </c>
      <c r="AT355" s="21" t="str">
        <f t="shared" si="204"/>
        <v/>
      </c>
      <c r="AU355" s="26" t="s">
        <v>327</v>
      </c>
      <c r="AV355" s="29" t="str">
        <f t="shared" si="206"/>
        <v xml:space="preserve">SELECT * FROM "SchAccounting"."Func_TblTemporary_Import_MYOB_COAStructure_SET"(0000004000000000002, NULL, 0000009000000000002, 4, '90000', '99200'); </v>
      </c>
    </row>
    <row r="356" spans="6:48" x14ac:dyDescent="0.2">
      <c r="G356" s="20">
        <v>99300</v>
      </c>
      <c r="M356" s="20" t="s">
        <v>309</v>
      </c>
      <c r="O356" s="20" t="str">
        <f t="shared" si="177"/>
        <v>2PASV</v>
      </c>
      <c r="P356" s="20">
        <f t="shared" si="178"/>
        <v>30000</v>
      </c>
      <c r="Q356" s="20">
        <f t="shared" si="194"/>
        <v>33000</v>
      </c>
      <c r="R356" s="20" t="str">
        <f t="shared" si="195"/>
        <v>41EAT</v>
      </c>
      <c r="S356" s="20">
        <f t="shared" si="196"/>
        <v>90000</v>
      </c>
      <c r="T356" s="20">
        <f t="shared" si="179"/>
        <v>99300</v>
      </c>
      <c r="U356" s="20">
        <f t="shared" si="180"/>
        <v>81920</v>
      </c>
      <c r="V356" s="20">
        <f t="shared" si="181"/>
        <v>89100</v>
      </c>
      <c r="W356" s="20">
        <f t="shared" si="182"/>
        <v>82400</v>
      </c>
      <c r="X356" s="20">
        <f t="shared" si="183"/>
        <v>59000</v>
      </c>
      <c r="Y356" s="25"/>
      <c r="Z356" s="20" t="str">
        <f t="shared" si="184"/>
        <v/>
      </c>
      <c r="AA356" s="20" t="str">
        <f t="shared" si="185"/>
        <v/>
      </c>
      <c r="AB356" s="20" t="str">
        <f t="shared" si="186"/>
        <v/>
      </c>
      <c r="AC356" s="20" t="str">
        <f t="shared" si="187"/>
        <v/>
      </c>
      <c r="AD356" s="20" t="str">
        <f t="shared" si="188"/>
        <v>INSERT INTO erpdb.temp_import_MYOB_COAStructure (level, COA, COAChild) VALUES (4, '90000', '99300');</v>
      </c>
      <c r="AE356" s="20" t="str">
        <f t="shared" si="189"/>
        <v/>
      </c>
      <c r="AF356" s="20" t="str">
        <f t="shared" si="190"/>
        <v/>
      </c>
      <c r="AG356" s="20" t="str">
        <f t="shared" si="191"/>
        <v/>
      </c>
      <c r="AH356" s="20" t="str">
        <f t="shared" si="192"/>
        <v/>
      </c>
      <c r="AJ356" s="29" t="str">
        <f t="shared" si="205"/>
        <v>INSERT INTO erpdb.temp_import_MYOB_COAStructure (level, COA, COAChild) VALUES (4, '90000', '99300');</v>
      </c>
      <c r="AL356" s="21" t="str">
        <f t="shared" si="193"/>
        <v/>
      </c>
      <c r="AM356" s="21" t="str">
        <f t="shared" si="197"/>
        <v/>
      </c>
      <c r="AN356" s="21" t="str">
        <f t="shared" si="198"/>
        <v/>
      </c>
      <c r="AO356" s="21" t="str">
        <f t="shared" si="199"/>
        <v/>
      </c>
      <c r="AP356" s="21" t="str">
        <f t="shared" si="200"/>
        <v xml:space="preserve">SELECT * FROM "SchAccounting"."Func_TblTemporary_Import_MYOB_COAStructure_SET"(0000004000000000002, NULL, 0000009000000000002, 4, '90000', '99300'); </v>
      </c>
      <c r="AQ356" s="21" t="str">
        <f t="shared" si="201"/>
        <v/>
      </c>
      <c r="AR356" s="21" t="str">
        <f t="shared" si="202"/>
        <v/>
      </c>
      <c r="AS356" s="21" t="str">
        <f t="shared" si="203"/>
        <v/>
      </c>
      <c r="AT356" s="21" t="str">
        <f t="shared" si="204"/>
        <v/>
      </c>
      <c r="AU356" s="26" t="s">
        <v>327</v>
      </c>
      <c r="AV356" s="29" t="str">
        <f t="shared" si="206"/>
        <v xml:space="preserve">SELECT * FROM "SchAccounting"."Func_TblTemporary_Import_MYOB_COAStructure_SET"(0000004000000000002, NULL, 0000009000000000002, 4, '90000', '99300'); </v>
      </c>
    </row>
    <row r="357" spans="6:48" x14ac:dyDescent="0.2">
      <c r="G357" s="20">
        <v>99400</v>
      </c>
      <c r="M357" s="20" t="s">
        <v>310</v>
      </c>
      <c r="O357" s="20" t="str">
        <f t="shared" si="177"/>
        <v>2PASV</v>
      </c>
      <c r="P357" s="20">
        <f t="shared" si="178"/>
        <v>30000</v>
      </c>
      <c r="Q357" s="20">
        <f t="shared" si="194"/>
        <v>33000</v>
      </c>
      <c r="R357" s="20" t="str">
        <f t="shared" si="195"/>
        <v>41EAT</v>
      </c>
      <c r="S357" s="20">
        <f t="shared" si="196"/>
        <v>90000</v>
      </c>
      <c r="T357" s="20">
        <f t="shared" si="179"/>
        <v>99400</v>
      </c>
      <c r="U357" s="20">
        <f t="shared" si="180"/>
        <v>81920</v>
      </c>
      <c r="V357" s="20">
        <f t="shared" si="181"/>
        <v>89100</v>
      </c>
      <c r="W357" s="20">
        <f t="shared" si="182"/>
        <v>82400</v>
      </c>
      <c r="X357" s="20">
        <f t="shared" si="183"/>
        <v>59000</v>
      </c>
      <c r="Y357" s="25"/>
      <c r="Z357" s="20" t="str">
        <f t="shared" si="184"/>
        <v/>
      </c>
      <c r="AA357" s="20" t="str">
        <f t="shared" si="185"/>
        <v/>
      </c>
      <c r="AB357" s="20" t="str">
        <f t="shared" si="186"/>
        <v/>
      </c>
      <c r="AC357" s="20" t="str">
        <f t="shared" si="187"/>
        <v/>
      </c>
      <c r="AD357" s="20" t="str">
        <f t="shared" si="188"/>
        <v>INSERT INTO erpdb.temp_import_MYOB_COAStructure (level, COA, COAChild) VALUES (4, '90000', '99400');</v>
      </c>
      <c r="AE357" s="20" t="str">
        <f t="shared" si="189"/>
        <v/>
      </c>
      <c r="AF357" s="20" t="str">
        <f t="shared" si="190"/>
        <v/>
      </c>
      <c r="AG357" s="20" t="str">
        <f t="shared" si="191"/>
        <v/>
      </c>
      <c r="AH357" s="20" t="str">
        <f t="shared" si="192"/>
        <v/>
      </c>
      <c r="AJ357" s="29" t="str">
        <f t="shared" si="205"/>
        <v>INSERT INTO erpdb.temp_import_MYOB_COAStructure (level, COA, COAChild) VALUES (4, '90000', '99400');</v>
      </c>
      <c r="AL357" s="21" t="str">
        <f t="shared" si="193"/>
        <v/>
      </c>
      <c r="AM357" s="21" t="str">
        <f t="shared" si="197"/>
        <v/>
      </c>
      <c r="AN357" s="21" t="str">
        <f t="shared" si="198"/>
        <v/>
      </c>
      <c r="AO357" s="21" t="str">
        <f t="shared" si="199"/>
        <v/>
      </c>
      <c r="AP357" s="21" t="str">
        <f t="shared" si="200"/>
        <v xml:space="preserve">SELECT * FROM "SchAccounting"."Func_TblTemporary_Import_MYOB_COAStructure_SET"(0000004000000000002, NULL, 0000009000000000002, 4, '90000', '99400'); </v>
      </c>
      <c r="AQ357" s="21" t="str">
        <f t="shared" si="201"/>
        <v/>
      </c>
      <c r="AR357" s="21" t="str">
        <f t="shared" si="202"/>
        <v/>
      </c>
      <c r="AS357" s="21" t="str">
        <f t="shared" si="203"/>
        <v/>
      </c>
      <c r="AT357" s="21" t="str">
        <f t="shared" si="204"/>
        <v/>
      </c>
      <c r="AU357" s="26" t="s">
        <v>327</v>
      </c>
      <c r="AV357" s="29" t="str">
        <f t="shared" si="206"/>
        <v xml:space="preserve">SELECT * FROM "SchAccounting"."Func_TblTemporary_Import_MYOB_COAStructure_SET"(0000004000000000002, NULL, 0000009000000000002, 4, '90000', '99400'); </v>
      </c>
    </row>
    <row r="358" spans="6:48" x14ac:dyDescent="0.2">
      <c r="G358" s="20">
        <v>99500</v>
      </c>
      <c r="M358" s="20" t="s">
        <v>311</v>
      </c>
      <c r="O358" s="20" t="str">
        <f t="shared" si="177"/>
        <v>2PASV</v>
      </c>
      <c r="P358" s="20">
        <f t="shared" si="178"/>
        <v>30000</v>
      </c>
      <c r="Q358" s="20">
        <f t="shared" si="194"/>
        <v>33000</v>
      </c>
      <c r="R358" s="20" t="str">
        <f t="shared" si="195"/>
        <v>41EAT</v>
      </c>
      <c r="S358" s="20">
        <f t="shared" si="196"/>
        <v>90000</v>
      </c>
      <c r="T358" s="20">
        <f t="shared" si="179"/>
        <v>99500</v>
      </c>
      <c r="U358" s="20">
        <f t="shared" si="180"/>
        <v>81920</v>
      </c>
      <c r="V358" s="20">
        <f t="shared" si="181"/>
        <v>89100</v>
      </c>
      <c r="W358" s="20">
        <f t="shared" si="182"/>
        <v>82400</v>
      </c>
      <c r="X358" s="20">
        <f t="shared" si="183"/>
        <v>59000</v>
      </c>
      <c r="Y358" s="25"/>
      <c r="Z358" s="20" t="str">
        <f t="shared" si="184"/>
        <v/>
      </c>
      <c r="AA358" s="20" t="str">
        <f t="shared" si="185"/>
        <v/>
      </c>
      <c r="AB358" s="20" t="str">
        <f t="shared" si="186"/>
        <v/>
      </c>
      <c r="AC358" s="20" t="str">
        <f t="shared" si="187"/>
        <v/>
      </c>
      <c r="AD358" s="20" t="str">
        <f t="shared" si="188"/>
        <v>INSERT INTO erpdb.temp_import_MYOB_COAStructure (level, COA, COAChild) VALUES (4, '90000', '99500');</v>
      </c>
      <c r="AE358" s="20" t="str">
        <f t="shared" si="189"/>
        <v/>
      </c>
      <c r="AF358" s="20" t="str">
        <f t="shared" si="190"/>
        <v/>
      </c>
      <c r="AG358" s="20" t="str">
        <f t="shared" si="191"/>
        <v/>
      </c>
      <c r="AH358" s="20" t="str">
        <f>IF(EXACT(X358, X357), "", CONCATENATE("INSERT INTO erpdb.temp_import_MYOB_COAStructure (level, COA, COAChild) VALUES (", "8", ", '", W358, "'", ", '", X358, "');"))</f>
        <v/>
      </c>
      <c r="AJ358" s="29" t="str">
        <f t="shared" si="205"/>
        <v>INSERT INTO erpdb.temp_import_MYOB_COAStructure (level, COA, COAChild) VALUES (4, '90000', '99500');</v>
      </c>
      <c r="AL358" s="21" t="str">
        <f t="shared" si="193"/>
        <v/>
      </c>
      <c r="AM358" s="21" t="str">
        <f t="shared" si="197"/>
        <v/>
      </c>
      <c r="AN358" s="21" t="str">
        <f t="shared" si="198"/>
        <v/>
      </c>
      <c r="AO358" s="21" t="str">
        <f t="shared" si="199"/>
        <v/>
      </c>
      <c r="AP358" s="21" t="str">
        <f t="shared" si="200"/>
        <v xml:space="preserve">SELECT * FROM "SchAccounting"."Func_TblTemporary_Import_MYOB_COAStructure_SET"(0000004000000000002, NULL, 0000009000000000002, 4, '90000', '99500'); </v>
      </c>
      <c r="AQ358" s="21" t="str">
        <f t="shared" si="201"/>
        <v/>
      </c>
      <c r="AR358" s="21" t="str">
        <f t="shared" si="202"/>
        <v/>
      </c>
      <c r="AS358" s="21" t="str">
        <f t="shared" si="203"/>
        <v/>
      </c>
      <c r="AT358" s="21" t="str">
        <f t="shared" si="204"/>
        <v/>
      </c>
      <c r="AU358" s="26" t="s">
        <v>327</v>
      </c>
      <c r="AV358" s="29" t="str">
        <f t="shared" si="206"/>
        <v xml:space="preserve">SELECT * FROM "SchAccounting"."Func_TblTemporary_Import_MYOB_COAStructure_SET"(0000004000000000002, NULL, 0000009000000000002, 4, '90000', '99500'); </v>
      </c>
    </row>
    <row r="556" spans="4:13" x14ac:dyDescent="0.2">
      <c r="D556" s="20">
        <v>33000</v>
      </c>
      <c r="M556" s="20" t="s">
        <v>147</v>
      </c>
    </row>
    <row r="557" spans="4:13" x14ac:dyDescent="0.2">
      <c r="D557" s="20">
        <v>39999</v>
      </c>
      <c r="M557" s="20" t="s">
        <v>148</v>
      </c>
    </row>
    <row r="575" spans="4:4" x14ac:dyDescent="0.2">
      <c r="D575" s="20">
        <v>21000</v>
      </c>
    </row>
    <row r="576" spans="4:4" x14ac:dyDescent="0.2">
      <c r="D576" s="20">
        <v>23500</v>
      </c>
    </row>
    <row r="577" spans="4:4" x14ac:dyDescent="0.2">
      <c r="D577" s="20">
        <v>25000</v>
      </c>
    </row>
    <row r="578" spans="4:4" x14ac:dyDescent="0.2">
      <c r="D578" s="20">
        <v>30000</v>
      </c>
    </row>
    <row r="579" spans="4:4" x14ac:dyDescent="0.2">
      <c r="D579" s="20">
        <v>40000</v>
      </c>
    </row>
  </sheetData>
  <mergeCells count="1">
    <mergeCell ref="B2:K2"/>
  </mergeCell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66"/>
  <sheetViews>
    <sheetView workbookViewId="0">
      <pane xSplit="18" ySplit="4" topLeftCell="S258" activePane="bottomRight" state="frozen"/>
      <selection pane="topRight" activeCell="S1" sqref="S1"/>
      <selection pane="bottomLeft" activeCell="A5" sqref="A5"/>
      <selection pane="bottomRight" activeCell="AO3" sqref="AO3:AO365"/>
    </sheetView>
  </sheetViews>
  <sheetFormatPr defaultRowHeight="15" x14ac:dyDescent="0.25"/>
  <cols>
    <col min="1" max="1" width="1.42578125" customWidth="1"/>
    <col min="2" max="2" width="2" style="20" hidden="1" customWidth="1"/>
    <col min="3" max="3" width="8.7109375" style="32" hidden="1" customWidth="1"/>
    <col min="4" max="4" width="32.5703125" style="20" hidden="1" customWidth="1"/>
    <col min="5" max="5" width="1.42578125" style="31" hidden="1" customWidth="1"/>
    <col min="6" max="6" width="6.5703125" style="20" bestFit="1" customWidth="1"/>
    <col min="7" max="15" width="5.85546875" style="20" bestFit="1" customWidth="1"/>
    <col min="16" max="16" width="1.42578125" style="31" customWidth="1"/>
    <col min="17" max="17" width="25.5703125" style="20" bestFit="1" customWidth="1"/>
    <col min="18" max="18" width="1.42578125" style="31" customWidth="1"/>
    <col min="19" max="28" width="2.85546875" style="20" customWidth="1"/>
    <col min="29" max="29" width="1.42578125" style="31" customWidth="1"/>
    <col min="30" max="39" width="2.85546875" style="20" customWidth="1"/>
    <col min="40" max="40" width="1.42578125" style="31" customWidth="1"/>
    <col min="41" max="41" width="9.140625" style="37"/>
  </cols>
  <sheetData>
    <row r="2" spans="1:41" x14ac:dyDescent="0.25">
      <c r="A2" s="30" t="s">
        <v>331</v>
      </c>
    </row>
    <row r="3" spans="1:41" x14ac:dyDescent="0.25">
      <c r="B3" s="42" t="s">
        <v>706</v>
      </c>
      <c r="C3" s="42"/>
      <c r="D3" s="42"/>
      <c r="F3" s="41" t="s">
        <v>321</v>
      </c>
      <c r="G3" s="41"/>
      <c r="H3" s="41"/>
      <c r="I3" s="41"/>
      <c r="J3" s="41"/>
      <c r="K3" s="41"/>
      <c r="L3" s="41"/>
      <c r="M3" s="41"/>
      <c r="N3" s="41"/>
      <c r="O3" s="41"/>
      <c r="P3" s="23"/>
      <c r="Q3" s="33" t="s">
        <v>322</v>
      </c>
      <c r="R3" s="23"/>
      <c r="S3" s="42" t="s">
        <v>707</v>
      </c>
      <c r="T3" s="42"/>
      <c r="U3" s="42"/>
      <c r="V3" s="42"/>
      <c r="W3" s="42"/>
      <c r="X3" s="42"/>
      <c r="Y3" s="42"/>
      <c r="Z3" s="42"/>
      <c r="AA3" s="42"/>
      <c r="AB3" s="42"/>
      <c r="AC3" s="23"/>
      <c r="AD3" s="42" t="s">
        <v>708</v>
      </c>
      <c r="AE3" s="42"/>
      <c r="AF3" s="42"/>
      <c r="AG3" s="42"/>
      <c r="AH3" s="42"/>
      <c r="AI3" s="42"/>
      <c r="AJ3" s="42"/>
      <c r="AK3" s="42"/>
      <c r="AL3" s="42"/>
      <c r="AM3" s="42"/>
      <c r="AN3" s="23"/>
      <c r="AO3" s="28" t="s">
        <v>709</v>
      </c>
    </row>
    <row r="4" spans="1:41" s="31" customFormat="1" ht="7.5" customHeight="1" x14ac:dyDescent="0.25">
      <c r="B4" s="35"/>
      <c r="C4" s="35"/>
      <c r="D4" s="35"/>
      <c r="F4" s="36"/>
      <c r="G4" s="36"/>
      <c r="H4" s="36"/>
      <c r="I4" s="36"/>
      <c r="J4" s="36"/>
      <c r="K4" s="36"/>
      <c r="L4" s="36"/>
      <c r="M4" s="36"/>
      <c r="N4" s="36"/>
      <c r="O4" s="36"/>
      <c r="P4" s="23"/>
      <c r="Q4" s="36"/>
      <c r="R4" s="23"/>
      <c r="S4" s="24"/>
      <c r="T4" s="24"/>
      <c r="U4" s="24"/>
      <c r="V4" s="24"/>
      <c r="W4" s="24"/>
      <c r="X4" s="24"/>
      <c r="Y4" s="24"/>
      <c r="Z4" s="24"/>
      <c r="AA4" s="24"/>
      <c r="AB4" s="24"/>
      <c r="AC4" s="23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3"/>
      <c r="AO4" s="38"/>
    </row>
    <row r="5" spans="1:41" x14ac:dyDescent="0.25">
      <c r="F5" s="20" t="s">
        <v>710</v>
      </c>
      <c r="Q5" s="20" t="s">
        <v>319</v>
      </c>
      <c r="S5" s="20" t="str">
        <f>IF(EXACT($F5, ""), IF(EXACT($S4, ""), "", $S4), $F5)</f>
        <v>1-ACTV</v>
      </c>
      <c r="T5" s="20" t="str">
        <f>IF(EXACT($G5, ""), IF(EXACT($T4, ""), "", $T4), $G5)</f>
        <v/>
      </c>
      <c r="U5" s="20" t="str">
        <f>IF(EXACT($H5, ""), IF(EXACT($U4, ""), "", $U4), $H5)</f>
        <v/>
      </c>
      <c r="V5" s="20" t="str">
        <f>IF(EXACT($I5, ""), IF(EXACT($V4, ""), "", $V4), $I5)</f>
        <v/>
      </c>
      <c r="W5" s="20" t="str">
        <f>IF(EXACT($J5, ""), IF(EXACT($W4, ""), "", $W4), $J5)</f>
        <v/>
      </c>
      <c r="X5" s="20" t="str">
        <f>IF(EXACT($K5, ""), IF(EXACT($X4, ""), "", $X4), $K5)</f>
        <v/>
      </c>
      <c r="Y5" s="20" t="str">
        <f>IF(EXACT($L5, ""), IF(EXACT($Y4, ""), "", $Y4), $L5)</f>
        <v/>
      </c>
      <c r="Z5" s="20" t="str">
        <f>IF(EXACT($M5, ""), IF(EXACT($Z4, ""), "", $Z4), $M5)</f>
        <v/>
      </c>
      <c r="AA5" s="20" t="str">
        <f>IF(EXACT($N5, ""), IF(EXACT($AA4, ""), "", $AA4), $N5)</f>
        <v/>
      </c>
      <c r="AB5" s="20" t="str">
        <f>IF(EXACT($O5, ""), IF(EXACT($AB4, ""), "", $AB4), $O5)</f>
        <v/>
      </c>
      <c r="AD5" s="20" t="str">
        <f>IF(EXACT(T5, T4), "", CONCATENATE("SELECT * FROM ""SchAccounting"".""Func_TblCodeOfAccounting_Structure_SET""(0000004000000000002, NULL, 0000009000000000002, 0, '", S5, "', '", T5, "'); "))</f>
        <v/>
      </c>
      <c r="AE5" s="20" t="str">
        <f>IF(EXACT(U5, U4), "", CONCATENATE("SELECT * FROM ""SchAccounting"".""Func_TblCodeOfAccounting_Structure_SET""(0000004000000000002, NULL, 0000009000000000002, 1, '", T5, "', '", U5, "'); "))</f>
        <v/>
      </c>
      <c r="AF5" s="20" t="str">
        <f>IF(EXACT(V5, V4), "", CONCATENATE("SELECT * FROM ""SchAccounting"".""Func_TblCodeOfAccounting_Structure_SET""(0000004000000000002, NULL, 0000009000000000002, 2, '", U5, "', '", V5, "'); "))</f>
        <v/>
      </c>
      <c r="AG5" s="20" t="str">
        <f>IF(EXACT(W5, W4), "", CONCATENATE("SELECT * FROM ""SchAccounting"".""Func_TblCodeOfAccounting_Structure_SET""(0000004000000000002, NULL, 0000009000000000002, 3, '", V5, "', '", W5, "'); "))</f>
        <v/>
      </c>
      <c r="AH5" s="20" t="str">
        <f>IF(EXACT(X5, X4), "", CONCATENATE("SELECT * FROM ""SchAccounting"".""Func_TblCodeOfAccounting_Structure_SET""(0000004000000000002, NULL, 0000009000000000002, 4, '", W5, "', '", X5, "'); "))</f>
        <v/>
      </c>
      <c r="AI5" s="20" t="str">
        <f>IF(EXACT(Y5, Y4), "", CONCATENATE("SELECT * FROM ""SchAccounting"".""Func_TblCodeOfAccounting_Structure_SET""(0000004000000000002, NULL, 0000009000000000002, 5, '", X5, "', '", Y5, "'); "))</f>
        <v/>
      </c>
      <c r="AJ5" s="20" t="str">
        <f>IF(EXACT(Z5, Z4), "", CONCATENATE("SELECT * FROM ""SchAccounting"".""Func_TblCodeOfAccounting_Structure_SET""(0000004000000000002, NULL, 0000009000000000002, 6, '", Y5, "', '", Z5, "'); "))</f>
        <v/>
      </c>
      <c r="AK5" s="20" t="str">
        <f>IF(EXACT(AA5, AA4), "", CONCATENATE("SELECT * FROM ""SchAccounting"".""Func_TblCodeOfAccounting_Structure_SET""(0000004000000000002, NULL, 0000009000000000002, 7, '", Z5, "', '", AA5, "'); "))</f>
        <v/>
      </c>
      <c r="AL5" s="20" t="str">
        <f>IF(EXACT(AB5, AB4), "", CONCATENATE("SELECT * FROM ""SchAccounting"".""Func_TblCodeOfAccounting_Structure_SET""(0000004000000000002, NULL, 0000009000000000002, 8, '", AA5, "', '", AB5, "'); "))</f>
        <v/>
      </c>
      <c r="AM5" s="20" t="str">
        <f>IF(EXACT(AC5, AC4), "", CONCATENATE("SELECT * FROM ""SchAccounting"".""Func_TblCodeOfAccounting_Structure_SET""(0000004000000000002, NULL, 0000009000000000002, 9, '", AB5, "', '", AC5, "'); "))</f>
        <v/>
      </c>
      <c r="AO5" s="28" t="str">
        <f t="shared" ref="AO5:AO68" si="0">IF(NOT(EXACT(AD5, "")), AD5, IF(NOT(EXACT(AE5, "")), AE5, IF(NOT(EXACT(AF5, "")), AF5, IF(NOT(EXACT(AG5, "")), AG5, IF(NOT(EXACT(AH5, "")), AH5, IF(NOT(EXACT(AI5, "")), AI5, IF(NOT(EXACT(AJ5, "")), AJ5, IF(NOT(EXACT(AK5, "")), AK5, IF(NOT(EXACT(AL5, "")), AL5, IF(NOT(EXACT(AM5, "")), AM5, ""))))))))))</f>
        <v/>
      </c>
    </row>
    <row r="6" spans="1:41" x14ac:dyDescent="0.25">
      <c r="B6" s="20">
        <v>1</v>
      </c>
      <c r="C6" s="32" t="s">
        <v>332</v>
      </c>
      <c r="D6" s="20" t="s">
        <v>0</v>
      </c>
      <c r="G6" s="20" t="s">
        <v>332</v>
      </c>
      <c r="Q6" s="20" t="str">
        <f>D6</f>
        <v>Assets</v>
      </c>
      <c r="S6" s="20" t="str">
        <f t="shared" ref="S6:S69" si="1">IF(EXACT($F6, ""), IF(EXACT($S5, ""), "", $S5), $F6)</f>
        <v>1-ACTV</v>
      </c>
      <c r="T6" s="20" t="str">
        <f t="shared" ref="T6:T69" si="2">IF(EXACT($G6, ""), IF(EXACT($T5, ""), "", $T5), $G6)</f>
        <v>1-0000</v>
      </c>
      <c r="U6" s="20" t="str">
        <f t="shared" ref="U6:U69" si="3">IF(EXACT($H6, ""), IF(EXACT($U5, ""), "", $U5), $H6)</f>
        <v/>
      </c>
      <c r="V6" s="20" t="str">
        <f t="shared" ref="V6:V69" si="4">IF(EXACT($I6, ""), IF(EXACT($V5, ""), "", $V5), $I6)</f>
        <v/>
      </c>
      <c r="W6" s="20" t="str">
        <f t="shared" ref="W6:W69" si="5">IF(EXACT($J6, ""), IF(EXACT($W5, ""), "", $W5), $J6)</f>
        <v/>
      </c>
      <c r="X6" s="20" t="str">
        <f t="shared" ref="X6:X13" si="6">IF(EXACT($K6, ""), IF(EXACT($X5, ""), "", $X5), $K6)</f>
        <v/>
      </c>
      <c r="Y6" s="20" t="str">
        <f t="shared" ref="Y6:Y13" si="7">IF(EXACT($L6, ""), IF(EXACT($Y5, ""), "", $Y5), $L6)</f>
        <v/>
      </c>
      <c r="Z6" s="20" t="str">
        <f t="shared" ref="Z6:Z69" si="8">IF(EXACT($M6, ""), IF(EXACT($Z5, ""), "", $Z5), $M6)</f>
        <v/>
      </c>
      <c r="AA6" s="20" t="str">
        <f t="shared" ref="AA6:AA69" si="9">IF(EXACT($N6, ""), IF(EXACT($AA5, ""), "", $AA5), $N6)</f>
        <v/>
      </c>
      <c r="AB6" s="20" t="str">
        <f t="shared" ref="AB6:AB69" si="10">IF(EXACT($O6, ""), IF(EXACT($AB5, ""), "", $AB5), $O6)</f>
        <v/>
      </c>
      <c r="AD6" s="20" t="str">
        <f t="shared" ref="AD6:AD69" si="11">IF(EXACT(T6, T5), "", CONCATENATE("SELECT * FROM ""SchAccounting"".""Func_TblCodeOfAccounting_Structure_SET""(0000004000000000002, NULL, 0000009000000000002, 0, '", S6, "', '", T6, "'); "))</f>
        <v xml:space="preserve">SELECT * FROM "SchAccounting"."Func_TblCodeOfAccounting_Structure_SET"(0000004000000000002, NULL, 0000009000000000002, 0, '1-ACTV', '1-0000'); </v>
      </c>
      <c r="AE6" s="20" t="str">
        <f t="shared" ref="AE6:AE69" si="12">IF(EXACT(U6, U5), "", CONCATENATE("SELECT * FROM ""SchAccounting"".""Func_TblCodeOfAccounting_Structure_SET""(0000004000000000002, NULL, 0000009000000000002, 1, '", T6, "', '", U6, "'); "))</f>
        <v/>
      </c>
      <c r="AF6" s="20" t="str">
        <f t="shared" ref="AF6:AF69" si="13">IF(EXACT(V6, V5), "", CONCATENATE("SELECT * FROM ""SchAccounting"".""Func_TblCodeOfAccounting_Structure_SET""(0000004000000000002, NULL, 0000009000000000002, 2, '", U6, "', '", V6, "'); "))</f>
        <v/>
      </c>
      <c r="AG6" s="20" t="str">
        <f t="shared" ref="AG6:AG69" si="14">IF(EXACT(W6, W5), "", CONCATENATE("SELECT * FROM ""SchAccounting"".""Func_TblCodeOfAccounting_Structure_SET""(0000004000000000002, NULL, 0000009000000000002, 3, '", V6, "', '", W6, "'); "))</f>
        <v/>
      </c>
      <c r="AH6" s="20" t="str">
        <f t="shared" ref="AH6:AH69" si="15">IF(EXACT(X6, X5), "", CONCATENATE("SELECT * FROM ""SchAccounting"".""Func_TblCodeOfAccounting_Structure_SET""(0000004000000000002, NULL, 0000009000000000002, 4, '", W6, "', '", X6, "'); "))</f>
        <v/>
      </c>
      <c r="AI6" s="20" t="str">
        <f t="shared" ref="AI6:AI69" si="16">IF(EXACT(Y6, Y5), "", CONCATENATE("SELECT * FROM ""SchAccounting"".""Func_TblCodeOfAccounting_Structure_SET""(0000004000000000002, NULL, 0000009000000000002, 5, '", X6, "', '", Y6, "'); "))</f>
        <v/>
      </c>
      <c r="AJ6" s="20" t="str">
        <f t="shared" ref="AJ6:AJ69" si="17">IF(EXACT(Z6, Z5), "", CONCATENATE("SELECT * FROM ""SchAccounting"".""Func_TblCodeOfAccounting_Structure_SET""(0000004000000000002, NULL, 0000009000000000002, 6, '", Y6, "', '", Z6, "'); "))</f>
        <v/>
      </c>
      <c r="AK6" s="20" t="str">
        <f t="shared" ref="AK6:AK69" si="18">IF(EXACT(AA6, AA5), "", CONCATENATE("SELECT * FROM ""SchAccounting"".""Func_TblCodeOfAccounting_Structure_SET""(0000004000000000002, NULL, 0000009000000000002, 7, '", Z6, "', '", AA6, "'); "))</f>
        <v/>
      </c>
      <c r="AL6" s="20" t="str">
        <f t="shared" ref="AL6:AL69" si="19">IF(EXACT(AB6, AB5), "", CONCATENATE("SELECT * FROM ""SchAccounting"".""Func_TblCodeOfAccounting_Structure_SET""(0000004000000000002, NULL, 0000009000000000002, 8, '", AA6, "', '", AB6, "'); "))</f>
        <v/>
      </c>
      <c r="AM6" s="20" t="str">
        <f t="shared" ref="AM6:AM69" si="20">IF(EXACT(AC6, AC5), "", CONCATENATE("SELECT * FROM ""SchAccounting"".""Func_TblCodeOfAccounting_Structure_SET""(0000004000000000002, NULL, 0000009000000000002, 9, '", AB6, "', '", AC6, "'); "))</f>
        <v/>
      </c>
      <c r="AO6" s="28" t="str">
        <f t="shared" si="0"/>
        <v xml:space="preserve">SELECT * FROM "SchAccounting"."Func_TblCodeOfAccounting_Structure_SET"(0000004000000000002, NULL, 0000009000000000002, 0, '1-ACTV', '1-0000'); </v>
      </c>
    </row>
    <row r="7" spans="1:41" x14ac:dyDescent="0.25">
      <c r="B7" s="20">
        <v>2</v>
      </c>
      <c r="C7" s="32" t="s">
        <v>333</v>
      </c>
      <c r="D7" s="20" t="s">
        <v>314</v>
      </c>
      <c r="H7" s="20" t="s">
        <v>333</v>
      </c>
      <c r="Q7" s="20" t="str">
        <f t="shared" ref="Q7:Q70" si="21">D7</f>
        <v>Cash &amp; Bank</v>
      </c>
      <c r="S7" s="20" t="str">
        <f t="shared" si="1"/>
        <v>1-ACTV</v>
      </c>
      <c r="T7" s="20" t="str">
        <f t="shared" si="2"/>
        <v>1-0000</v>
      </c>
      <c r="U7" s="20" t="str">
        <f t="shared" si="3"/>
        <v>1-1000</v>
      </c>
      <c r="V7" s="20" t="str">
        <f t="shared" si="4"/>
        <v/>
      </c>
      <c r="W7" s="20" t="str">
        <f t="shared" si="5"/>
        <v/>
      </c>
      <c r="X7" s="20" t="str">
        <f t="shared" si="6"/>
        <v/>
      </c>
      <c r="Y7" s="20" t="str">
        <f t="shared" si="7"/>
        <v/>
      </c>
      <c r="Z7" s="20" t="str">
        <f t="shared" si="8"/>
        <v/>
      </c>
      <c r="AA7" s="20" t="str">
        <f t="shared" si="9"/>
        <v/>
      </c>
      <c r="AB7" s="20" t="str">
        <f t="shared" si="10"/>
        <v/>
      </c>
      <c r="AD7" s="20" t="str">
        <f t="shared" si="11"/>
        <v/>
      </c>
      <c r="AE7" s="20" t="str">
        <f t="shared" si="12"/>
        <v xml:space="preserve">SELECT * FROM "SchAccounting"."Func_TblCodeOfAccounting_Structure_SET"(0000004000000000002, NULL, 0000009000000000002, 1, '1-0000', '1-1000'); </v>
      </c>
      <c r="AF7" s="20" t="str">
        <f t="shared" si="13"/>
        <v/>
      </c>
      <c r="AG7" s="20" t="str">
        <f t="shared" si="14"/>
        <v/>
      </c>
      <c r="AH7" s="20" t="str">
        <f t="shared" si="15"/>
        <v/>
      </c>
      <c r="AI7" s="20" t="str">
        <f t="shared" si="16"/>
        <v/>
      </c>
      <c r="AJ7" s="20" t="str">
        <f t="shared" si="17"/>
        <v/>
      </c>
      <c r="AK7" s="20" t="str">
        <f t="shared" si="18"/>
        <v/>
      </c>
      <c r="AL7" s="20" t="str">
        <f t="shared" si="19"/>
        <v/>
      </c>
      <c r="AM7" s="20" t="str">
        <f t="shared" si="20"/>
        <v/>
      </c>
      <c r="AO7" s="28" t="str">
        <f t="shared" si="0"/>
        <v xml:space="preserve">SELECT * FROM "SchAccounting"."Func_TblCodeOfAccounting_Structure_SET"(0000004000000000002, NULL, 0000009000000000002, 1, '1-0000', '1-1000'); </v>
      </c>
    </row>
    <row r="8" spans="1:41" x14ac:dyDescent="0.25">
      <c r="B8" s="20">
        <v>3</v>
      </c>
      <c r="C8" s="32" t="s">
        <v>334</v>
      </c>
      <c r="D8" s="20" t="s">
        <v>1</v>
      </c>
      <c r="I8" s="20" t="s">
        <v>334</v>
      </c>
      <c r="Q8" s="20" t="str">
        <f t="shared" si="21"/>
        <v>Petty Cash</v>
      </c>
      <c r="S8" s="20" t="str">
        <f t="shared" si="1"/>
        <v>1-ACTV</v>
      </c>
      <c r="T8" s="20" t="str">
        <f t="shared" si="2"/>
        <v>1-0000</v>
      </c>
      <c r="U8" s="20" t="str">
        <f t="shared" si="3"/>
        <v>1-1000</v>
      </c>
      <c r="V8" s="20" t="str">
        <f t="shared" si="4"/>
        <v>1-1100</v>
      </c>
      <c r="W8" s="20" t="str">
        <f t="shared" si="5"/>
        <v/>
      </c>
      <c r="X8" s="20" t="str">
        <f t="shared" si="6"/>
        <v/>
      </c>
      <c r="Y8" s="20" t="str">
        <f t="shared" si="7"/>
        <v/>
      </c>
      <c r="Z8" s="20" t="str">
        <f t="shared" si="8"/>
        <v/>
      </c>
      <c r="AA8" s="20" t="str">
        <f t="shared" si="9"/>
        <v/>
      </c>
      <c r="AB8" s="20" t="str">
        <f t="shared" si="10"/>
        <v/>
      </c>
      <c r="AD8" s="20" t="str">
        <f t="shared" si="11"/>
        <v/>
      </c>
      <c r="AE8" s="20" t="str">
        <f t="shared" si="12"/>
        <v/>
      </c>
      <c r="AF8" s="20" t="str">
        <f t="shared" si="13"/>
        <v xml:space="preserve">SELECT * FROM "SchAccounting"."Func_TblCodeOfAccounting_Structure_SET"(0000004000000000002, NULL, 0000009000000000002, 2, '1-1000', '1-1100'); </v>
      </c>
      <c r="AG8" s="20" t="str">
        <f t="shared" si="14"/>
        <v/>
      </c>
      <c r="AH8" s="20" t="str">
        <f t="shared" si="15"/>
        <v/>
      </c>
      <c r="AI8" s="20" t="str">
        <f t="shared" si="16"/>
        <v/>
      </c>
      <c r="AJ8" s="20" t="str">
        <f t="shared" si="17"/>
        <v/>
      </c>
      <c r="AK8" s="20" t="str">
        <f t="shared" si="18"/>
        <v/>
      </c>
      <c r="AL8" s="20" t="str">
        <f t="shared" si="19"/>
        <v/>
      </c>
      <c r="AM8" s="20" t="str">
        <f t="shared" si="20"/>
        <v/>
      </c>
      <c r="AO8" s="28" t="str">
        <f t="shared" si="0"/>
        <v xml:space="preserve">SELECT * FROM "SchAccounting"."Func_TblCodeOfAccounting_Structure_SET"(0000004000000000002, NULL, 0000009000000000002, 2, '1-1000', '1-1100'); </v>
      </c>
    </row>
    <row r="9" spans="1:41" x14ac:dyDescent="0.25">
      <c r="B9" s="20">
        <v>4</v>
      </c>
      <c r="C9" s="32" t="s">
        <v>335</v>
      </c>
      <c r="D9" s="20" t="s">
        <v>2</v>
      </c>
      <c r="J9" s="20" t="s">
        <v>335</v>
      </c>
      <c r="Q9" s="20" t="str">
        <f t="shared" si="21"/>
        <v>Petty Cash - Head Office</v>
      </c>
      <c r="S9" s="20" t="str">
        <f t="shared" si="1"/>
        <v>1-ACTV</v>
      </c>
      <c r="T9" s="20" t="str">
        <f t="shared" si="2"/>
        <v>1-0000</v>
      </c>
      <c r="U9" s="20" t="str">
        <f t="shared" si="3"/>
        <v>1-1000</v>
      </c>
      <c r="V9" s="20" t="str">
        <f t="shared" si="4"/>
        <v>1-1100</v>
      </c>
      <c r="W9" s="20" t="str">
        <f t="shared" si="5"/>
        <v>1-1101</v>
      </c>
      <c r="X9" s="20" t="str">
        <f t="shared" si="6"/>
        <v/>
      </c>
      <c r="Y9" s="20" t="str">
        <f t="shared" si="7"/>
        <v/>
      </c>
      <c r="Z9" s="20" t="str">
        <f t="shared" si="8"/>
        <v/>
      </c>
      <c r="AA9" s="20" t="str">
        <f t="shared" si="9"/>
        <v/>
      </c>
      <c r="AB9" s="20" t="str">
        <f t="shared" si="10"/>
        <v/>
      </c>
      <c r="AD9" s="20" t="str">
        <f t="shared" si="11"/>
        <v/>
      </c>
      <c r="AE9" s="20" t="str">
        <f t="shared" si="12"/>
        <v/>
      </c>
      <c r="AF9" s="20" t="str">
        <f t="shared" si="13"/>
        <v/>
      </c>
      <c r="AG9" s="20" t="str">
        <f t="shared" si="14"/>
        <v xml:space="preserve">SELECT * FROM "SchAccounting"."Func_TblCodeOfAccounting_Structure_SET"(0000004000000000002, NULL, 0000009000000000002, 3, '1-1100', '1-1101'); </v>
      </c>
      <c r="AH9" s="20" t="str">
        <f t="shared" si="15"/>
        <v/>
      </c>
      <c r="AI9" s="20" t="str">
        <f t="shared" si="16"/>
        <v/>
      </c>
      <c r="AJ9" s="20" t="str">
        <f t="shared" si="17"/>
        <v/>
      </c>
      <c r="AK9" s="20" t="str">
        <f t="shared" si="18"/>
        <v/>
      </c>
      <c r="AL9" s="20" t="str">
        <f t="shared" si="19"/>
        <v/>
      </c>
      <c r="AM9" s="20" t="str">
        <f t="shared" si="20"/>
        <v/>
      </c>
      <c r="AO9" s="28" t="str">
        <f t="shared" si="0"/>
        <v xml:space="preserve">SELECT * FROM "SchAccounting"."Func_TblCodeOfAccounting_Structure_SET"(0000004000000000002, NULL, 0000009000000000002, 3, '1-1100', '1-1101'); </v>
      </c>
    </row>
    <row r="10" spans="1:41" x14ac:dyDescent="0.25">
      <c r="B10" s="20">
        <v>4</v>
      </c>
      <c r="C10" s="32" t="s">
        <v>336</v>
      </c>
      <c r="D10" s="20" t="s">
        <v>3</v>
      </c>
      <c r="J10" s="20" t="s">
        <v>336</v>
      </c>
      <c r="Q10" s="20" t="str">
        <f t="shared" si="21"/>
        <v>Petty Cash - Ho Project</v>
      </c>
      <c r="S10" s="20" t="str">
        <f t="shared" si="1"/>
        <v>1-ACTV</v>
      </c>
      <c r="T10" s="20" t="str">
        <f t="shared" si="2"/>
        <v>1-0000</v>
      </c>
      <c r="U10" s="20" t="str">
        <f t="shared" si="3"/>
        <v>1-1000</v>
      </c>
      <c r="V10" s="20" t="str">
        <f t="shared" si="4"/>
        <v>1-1100</v>
      </c>
      <c r="W10" s="20" t="str">
        <f t="shared" si="5"/>
        <v>1-1102</v>
      </c>
      <c r="X10" s="20" t="str">
        <f t="shared" si="6"/>
        <v/>
      </c>
      <c r="Y10" s="20" t="str">
        <f t="shared" si="7"/>
        <v/>
      </c>
      <c r="Z10" s="20" t="str">
        <f t="shared" si="8"/>
        <v/>
      </c>
      <c r="AA10" s="20" t="str">
        <f t="shared" si="9"/>
        <v/>
      </c>
      <c r="AB10" s="20" t="str">
        <f t="shared" si="10"/>
        <v/>
      </c>
      <c r="AD10" s="20" t="str">
        <f t="shared" si="11"/>
        <v/>
      </c>
      <c r="AE10" s="20" t="str">
        <f t="shared" si="12"/>
        <v/>
      </c>
      <c r="AF10" s="20" t="str">
        <f t="shared" si="13"/>
        <v/>
      </c>
      <c r="AG10" s="20" t="str">
        <f t="shared" si="14"/>
        <v xml:space="preserve">SELECT * FROM "SchAccounting"."Func_TblCodeOfAccounting_Structure_SET"(0000004000000000002, NULL, 0000009000000000002, 3, '1-1100', '1-1102'); </v>
      </c>
      <c r="AH10" s="20" t="str">
        <f t="shared" si="15"/>
        <v/>
      </c>
      <c r="AI10" s="20" t="str">
        <f t="shared" si="16"/>
        <v/>
      </c>
      <c r="AJ10" s="20" t="str">
        <f t="shared" si="17"/>
        <v/>
      </c>
      <c r="AK10" s="20" t="str">
        <f t="shared" si="18"/>
        <v/>
      </c>
      <c r="AL10" s="20" t="str">
        <f t="shared" si="19"/>
        <v/>
      </c>
      <c r="AM10" s="20" t="str">
        <f t="shared" si="20"/>
        <v/>
      </c>
      <c r="AO10" s="28" t="str">
        <f t="shared" si="0"/>
        <v xml:space="preserve">SELECT * FROM "SchAccounting"."Func_TblCodeOfAccounting_Structure_SET"(0000004000000000002, NULL, 0000009000000000002, 3, '1-1100', '1-1102'); </v>
      </c>
    </row>
    <row r="11" spans="1:41" x14ac:dyDescent="0.25">
      <c r="B11" s="20">
        <v>4</v>
      </c>
      <c r="C11" s="32" t="s">
        <v>337</v>
      </c>
      <c r="D11" s="20" t="s">
        <v>4</v>
      </c>
      <c r="J11" s="20" t="s">
        <v>337</v>
      </c>
      <c r="Q11" s="20" t="str">
        <f t="shared" si="21"/>
        <v>Petty Cash - Project</v>
      </c>
      <c r="S11" s="20" t="str">
        <f t="shared" si="1"/>
        <v>1-ACTV</v>
      </c>
      <c r="T11" s="20" t="str">
        <f t="shared" si="2"/>
        <v>1-0000</v>
      </c>
      <c r="U11" s="20" t="str">
        <f t="shared" si="3"/>
        <v>1-1000</v>
      </c>
      <c r="V11" s="20" t="str">
        <f t="shared" si="4"/>
        <v>1-1100</v>
      </c>
      <c r="W11" s="20" t="str">
        <f t="shared" si="5"/>
        <v>1-1103</v>
      </c>
      <c r="X11" s="20" t="str">
        <f t="shared" si="6"/>
        <v/>
      </c>
      <c r="Y11" s="20" t="str">
        <f t="shared" si="7"/>
        <v/>
      </c>
      <c r="Z11" s="20" t="str">
        <f t="shared" si="8"/>
        <v/>
      </c>
      <c r="AA11" s="20" t="str">
        <f t="shared" si="9"/>
        <v/>
      </c>
      <c r="AB11" s="20" t="str">
        <f t="shared" si="10"/>
        <v/>
      </c>
      <c r="AD11" s="20" t="str">
        <f t="shared" si="11"/>
        <v/>
      </c>
      <c r="AE11" s="20" t="str">
        <f t="shared" si="12"/>
        <v/>
      </c>
      <c r="AF11" s="20" t="str">
        <f t="shared" si="13"/>
        <v/>
      </c>
      <c r="AG11" s="20" t="str">
        <f t="shared" si="14"/>
        <v xml:space="preserve">SELECT * FROM "SchAccounting"."Func_TblCodeOfAccounting_Structure_SET"(0000004000000000002, NULL, 0000009000000000002, 3, '1-1100', '1-1103'); </v>
      </c>
      <c r="AH11" s="20" t="str">
        <f t="shared" si="15"/>
        <v/>
      </c>
      <c r="AI11" s="20" t="str">
        <f t="shared" si="16"/>
        <v/>
      </c>
      <c r="AJ11" s="20" t="str">
        <f t="shared" si="17"/>
        <v/>
      </c>
      <c r="AK11" s="20" t="str">
        <f t="shared" si="18"/>
        <v/>
      </c>
      <c r="AL11" s="20" t="str">
        <f t="shared" si="19"/>
        <v/>
      </c>
      <c r="AM11" s="20" t="str">
        <f t="shared" si="20"/>
        <v/>
      </c>
      <c r="AO11" s="28" t="str">
        <f t="shared" si="0"/>
        <v xml:space="preserve">SELECT * FROM "SchAccounting"."Func_TblCodeOfAccounting_Structure_SET"(0000004000000000002, NULL, 0000009000000000002, 3, '1-1100', '1-1103'); </v>
      </c>
    </row>
    <row r="12" spans="1:41" x14ac:dyDescent="0.25">
      <c r="B12" s="20">
        <v>4</v>
      </c>
      <c r="C12" s="32" t="s">
        <v>338</v>
      </c>
      <c r="D12" s="20" t="s">
        <v>5</v>
      </c>
      <c r="J12" s="20" t="s">
        <v>338</v>
      </c>
      <c r="Q12" s="20" t="str">
        <f t="shared" si="21"/>
        <v>Petty Cash - WH</v>
      </c>
      <c r="S12" s="20" t="str">
        <f t="shared" si="1"/>
        <v>1-ACTV</v>
      </c>
      <c r="T12" s="20" t="str">
        <f t="shared" si="2"/>
        <v>1-0000</v>
      </c>
      <c r="U12" s="20" t="str">
        <f t="shared" si="3"/>
        <v>1-1000</v>
      </c>
      <c r="V12" s="20" t="str">
        <f t="shared" si="4"/>
        <v>1-1100</v>
      </c>
      <c r="W12" s="20" t="str">
        <f t="shared" si="5"/>
        <v>1-1104</v>
      </c>
      <c r="X12" s="20" t="str">
        <f t="shared" si="6"/>
        <v/>
      </c>
      <c r="Y12" s="20" t="str">
        <f t="shared" si="7"/>
        <v/>
      </c>
      <c r="Z12" s="20" t="str">
        <f t="shared" si="8"/>
        <v/>
      </c>
      <c r="AA12" s="20" t="str">
        <f t="shared" si="9"/>
        <v/>
      </c>
      <c r="AB12" s="20" t="str">
        <f t="shared" si="10"/>
        <v/>
      </c>
      <c r="AD12" s="20" t="str">
        <f t="shared" si="11"/>
        <v/>
      </c>
      <c r="AE12" s="20" t="str">
        <f t="shared" si="12"/>
        <v/>
      </c>
      <c r="AF12" s="20" t="str">
        <f t="shared" si="13"/>
        <v/>
      </c>
      <c r="AG12" s="20" t="str">
        <f t="shared" si="14"/>
        <v xml:space="preserve">SELECT * FROM "SchAccounting"."Func_TblCodeOfAccounting_Structure_SET"(0000004000000000002, NULL, 0000009000000000002, 3, '1-1100', '1-1104'); </v>
      </c>
      <c r="AH12" s="20" t="str">
        <f t="shared" si="15"/>
        <v/>
      </c>
      <c r="AI12" s="20" t="str">
        <f t="shared" si="16"/>
        <v/>
      </c>
      <c r="AJ12" s="20" t="str">
        <f t="shared" si="17"/>
        <v/>
      </c>
      <c r="AK12" s="20" t="str">
        <f t="shared" si="18"/>
        <v/>
      </c>
      <c r="AL12" s="20" t="str">
        <f t="shared" si="19"/>
        <v/>
      </c>
      <c r="AM12" s="20" t="str">
        <f t="shared" si="20"/>
        <v/>
      </c>
      <c r="AO12" s="28" t="str">
        <f t="shared" si="0"/>
        <v xml:space="preserve">SELECT * FROM "SchAccounting"."Func_TblCodeOfAccounting_Structure_SET"(0000004000000000002, NULL, 0000009000000000002, 3, '1-1100', '1-1104'); </v>
      </c>
    </row>
    <row r="13" spans="1:41" x14ac:dyDescent="0.25">
      <c r="B13" s="20">
        <v>2</v>
      </c>
      <c r="C13" s="32" t="s">
        <v>339</v>
      </c>
      <c r="D13" s="20" t="s">
        <v>6</v>
      </c>
      <c r="J13" s="20" t="s">
        <v>339</v>
      </c>
      <c r="Q13" s="20" t="str">
        <f t="shared" si="21"/>
        <v>Petty Cash - Salatiga</v>
      </c>
      <c r="S13" s="20" t="str">
        <f t="shared" si="1"/>
        <v>1-ACTV</v>
      </c>
      <c r="T13" s="20" t="str">
        <f t="shared" si="2"/>
        <v>1-0000</v>
      </c>
      <c r="U13" s="20" t="str">
        <f t="shared" si="3"/>
        <v>1-1000</v>
      </c>
      <c r="V13" s="20" t="str">
        <f t="shared" si="4"/>
        <v>1-1100</v>
      </c>
      <c r="W13" s="20" t="str">
        <f t="shared" si="5"/>
        <v>1-1105</v>
      </c>
      <c r="X13" s="20" t="str">
        <f t="shared" si="6"/>
        <v/>
      </c>
      <c r="Y13" s="20" t="str">
        <f t="shared" si="7"/>
        <v/>
      </c>
      <c r="Z13" s="20" t="str">
        <f t="shared" si="8"/>
        <v/>
      </c>
      <c r="AA13" s="20" t="str">
        <f t="shared" si="9"/>
        <v/>
      </c>
      <c r="AB13" s="20" t="str">
        <f t="shared" si="10"/>
        <v/>
      </c>
      <c r="AD13" s="20" t="str">
        <f t="shared" si="11"/>
        <v/>
      </c>
      <c r="AE13" s="20" t="str">
        <f t="shared" si="12"/>
        <v/>
      </c>
      <c r="AF13" s="20" t="str">
        <f t="shared" si="13"/>
        <v/>
      </c>
      <c r="AG13" s="20" t="str">
        <f t="shared" si="14"/>
        <v xml:space="preserve">SELECT * FROM "SchAccounting"."Func_TblCodeOfAccounting_Structure_SET"(0000004000000000002, NULL, 0000009000000000002, 3, '1-1100', '1-1105'); </v>
      </c>
      <c r="AH13" s="20" t="str">
        <f t="shared" si="15"/>
        <v/>
      </c>
      <c r="AI13" s="20" t="str">
        <f t="shared" si="16"/>
        <v/>
      </c>
      <c r="AJ13" s="20" t="str">
        <f t="shared" si="17"/>
        <v/>
      </c>
      <c r="AK13" s="20" t="str">
        <f t="shared" si="18"/>
        <v/>
      </c>
      <c r="AL13" s="20" t="str">
        <f t="shared" si="19"/>
        <v/>
      </c>
      <c r="AM13" s="20" t="str">
        <f t="shared" si="20"/>
        <v/>
      </c>
      <c r="AO13" s="28" t="str">
        <f t="shared" si="0"/>
        <v xml:space="preserve">SELECT * FROM "SchAccounting"."Func_TblCodeOfAccounting_Structure_SET"(0000004000000000002, NULL, 0000009000000000002, 3, '1-1100', '1-1105'); </v>
      </c>
    </row>
    <row r="14" spans="1:41" x14ac:dyDescent="0.25">
      <c r="B14" s="20">
        <v>2</v>
      </c>
      <c r="C14" s="32" t="s">
        <v>340</v>
      </c>
      <c r="D14" s="20" t="s">
        <v>7</v>
      </c>
      <c r="J14" s="20" t="s">
        <v>340</v>
      </c>
      <c r="Q14" s="20" t="str">
        <f t="shared" si="21"/>
        <v>Petty Cash - PKU</v>
      </c>
      <c r="S14" s="20" t="str">
        <f t="shared" si="1"/>
        <v>1-ACTV</v>
      </c>
      <c r="T14" s="20" t="str">
        <f t="shared" si="2"/>
        <v>1-0000</v>
      </c>
      <c r="U14" s="20" t="str">
        <f t="shared" si="3"/>
        <v>1-1000</v>
      </c>
      <c r="V14" s="20" t="str">
        <f t="shared" si="4"/>
        <v>1-1100</v>
      </c>
      <c r="W14" s="20" t="str">
        <f t="shared" si="5"/>
        <v>1-1106</v>
      </c>
      <c r="X14" s="20" t="str">
        <f t="shared" ref="X14:X77" si="22">IF(EXACT($K14, ""), IF(EXACT($X13, ""), "", $X13), $K14)</f>
        <v/>
      </c>
      <c r="Y14" s="20" t="str">
        <f t="shared" ref="Y14:Y77" si="23">IF(EXACT($L14, ""), IF(EXACT($Y13, ""), "", $Y13), $L14)</f>
        <v/>
      </c>
      <c r="Z14" s="20" t="str">
        <f t="shared" si="8"/>
        <v/>
      </c>
      <c r="AA14" s="20" t="str">
        <f t="shared" si="9"/>
        <v/>
      </c>
      <c r="AB14" s="20" t="str">
        <f t="shared" si="10"/>
        <v/>
      </c>
      <c r="AD14" s="20" t="str">
        <f t="shared" si="11"/>
        <v/>
      </c>
      <c r="AE14" s="20" t="str">
        <f t="shared" si="12"/>
        <v/>
      </c>
      <c r="AF14" s="20" t="str">
        <f t="shared" si="13"/>
        <v/>
      </c>
      <c r="AG14" s="20" t="str">
        <f t="shared" si="14"/>
        <v xml:space="preserve">SELECT * FROM "SchAccounting"."Func_TblCodeOfAccounting_Structure_SET"(0000004000000000002, NULL, 0000009000000000002, 3, '1-1100', '1-1106'); </v>
      </c>
      <c r="AH14" s="20" t="str">
        <f t="shared" si="15"/>
        <v/>
      </c>
      <c r="AI14" s="20" t="str">
        <f t="shared" si="16"/>
        <v/>
      </c>
      <c r="AJ14" s="20" t="str">
        <f t="shared" si="17"/>
        <v/>
      </c>
      <c r="AK14" s="20" t="str">
        <f t="shared" si="18"/>
        <v/>
      </c>
      <c r="AL14" s="20" t="str">
        <f t="shared" si="19"/>
        <v/>
      </c>
      <c r="AM14" s="20" t="str">
        <f t="shared" si="20"/>
        <v/>
      </c>
      <c r="AO14" s="28" t="str">
        <f t="shared" si="0"/>
        <v xml:space="preserve">SELECT * FROM "SchAccounting"."Func_TblCodeOfAccounting_Structure_SET"(0000004000000000002, NULL, 0000009000000000002, 3, '1-1100', '1-1106'); </v>
      </c>
    </row>
    <row r="15" spans="1:41" x14ac:dyDescent="0.25">
      <c r="B15" s="20">
        <v>2</v>
      </c>
      <c r="C15" s="32" t="s">
        <v>341</v>
      </c>
      <c r="D15" s="20" t="s">
        <v>8</v>
      </c>
      <c r="J15" s="20" t="s">
        <v>341</v>
      </c>
      <c r="Q15" s="20" t="str">
        <f t="shared" si="21"/>
        <v>Petty Cash - PWKT</v>
      </c>
      <c r="S15" s="20" t="str">
        <f t="shared" si="1"/>
        <v>1-ACTV</v>
      </c>
      <c r="T15" s="20" t="str">
        <f t="shared" si="2"/>
        <v>1-0000</v>
      </c>
      <c r="U15" s="20" t="str">
        <f t="shared" si="3"/>
        <v>1-1000</v>
      </c>
      <c r="V15" s="20" t="str">
        <f t="shared" si="4"/>
        <v>1-1100</v>
      </c>
      <c r="W15" s="20" t="str">
        <f t="shared" si="5"/>
        <v>1-1107</v>
      </c>
      <c r="X15" s="20" t="str">
        <f t="shared" si="22"/>
        <v/>
      </c>
      <c r="Y15" s="20" t="str">
        <f t="shared" si="23"/>
        <v/>
      </c>
      <c r="Z15" s="20" t="str">
        <f t="shared" si="8"/>
        <v/>
      </c>
      <c r="AA15" s="20" t="str">
        <f t="shared" si="9"/>
        <v/>
      </c>
      <c r="AB15" s="20" t="str">
        <f t="shared" si="10"/>
        <v/>
      </c>
      <c r="AD15" s="20" t="str">
        <f t="shared" si="11"/>
        <v/>
      </c>
      <c r="AE15" s="20" t="str">
        <f t="shared" si="12"/>
        <v/>
      </c>
      <c r="AF15" s="20" t="str">
        <f t="shared" si="13"/>
        <v/>
      </c>
      <c r="AG15" s="20" t="str">
        <f t="shared" si="14"/>
        <v xml:space="preserve">SELECT * FROM "SchAccounting"."Func_TblCodeOfAccounting_Structure_SET"(0000004000000000002, NULL, 0000009000000000002, 3, '1-1100', '1-1107'); </v>
      </c>
      <c r="AH15" s="20" t="str">
        <f t="shared" si="15"/>
        <v/>
      </c>
      <c r="AI15" s="20" t="str">
        <f t="shared" si="16"/>
        <v/>
      </c>
      <c r="AJ15" s="20" t="str">
        <f t="shared" si="17"/>
        <v/>
      </c>
      <c r="AK15" s="20" t="str">
        <f t="shared" si="18"/>
        <v/>
      </c>
      <c r="AL15" s="20" t="str">
        <f t="shared" si="19"/>
        <v/>
      </c>
      <c r="AM15" s="20" t="str">
        <f t="shared" si="20"/>
        <v/>
      </c>
      <c r="AO15" s="28" t="str">
        <f t="shared" si="0"/>
        <v xml:space="preserve">SELECT * FROM "SchAccounting"."Func_TblCodeOfAccounting_Structure_SET"(0000004000000000002, NULL, 0000009000000000002, 3, '1-1100', '1-1107'); </v>
      </c>
    </row>
    <row r="16" spans="1:41" x14ac:dyDescent="0.25">
      <c r="B16" s="20">
        <v>2</v>
      </c>
      <c r="C16" s="32" t="s">
        <v>342</v>
      </c>
      <c r="D16" s="20" t="s">
        <v>9</v>
      </c>
      <c r="J16" s="20" t="s">
        <v>342</v>
      </c>
      <c r="Q16" s="20" t="str">
        <f t="shared" si="21"/>
        <v>Petty Cash - Bangka</v>
      </c>
      <c r="S16" s="20" t="str">
        <f t="shared" si="1"/>
        <v>1-ACTV</v>
      </c>
      <c r="T16" s="20" t="str">
        <f t="shared" si="2"/>
        <v>1-0000</v>
      </c>
      <c r="U16" s="20" t="str">
        <f t="shared" si="3"/>
        <v>1-1000</v>
      </c>
      <c r="V16" s="20" t="str">
        <f t="shared" si="4"/>
        <v>1-1100</v>
      </c>
      <c r="W16" s="20" t="str">
        <f t="shared" si="5"/>
        <v>1-1108</v>
      </c>
      <c r="X16" s="20" t="str">
        <f t="shared" si="22"/>
        <v/>
      </c>
      <c r="Y16" s="20" t="str">
        <f t="shared" si="23"/>
        <v/>
      </c>
      <c r="Z16" s="20" t="str">
        <f t="shared" si="8"/>
        <v/>
      </c>
      <c r="AA16" s="20" t="str">
        <f t="shared" si="9"/>
        <v/>
      </c>
      <c r="AB16" s="20" t="str">
        <f t="shared" si="10"/>
        <v/>
      </c>
      <c r="AD16" s="20" t="str">
        <f t="shared" si="11"/>
        <v/>
      </c>
      <c r="AE16" s="20" t="str">
        <f t="shared" si="12"/>
        <v/>
      </c>
      <c r="AF16" s="20" t="str">
        <f t="shared" si="13"/>
        <v/>
      </c>
      <c r="AG16" s="20" t="str">
        <f t="shared" si="14"/>
        <v xml:space="preserve">SELECT * FROM "SchAccounting"."Func_TblCodeOfAccounting_Structure_SET"(0000004000000000002, NULL, 0000009000000000002, 3, '1-1100', '1-1108'); </v>
      </c>
      <c r="AH16" s="20" t="str">
        <f t="shared" si="15"/>
        <v/>
      </c>
      <c r="AI16" s="20" t="str">
        <f t="shared" si="16"/>
        <v/>
      </c>
      <c r="AJ16" s="20" t="str">
        <f t="shared" si="17"/>
        <v/>
      </c>
      <c r="AK16" s="20" t="str">
        <f t="shared" si="18"/>
        <v/>
      </c>
      <c r="AL16" s="20" t="str">
        <f t="shared" si="19"/>
        <v/>
      </c>
      <c r="AM16" s="20" t="str">
        <f t="shared" si="20"/>
        <v/>
      </c>
      <c r="AO16" s="28" t="str">
        <f t="shared" si="0"/>
        <v xml:space="preserve">SELECT * FROM "SchAccounting"."Func_TblCodeOfAccounting_Structure_SET"(0000004000000000002, NULL, 0000009000000000002, 3, '1-1100', '1-1108'); </v>
      </c>
    </row>
    <row r="17" spans="2:41" x14ac:dyDescent="0.25">
      <c r="B17" s="20">
        <v>2</v>
      </c>
      <c r="C17" s="32" t="s">
        <v>343</v>
      </c>
      <c r="D17" s="20" t="s">
        <v>10</v>
      </c>
      <c r="I17" s="20" t="s">
        <v>343</v>
      </c>
      <c r="Q17" s="20" t="str">
        <f t="shared" si="21"/>
        <v>Commonwealth - USD</v>
      </c>
      <c r="S17" s="20" t="str">
        <f t="shared" si="1"/>
        <v>1-ACTV</v>
      </c>
      <c r="T17" s="20" t="str">
        <f t="shared" si="2"/>
        <v>1-0000</v>
      </c>
      <c r="U17" s="20" t="str">
        <f t="shared" si="3"/>
        <v>1-1000</v>
      </c>
      <c r="V17" s="20" t="str">
        <f t="shared" si="4"/>
        <v>1-1110</v>
      </c>
      <c r="W17" s="20" t="str">
        <f t="shared" si="5"/>
        <v>1-1108</v>
      </c>
      <c r="X17" s="20" t="str">
        <f t="shared" si="22"/>
        <v/>
      </c>
      <c r="Y17" s="20" t="str">
        <f t="shared" si="23"/>
        <v/>
      </c>
      <c r="Z17" s="20" t="str">
        <f t="shared" si="8"/>
        <v/>
      </c>
      <c r="AA17" s="20" t="str">
        <f t="shared" si="9"/>
        <v/>
      </c>
      <c r="AB17" s="20" t="str">
        <f t="shared" si="10"/>
        <v/>
      </c>
      <c r="AD17" s="20" t="str">
        <f t="shared" si="11"/>
        <v/>
      </c>
      <c r="AE17" s="20" t="str">
        <f t="shared" si="12"/>
        <v/>
      </c>
      <c r="AF17" s="20" t="str">
        <f t="shared" si="13"/>
        <v xml:space="preserve">SELECT * FROM "SchAccounting"."Func_TblCodeOfAccounting_Structure_SET"(0000004000000000002, NULL, 0000009000000000002, 2, '1-1000', '1-1110'); </v>
      </c>
      <c r="AG17" s="20" t="str">
        <f t="shared" si="14"/>
        <v/>
      </c>
      <c r="AH17" s="20" t="str">
        <f t="shared" si="15"/>
        <v/>
      </c>
      <c r="AI17" s="20" t="str">
        <f t="shared" si="16"/>
        <v/>
      </c>
      <c r="AJ17" s="20" t="str">
        <f t="shared" si="17"/>
        <v/>
      </c>
      <c r="AK17" s="20" t="str">
        <f t="shared" si="18"/>
        <v/>
      </c>
      <c r="AL17" s="20" t="str">
        <f t="shared" si="19"/>
        <v/>
      </c>
      <c r="AM17" s="20" t="str">
        <f t="shared" si="20"/>
        <v/>
      </c>
      <c r="AO17" s="28" t="str">
        <f t="shared" si="0"/>
        <v xml:space="preserve">SELECT * FROM "SchAccounting"."Func_TblCodeOfAccounting_Structure_SET"(0000004000000000002, NULL, 0000009000000000002, 2, '1-1000', '1-1110'); </v>
      </c>
    </row>
    <row r="18" spans="2:41" x14ac:dyDescent="0.25">
      <c r="B18" s="20">
        <v>3</v>
      </c>
      <c r="C18" s="32" t="s">
        <v>344</v>
      </c>
      <c r="D18" s="20" t="s">
        <v>10</v>
      </c>
      <c r="J18" s="20" t="s">
        <v>344</v>
      </c>
      <c r="Q18" s="20" t="str">
        <f t="shared" si="21"/>
        <v>Commonwealth - USD</v>
      </c>
      <c r="S18" s="20" t="str">
        <f t="shared" si="1"/>
        <v>1-ACTV</v>
      </c>
      <c r="T18" s="20" t="str">
        <f t="shared" si="2"/>
        <v>1-0000</v>
      </c>
      <c r="U18" s="20" t="str">
        <f t="shared" si="3"/>
        <v>1-1000</v>
      </c>
      <c r="V18" s="20" t="str">
        <f t="shared" si="4"/>
        <v>1-1110</v>
      </c>
      <c r="W18" s="20" t="str">
        <f t="shared" si="5"/>
        <v>1-1111</v>
      </c>
      <c r="X18" s="20" t="str">
        <f t="shared" si="22"/>
        <v/>
      </c>
      <c r="Y18" s="20" t="str">
        <f t="shared" si="23"/>
        <v/>
      </c>
      <c r="Z18" s="20" t="str">
        <f t="shared" si="8"/>
        <v/>
      </c>
      <c r="AA18" s="20" t="str">
        <f t="shared" si="9"/>
        <v/>
      </c>
      <c r="AB18" s="20" t="str">
        <f t="shared" si="10"/>
        <v/>
      </c>
      <c r="AD18" s="20" t="str">
        <f t="shared" si="11"/>
        <v/>
      </c>
      <c r="AE18" s="20" t="str">
        <f t="shared" si="12"/>
        <v/>
      </c>
      <c r="AF18" s="20" t="str">
        <f t="shared" si="13"/>
        <v/>
      </c>
      <c r="AG18" s="20" t="str">
        <f t="shared" si="14"/>
        <v xml:space="preserve">SELECT * FROM "SchAccounting"."Func_TblCodeOfAccounting_Structure_SET"(0000004000000000002, NULL, 0000009000000000002, 3, '1-1110', '1-1111'); </v>
      </c>
      <c r="AH18" s="20" t="str">
        <f t="shared" si="15"/>
        <v/>
      </c>
      <c r="AI18" s="20" t="str">
        <f t="shared" si="16"/>
        <v/>
      </c>
      <c r="AJ18" s="20" t="str">
        <f t="shared" si="17"/>
        <v/>
      </c>
      <c r="AK18" s="20" t="str">
        <f t="shared" si="18"/>
        <v/>
      </c>
      <c r="AL18" s="20" t="str">
        <f t="shared" si="19"/>
        <v/>
      </c>
      <c r="AM18" s="20" t="str">
        <f t="shared" si="20"/>
        <v/>
      </c>
      <c r="AO18" s="28" t="str">
        <f t="shared" si="0"/>
        <v xml:space="preserve">SELECT * FROM "SchAccounting"."Func_TblCodeOfAccounting_Structure_SET"(0000004000000000002, NULL, 0000009000000000002, 3, '1-1110', '1-1111'); </v>
      </c>
    </row>
    <row r="19" spans="2:41" x14ac:dyDescent="0.25">
      <c r="B19" s="20">
        <v>3</v>
      </c>
      <c r="C19" s="32" t="s">
        <v>345</v>
      </c>
      <c r="D19" s="20" t="s">
        <v>11</v>
      </c>
      <c r="J19" s="20" t="s">
        <v>345</v>
      </c>
      <c r="Q19" s="20" t="str">
        <f t="shared" si="21"/>
        <v>Commonwealth - USD Exchange</v>
      </c>
      <c r="S19" s="20" t="str">
        <f t="shared" si="1"/>
        <v>1-ACTV</v>
      </c>
      <c r="T19" s="20" t="str">
        <f t="shared" si="2"/>
        <v>1-0000</v>
      </c>
      <c r="U19" s="20" t="str">
        <f t="shared" si="3"/>
        <v>1-1000</v>
      </c>
      <c r="V19" s="20" t="str">
        <f t="shared" si="4"/>
        <v>1-1110</v>
      </c>
      <c r="W19" s="20" t="str">
        <f t="shared" si="5"/>
        <v>1-1112</v>
      </c>
      <c r="X19" s="20" t="str">
        <f t="shared" si="22"/>
        <v/>
      </c>
      <c r="Y19" s="20" t="str">
        <f t="shared" si="23"/>
        <v/>
      </c>
      <c r="Z19" s="20" t="str">
        <f t="shared" si="8"/>
        <v/>
      </c>
      <c r="AA19" s="20" t="str">
        <f t="shared" si="9"/>
        <v/>
      </c>
      <c r="AB19" s="20" t="str">
        <f t="shared" si="10"/>
        <v/>
      </c>
      <c r="AD19" s="20" t="str">
        <f t="shared" si="11"/>
        <v/>
      </c>
      <c r="AE19" s="20" t="str">
        <f t="shared" si="12"/>
        <v/>
      </c>
      <c r="AF19" s="20" t="str">
        <f t="shared" si="13"/>
        <v/>
      </c>
      <c r="AG19" s="20" t="str">
        <f t="shared" si="14"/>
        <v xml:space="preserve">SELECT * FROM "SchAccounting"."Func_TblCodeOfAccounting_Structure_SET"(0000004000000000002, NULL, 0000009000000000002, 3, '1-1110', '1-1112'); </v>
      </c>
      <c r="AH19" s="20" t="str">
        <f t="shared" si="15"/>
        <v/>
      </c>
      <c r="AI19" s="20" t="str">
        <f t="shared" si="16"/>
        <v/>
      </c>
      <c r="AJ19" s="20" t="str">
        <f t="shared" si="17"/>
        <v/>
      </c>
      <c r="AK19" s="20" t="str">
        <f t="shared" si="18"/>
        <v/>
      </c>
      <c r="AL19" s="20" t="str">
        <f t="shared" si="19"/>
        <v/>
      </c>
      <c r="AM19" s="20" t="str">
        <f t="shared" si="20"/>
        <v/>
      </c>
      <c r="AO19" s="28" t="str">
        <f t="shared" si="0"/>
        <v xml:space="preserve">SELECT * FROM "SchAccounting"."Func_TblCodeOfAccounting_Structure_SET"(0000004000000000002, NULL, 0000009000000000002, 3, '1-1110', '1-1112'); </v>
      </c>
    </row>
    <row r="20" spans="2:41" x14ac:dyDescent="0.25">
      <c r="B20" s="20">
        <v>3</v>
      </c>
      <c r="C20" s="32" t="s">
        <v>346</v>
      </c>
      <c r="D20" s="20" t="s">
        <v>12</v>
      </c>
      <c r="I20" s="20" t="s">
        <v>346</v>
      </c>
      <c r="Q20" s="20" t="str">
        <f t="shared" si="21"/>
        <v>Commonwealth - AUD</v>
      </c>
      <c r="S20" s="20" t="str">
        <f t="shared" si="1"/>
        <v>1-ACTV</v>
      </c>
      <c r="T20" s="20" t="str">
        <f t="shared" si="2"/>
        <v>1-0000</v>
      </c>
      <c r="U20" s="20" t="str">
        <f t="shared" si="3"/>
        <v>1-1000</v>
      </c>
      <c r="V20" s="20" t="str">
        <f t="shared" si="4"/>
        <v>1-1120</v>
      </c>
      <c r="W20" s="20" t="str">
        <f t="shared" si="5"/>
        <v>1-1112</v>
      </c>
      <c r="X20" s="20" t="str">
        <f t="shared" si="22"/>
        <v/>
      </c>
      <c r="Y20" s="20" t="str">
        <f t="shared" si="23"/>
        <v/>
      </c>
      <c r="Z20" s="20" t="str">
        <f t="shared" si="8"/>
        <v/>
      </c>
      <c r="AA20" s="20" t="str">
        <f t="shared" si="9"/>
        <v/>
      </c>
      <c r="AB20" s="20" t="str">
        <f t="shared" si="10"/>
        <v/>
      </c>
      <c r="AD20" s="20" t="str">
        <f t="shared" si="11"/>
        <v/>
      </c>
      <c r="AE20" s="20" t="str">
        <f t="shared" si="12"/>
        <v/>
      </c>
      <c r="AF20" s="20" t="str">
        <f t="shared" si="13"/>
        <v xml:space="preserve">SELECT * FROM "SchAccounting"."Func_TblCodeOfAccounting_Structure_SET"(0000004000000000002, NULL, 0000009000000000002, 2, '1-1000', '1-1120'); </v>
      </c>
      <c r="AG20" s="20" t="str">
        <f t="shared" si="14"/>
        <v/>
      </c>
      <c r="AH20" s="20" t="str">
        <f t="shared" si="15"/>
        <v/>
      </c>
      <c r="AI20" s="20" t="str">
        <f t="shared" si="16"/>
        <v/>
      </c>
      <c r="AJ20" s="20" t="str">
        <f t="shared" si="17"/>
        <v/>
      </c>
      <c r="AK20" s="20" t="str">
        <f t="shared" si="18"/>
        <v/>
      </c>
      <c r="AL20" s="20" t="str">
        <f t="shared" si="19"/>
        <v/>
      </c>
      <c r="AM20" s="20" t="str">
        <f t="shared" si="20"/>
        <v/>
      </c>
      <c r="AO20" s="28" t="str">
        <f t="shared" si="0"/>
        <v xml:space="preserve">SELECT * FROM "SchAccounting"."Func_TblCodeOfAccounting_Structure_SET"(0000004000000000002, NULL, 0000009000000000002, 2, '1-1000', '1-1120'); </v>
      </c>
    </row>
    <row r="21" spans="2:41" x14ac:dyDescent="0.25">
      <c r="B21" s="20">
        <v>4</v>
      </c>
      <c r="C21" s="32" t="s">
        <v>347</v>
      </c>
      <c r="D21" s="20" t="s">
        <v>12</v>
      </c>
      <c r="J21" s="20" t="s">
        <v>347</v>
      </c>
      <c r="Q21" s="20" t="str">
        <f t="shared" si="21"/>
        <v>Commonwealth - AUD</v>
      </c>
      <c r="S21" s="20" t="str">
        <f t="shared" si="1"/>
        <v>1-ACTV</v>
      </c>
      <c r="T21" s="20" t="str">
        <f t="shared" si="2"/>
        <v>1-0000</v>
      </c>
      <c r="U21" s="20" t="str">
        <f t="shared" si="3"/>
        <v>1-1000</v>
      </c>
      <c r="V21" s="20" t="str">
        <f t="shared" si="4"/>
        <v>1-1120</v>
      </c>
      <c r="W21" s="20" t="str">
        <f t="shared" si="5"/>
        <v>1-1121</v>
      </c>
      <c r="X21" s="20" t="str">
        <f t="shared" si="22"/>
        <v/>
      </c>
      <c r="Y21" s="20" t="str">
        <f t="shared" si="23"/>
        <v/>
      </c>
      <c r="Z21" s="20" t="str">
        <f t="shared" si="8"/>
        <v/>
      </c>
      <c r="AA21" s="20" t="str">
        <f t="shared" si="9"/>
        <v/>
      </c>
      <c r="AB21" s="20" t="str">
        <f t="shared" si="10"/>
        <v/>
      </c>
      <c r="AD21" s="20" t="str">
        <f t="shared" si="11"/>
        <v/>
      </c>
      <c r="AE21" s="20" t="str">
        <f t="shared" si="12"/>
        <v/>
      </c>
      <c r="AF21" s="20" t="str">
        <f t="shared" si="13"/>
        <v/>
      </c>
      <c r="AG21" s="20" t="str">
        <f t="shared" si="14"/>
        <v xml:space="preserve">SELECT * FROM "SchAccounting"."Func_TblCodeOfAccounting_Structure_SET"(0000004000000000002, NULL, 0000009000000000002, 3, '1-1120', '1-1121'); </v>
      </c>
      <c r="AH21" s="20" t="str">
        <f t="shared" si="15"/>
        <v/>
      </c>
      <c r="AI21" s="20" t="str">
        <f t="shared" si="16"/>
        <v/>
      </c>
      <c r="AJ21" s="20" t="str">
        <f t="shared" si="17"/>
        <v/>
      </c>
      <c r="AK21" s="20" t="str">
        <f t="shared" si="18"/>
        <v/>
      </c>
      <c r="AL21" s="20" t="str">
        <f t="shared" si="19"/>
        <v/>
      </c>
      <c r="AM21" s="20" t="str">
        <f t="shared" si="20"/>
        <v/>
      </c>
      <c r="AO21" s="28" t="str">
        <f t="shared" si="0"/>
        <v xml:space="preserve">SELECT * FROM "SchAccounting"."Func_TblCodeOfAccounting_Structure_SET"(0000004000000000002, NULL, 0000009000000000002, 3, '1-1120', '1-1121'); </v>
      </c>
    </row>
    <row r="22" spans="2:41" x14ac:dyDescent="0.25">
      <c r="B22" s="20">
        <v>4</v>
      </c>
      <c r="C22" s="32" t="s">
        <v>348</v>
      </c>
      <c r="D22" s="20" t="s">
        <v>13</v>
      </c>
      <c r="J22" s="20" t="s">
        <v>348</v>
      </c>
      <c r="Q22" s="20" t="str">
        <f t="shared" si="21"/>
        <v>Commonwealth - AUD Exchange</v>
      </c>
      <c r="S22" s="20" t="str">
        <f t="shared" si="1"/>
        <v>1-ACTV</v>
      </c>
      <c r="T22" s="20" t="str">
        <f t="shared" si="2"/>
        <v>1-0000</v>
      </c>
      <c r="U22" s="20" t="str">
        <f t="shared" si="3"/>
        <v>1-1000</v>
      </c>
      <c r="V22" s="20" t="str">
        <f t="shared" si="4"/>
        <v>1-1120</v>
      </c>
      <c r="W22" s="20" t="str">
        <f t="shared" si="5"/>
        <v>1-1122</v>
      </c>
      <c r="X22" s="20" t="str">
        <f t="shared" si="22"/>
        <v/>
      </c>
      <c r="Y22" s="20" t="str">
        <f t="shared" si="23"/>
        <v/>
      </c>
      <c r="Z22" s="20" t="str">
        <f t="shared" si="8"/>
        <v/>
      </c>
      <c r="AA22" s="20" t="str">
        <f t="shared" si="9"/>
        <v/>
      </c>
      <c r="AB22" s="20" t="str">
        <f t="shared" si="10"/>
        <v/>
      </c>
      <c r="AD22" s="20" t="str">
        <f t="shared" si="11"/>
        <v/>
      </c>
      <c r="AE22" s="20" t="str">
        <f t="shared" si="12"/>
        <v/>
      </c>
      <c r="AF22" s="20" t="str">
        <f t="shared" si="13"/>
        <v/>
      </c>
      <c r="AG22" s="20" t="str">
        <f t="shared" si="14"/>
        <v xml:space="preserve">SELECT * FROM "SchAccounting"."Func_TblCodeOfAccounting_Structure_SET"(0000004000000000002, NULL, 0000009000000000002, 3, '1-1120', '1-1122'); </v>
      </c>
      <c r="AH22" s="20" t="str">
        <f t="shared" si="15"/>
        <v/>
      </c>
      <c r="AI22" s="20" t="str">
        <f t="shared" si="16"/>
        <v/>
      </c>
      <c r="AJ22" s="20" t="str">
        <f t="shared" si="17"/>
        <v/>
      </c>
      <c r="AK22" s="20" t="str">
        <f t="shared" si="18"/>
        <v/>
      </c>
      <c r="AL22" s="20" t="str">
        <f t="shared" si="19"/>
        <v/>
      </c>
      <c r="AM22" s="20" t="str">
        <f t="shared" si="20"/>
        <v/>
      </c>
      <c r="AO22" s="28" t="str">
        <f t="shared" si="0"/>
        <v xml:space="preserve">SELECT * FROM "SchAccounting"."Func_TblCodeOfAccounting_Structure_SET"(0000004000000000002, NULL, 0000009000000000002, 3, '1-1120', '1-1122'); </v>
      </c>
    </row>
    <row r="23" spans="2:41" x14ac:dyDescent="0.25">
      <c r="B23" s="20">
        <v>3</v>
      </c>
      <c r="C23" s="32" t="s">
        <v>349</v>
      </c>
      <c r="D23" s="20" t="s">
        <v>14</v>
      </c>
      <c r="I23" s="20" t="s">
        <v>349</v>
      </c>
      <c r="Q23" s="20" t="str">
        <f t="shared" si="21"/>
        <v>Commonwealth Oprs - IDR</v>
      </c>
      <c r="S23" s="20" t="str">
        <f t="shared" si="1"/>
        <v>1-ACTV</v>
      </c>
      <c r="T23" s="20" t="str">
        <f t="shared" si="2"/>
        <v>1-0000</v>
      </c>
      <c r="U23" s="20" t="str">
        <f t="shared" si="3"/>
        <v>1-1000</v>
      </c>
      <c r="V23" s="20" t="str">
        <f t="shared" si="4"/>
        <v>1-1125</v>
      </c>
      <c r="W23" s="20" t="str">
        <f t="shared" si="5"/>
        <v>1-1122</v>
      </c>
      <c r="X23" s="20" t="str">
        <f t="shared" si="22"/>
        <v/>
      </c>
      <c r="Y23" s="20" t="str">
        <f t="shared" si="23"/>
        <v/>
      </c>
      <c r="Z23" s="20" t="str">
        <f t="shared" si="8"/>
        <v/>
      </c>
      <c r="AA23" s="20" t="str">
        <f t="shared" si="9"/>
        <v/>
      </c>
      <c r="AB23" s="20" t="str">
        <f t="shared" si="10"/>
        <v/>
      </c>
      <c r="AD23" s="20" t="str">
        <f t="shared" si="11"/>
        <v/>
      </c>
      <c r="AE23" s="20" t="str">
        <f t="shared" si="12"/>
        <v/>
      </c>
      <c r="AF23" s="20" t="str">
        <f t="shared" si="13"/>
        <v xml:space="preserve">SELECT * FROM "SchAccounting"."Func_TblCodeOfAccounting_Structure_SET"(0000004000000000002, NULL, 0000009000000000002, 2, '1-1000', '1-1125'); </v>
      </c>
      <c r="AG23" s="20" t="str">
        <f t="shared" si="14"/>
        <v/>
      </c>
      <c r="AH23" s="20" t="str">
        <f t="shared" si="15"/>
        <v/>
      </c>
      <c r="AI23" s="20" t="str">
        <f t="shared" si="16"/>
        <v/>
      </c>
      <c r="AJ23" s="20" t="str">
        <f t="shared" si="17"/>
        <v/>
      </c>
      <c r="AK23" s="20" t="str">
        <f t="shared" si="18"/>
        <v/>
      </c>
      <c r="AL23" s="20" t="str">
        <f t="shared" si="19"/>
        <v/>
      </c>
      <c r="AM23" s="20" t="str">
        <f t="shared" si="20"/>
        <v/>
      </c>
      <c r="AO23" s="28" t="str">
        <f t="shared" si="0"/>
        <v xml:space="preserve">SELECT * FROM "SchAccounting"."Func_TblCodeOfAccounting_Structure_SET"(0000004000000000002, NULL, 0000009000000000002, 2, '1-1000', '1-1125'); </v>
      </c>
    </row>
    <row r="24" spans="2:41" x14ac:dyDescent="0.25">
      <c r="B24" s="20">
        <v>3</v>
      </c>
      <c r="C24" s="32" t="s">
        <v>350</v>
      </c>
      <c r="D24" s="20" t="s">
        <v>15</v>
      </c>
      <c r="I24" s="20" t="s">
        <v>350</v>
      </c>
      <c r="Q24" s="20" t="str">
        <f t="shared" si="21"/>
        <v>Commonwealth Escr - IDR</v>
      </c>
      <c r="S24" s="20" t="str">
        <f t="shared" si="1"/>
        <v>1-ACTV</v>
      </c>
      <c r="T24" s="20" t="str">
        <f t="shared" si="2"/>
        <v>1-0000</v>
      </c>
      <c r="U24" s="20" t="str">
        <f t="shared" si="3"/>
        <v>1-1000</v>
      </c>
      <c r="V24" s="20" t="str">
        <f t="shared" si="4"/>
        <v>1-1126</v>
      </c>
      <c r="W24" s="20" t="str">
        <f t="shared" si="5"/>
        <v>1-1122</v>
      </c>
      <c r="X24" s="20" t="str">
        <f t="shared" si="22"/>
        <v/>
      </c>
      <c r="Y24" s="20" t="str">
        <f t="shared" si="23"/>
        <v/>
      </c>
      <c r="Z24" s="20" t="str">
        <f t="shared" si="8"/>
        <v/>
      </c>
      <c r="AA24" s="20" t="str">
        <f t="shared" si="9"/>
        <v/>
      </c>
      <c r="AB24" s="20" t="str">
        <f t="shared" si="10"/>
        <v/>
      </c>
      <c r="AD24" s="20" t="str">
        <f t="shared" si="11"/>
        <v/>
      </c>
      <c r="AE24" s="20" t="str">
        <f t="shared" si="12"/>
        <v/>
      </c>
      <c r="AF24" s="20" t="str">
        <f t="shared" si="13"/>
        <v xml:space="preserve">SELECT * FROM "SchAccounting"."Func_TblCodeOfAccounting_Structure_SET"(0000004000000000002, NULL, 0000009000000000002, 2, '1-1000', '1-1126'); </v>
      </c>
      <c r="AG24" s="20" t="str">
        <f t="shared" si="14"/>
        <v/>
      </c>
      <c r="AH24" s="20" t="str">
        <f t="shared" si="15"/>
        <v/>
      </c>
      <c r="AI24" s="20" t="str">
        <f t="shared" si="16"/>
        <v/>
      </c>
      <c r="AJ24" s="20" t="str">
        <f t="shared" si="17"/>
        <v/>
      </c>
      <c r="AK24" s="20" t="str">
        <f t="shared" si="18"/>
        <v/>
      </c>
      <c r="AL24" s="20" t="str">
        <f t="shared" si="19"/>
        <v/>
      </c>
      <c r="AM24" s="20" t="str">
        <f t="shared" si="20"/>
        <v/>
      </c>
      <c r="AO24" s="28" t="str">
        <f t="shared" si="0"/>
        <v xml:space="preserve">SELECT * FROM "SchAccounting"."Func_TblCodeOfAccounting_Structure_SET"(0000004000000000002, NULL, 0000009000000000002, 2, '1-1000', '1-1126'); </v>
      </c>
    </row>
    <row r="25" spans="2:41" x14ac:dyDescent="0.25">
      <c r="B25" s="20">
        <v>3</v>
      </c>
      <c r="C25" s="32" t="s">
        <v>351</v>
      </c>
      <c r="D25" s="20" t="s">
        <v>16</v>
      </c>
      <c r="I25" s="20" t="s">
        <v>351</v>
      </c>
      <c r="Q25" s="20" t="str">
        <f t="shared" si="21"/>
        <v>BCA - IDR</v>
      </c>
      <c r="S25" s="20" t="str">
        <f t="shared" si="1"/>
        <v>1-ACTV</v>
      </c>
      <c r="T25" s="20" t="str">
        <f t="shared" si="2"/>
        <v>1-0000</v>
      </c>
      <c r="U25" s="20" t="str">
        <f t="shared" si="3"/>
        <v>1-1000</v>
      </c>
      <c r="V25" s="20" t="str">
        <f t="shared" si="4"/>
        <v>1-1200</v>
      </c>
      <c r="W25" s="20" t="str">
        <f t="shared" si="5"/>
        <v>1-1122</v>
      </c>
      <c r="X25" s="20" t="str">
        <f t="shared" si="22"/>
        <v/>
      </c>
      <c r="Y25" s="20" t="str">
        <f t="shared" si="23"/>
        <v/>
      </c>
      <c r="Z25" s="20" t="str">
        <f t="shared" si="8"/>
        <v/>
      </c>
      <c r="AA25" s="20" t="str">
        <f t="shared" si="9"/>
        <v/>
      </c>
      <c r="AB25" s="20" t="str">
        <f t="shared" si="10"/>
        <v/>
      </c>
      <c r="AD25" s="20" t="str">
        <f t="shared" si="11"/>
        <v/>
      </c>
      <c r="AE25" s="20" t="str">
        <f t="shared" si="12"/>
        <v/>
      </c>
      <c r="AF25" s="20" t="str">
        <f t="shared" si="13"/>
        <v xml:space="preserve">SELECT * FROM "SchAccounting"."Func_TblCodeOfAccounting_Structure_SET"(0000004000000000002, NULL, 0000009000000000002, 2, '1-1000', '1-1200'); </v>
      </c>
      <c r="AG25" s="20" t="str">
        <f t="shared" si="14"/>
        <v/>
      </c>
      <c r="AH25" s="20" t="str">
        <f t="shared" si="15"/>
        <v/>
      </c>
      <c r="AI25" s="20" t="str">
        <f t="shared" si="16"/>
        <v/>
      </c>
      <c r="AJ25" s="20" t="str">
        <f t="shared" si="17"/>
        <v/>
      </c>
      <c r="AK25" s="20" t="str">
        <f t="shared" si="18"/>
        <v/>
      </c>
      <c r="AL25" s="20" t="str">
        <f t="shared" si="19"/>
        <v/>
      </c>
      <c r="AM25" s="20" t="str">
        <f t="shared" si="20"/>
        <v/>
      </c>
      <c r="AO25" s="28" t="str">
        <f t="shared" si="0"/>
        <v xml:space="preserve">SELECT * FROM "SchAccounting"."Func_TblCodeOfAccounting_Structure_SET"(0000004000000000002, NULL, 0000009000000000002, 2, '1-1000', '1-1200'); </v>
      </c>
    </row>
    <row r="26" spans="2:41" x14ac:dyDescent="0.25">
      <c r="B26" s="20">
        <v>3</v>
      </c>
      <c r="C26" s="32" t="s">
        <v>352</v>
      </c>
      <c r="D26" s="20" t="s">
        <v>451</v>
      </c>
      <c r="I26" s="20" t="s">
        <v>352</v>
      </c>
      <c r="Q26" s="20" t="str">
        <f t="shared" si="21"/>
        <v>BCA - Medan</v>
      </c>
      <c r="S26" s="20" t="str">
        <f t="shared" si="1"/>
        <v>1-ACTV</v>
      </c>
      <c r="T26" s="20" t="str">
        <f t="shared" si="2"/>
        <v>1-0000</v>
      </c>
      <c r="U26" s="20" t="str">
        <f t="shared" si="3"/>
        <v>1-1000</v>
      </c>
      <c r="V26" s="20" t="str">
        <f t="shared" si="4"/>
        <v>1-1201</v>
      </c>
      <c r="W26" s="20" t="str">
        <f t="shared" si="5"/>
        <v>1-1122</v>
      </c>
      <c r="X26" s="20" t="str">
        <f t="shared" si="22"/>
        <v/>
      </c>
      <c r="Y26" s="20" t="str">
        <f t="shared" si="23"/>
        <v/>
      </c>
      <c r="Z26" s="20" t="str">
        <f t="shared" si="8"/>
        <v/>
      </c>
      <c r="AA26" s="20" t="str">
        <f t="shared" si="9"/>
        <v/>
      </c>
      <c r="AB26" s="20" t="str">
        <f t="shared" si="10"/>
        <v/>
      </c>
      <c r="AD26" s="20" t="str">
        <f t="shared" si="11"/>
        <v/>
      </c>
      <c r="AE26" s="20" t="str">
        <f t="shared" si="12"/>
        <v/>
      </c>
      <c r="AF26" s="20" t="str">
        <f t="shared" si="13"/>
        <v xml:space="preserve">SELECT * FROM "SchAccounting"."Func_TblCodeOfAccounting_Structure_SET"(0000004000000000002, NULL, 0000009000000000002, 2, '1-1000', '1-1201'); </v>
      </c>
      <c r="AG26" s="20" t="str">
        <f t="shared" si="14"/>
        <v/>
      </c>
      <c r="AH26" s="20" t="str">
        <f t="shared" si="15"/>
        <v/>
      </c>
      <c r="AI26" s="20" t="str">
        <f t="shared" si="16"/>
        <v/>
      </c>
      <c r="AJ26" s="20" t="str">
        <f t="shared" si="17"/>
        <v/>
      </c>
      <c r="AK26" s="20" t="str">
        <f t="shared" si="18"/>
        <v/>
      </c>
      <c r="AL26" s="20" t="str">
        <f t="shared" si="19"/>
        <v/>
      </c>
      <c r="AM26" s="20" t="str">
        <f t="shared" si="20"/>
        <v/>
      </c>
      <c r="AO26" s="28" t="str">
        <f t="shared" si="0"/>
        <v xml:space="preserve">SELECT * FROM "SchAccounting"."Func_TblCodeOfAccounting_Structure_SET"(0000004000000000002, NULL, 0000009000000000002, 2, '1-1000', '1-1201'); </v>
      </c>
    </row>
    <row r="27" spans="2:41" x14ac:dyDescent="0.25">
      <c r="B27" s="20">
        <v>3</v>
      </c>
      <c r="C27" s="32" t="s">
        <v>353</v>
      </c>
      <c r="D27" s="20" t="s">
        <v>452</v>
      </c>
      <c r="I27" s="20" t="s">
        <v>353</v>
      </c>
      <c r="Q27" s="20" t="str">
        <f t="shared" si="21"/>
        <v>BCA - Surabaya</v>
      </c>
      <c r="S27" s="20" t="str">
        <f t="shared" si="1"/>
        <v>1-ACTV</v>
      </c>
      <c r="T27" s="20" t="str">
        <f t="shared" si="2"/>
        <v>1-0000</v>
      </c>
      <c r="U27" s="20" t="str">
        <f t="shared" si="3"/>
        <v>1-1000</v>
      </c>
      <c r="V27" s="20" t="str">
        <f t="shared" si="4"/>
        <v>1-1203</v>
      </c>
      <c r="W27" s="20" t="str">
        <f t="shared" si="5"/>
        <v>1-1122</v>
      </c>
      <c r="X27" s="20" t="str">
        <f t="shared" si="22"/>
        <v/>
      </c>
      <c r="Y27" s="20" t="str">
        <f t="shared" si="23"/>
        <v/>
      </c>
      <c r="Z27" s="20" t="str">
        <f t="shared" si="8"/>
        <v/>
      </c>
      <c r="AA27" s="20" t="str">
        <f t="shared" si="9"/>
        <v/>
      </c>
      <c r="AB27" s="20" t="str">
        <f t="shared" si="10"/>
        <v/>
      </c>
      <c r="AD27" s="20" t="str">
        <f t="shared" si="11"/>
        <v/>
      </c>
      <c r="AE27" s="20" t="str">
        <f t="shared" si="12"/>
        <v/>
      </c>
      <c r="AF27" s="20" t="str">
        <f t="shared" si="13"/>
        <v xml:space="preserve">SELECT * FROM "SchAccounting"."Func_TblCodeOfAccounting_Structure_SET"(0000004000000000002, NULL, 0000009000000000002, 2, '1-1000', '1-1203'); </v>
      </c>
      <c r="AG27" s="20" t="str">
        <f t="shared" si="14"/>
        <v/>
      </c>
      <c r="AH27" s="20" t="str">
        <f t="shared" si="15"/>
        <v/>
      </c>
      <c r="AI27" s="20" t="str">
        <f t="shared" si="16"/>
        <v/>
      </c>
      <c r="AJ27" s="20" t="str">
        <f t="shared" si="17"/>
        <v/>
      </c>
      <c r="AK27" s="20" t="str">
        <f t="shared" si="18"/>
        <v/>
      </c>
      <c r="AL27" s="20" t="str">
        <f t="shared" si="19"/>
        <v/>
      </c>
      <c r="AM27" s="20" t="str">
        <f t="shared" si="20"/>
        <v/>
      </c>
      <c r="AO27" s="28" t="str">
        <f t="shared" si="0"/>
        <v xml:space="preserve">SELECT * FROM "SchAccounting"."Func_TblCodeOfAccounting_Structure_SET"(0000004000000000002, NULL, 0000009000000000002, 2, '1-1000', '1-1203'); </v>
      </c>
    </row>
    <row r="28" spans="2:41" x14ac:dyDescent="0.25">
      <c r="B28" s="20">
        <v>3</v>
      </c>
      <c r="C28" s="32" t="s">
        <v>354</v>
      </c>
      <c r="D28" s="20" t="s">
        <v>19</v>
      </c>
      <c r="I28" s="20" t="s">
        <v>354</v>
      </c>
      <c r="Q28" s="20" t="str">
        <f t="shared" si="21"/>
        <v>BCA - IDR 0607</v>
      </c>
      <c r="S28" s="20" t="str">
        <f t="shared" si="1"/>
        <v>1-ACTV</v>
      </c>
      <c r="T28" s="20" t="str">
        <f t="shared" si="2"/>
        <v>1-0000</v>
      </c>
      <c r="U28" s="20" t="str">
        <f t="shared" si="3"/>
        <v>1-1000</v>
      </c>
      <c r="V28" s="20" t="str">
        <f t="shared" si="4"/>
        <v>1-1220</v>
      </c>
      <c r="W28" s="20" t="str">
        <f t="shared" si="5"/>
        <v>1-1122</v>
      </c>
      <c r="X28" s="20" t="str">
        <f t="shared" si="22"/>
        <v/>
      </c>
      <c r="Y28" s="20" t="str">
        <f t="shared" si="23"/>
        <v/>
      </c>
      <c r="Z28" s="20" t="str">
        <f t="shared" si="8"/>
        <v/>
      </c>
      <c r="AA28" s="20" t="str">
        <f t="shared" si="9"/>
        <v/>
      </c>
      <c r="AB28" s="20" t="str">
        <f t="shared" si="10"/>
        <v/>
      </c>
      <c r="AD28" s="20" t="str">
        <f t="shared" si="11"/>
        <v/>
      </c>
      <c r="AE28" s="20" t="str">
        <f t="shared" si="12"/>
        <v/>
      </c>
      <c r="AF28" s="20" t="str">
        <f t="shared" si="13"/>
        <v xml:space="preserve">SELECT * FROM "SchAccounting"."Func_TblCodeOfAccounting_Structure_SET"(0000004000000000002, NULL, 0000009000000000002, 2, '1-1000', '1-1220'); </v>
      </c>
      <c r="AG28" s="20" t="str">
        <f t="shared" si="14"/>
        <v/>
      </c>
      <c r="AH28" s="20" t="str">
        <f t="shared" si="15"/>
        <v/>
      </c>
      <c r="AI28" s="20" t="str">
        <f t="shared" si="16"/>
        <v/>
      </c>
      <c r="AJ28" s="20" t="str">
        <f t="shared" si="17"/>
        <v/>
      </c>
      <c r="AK28" s="20" t="str">
        <f t="shared" si="18"/>
        <v/>
      </c>
      <c r="AL28" s="20" t="str">
        <f t="shared" si="19"/>
        <v/>
      </c>
      <c r="AM28" s="20" t="str">
        <f t="shared" si="20"/>
        <v/>
      </c>
      <c r="AO28" s="28" t="str">
        <f t="shared" si="0"/>
        <v xml:space="preserve">SELECT * FROM "SchAccounting"."Func_TblCodeOfAccounting_Structure_SET"(0000004000000000002, NULL, 0000009000000000002, 2, '1-1000', '1-1220'); </v>
      </c>
    </row>
    <row r="29" spans="2:41" x14ac:dyDescent="0.25">
      <c r="B29" s="20">
        <v>3</v>
      </c>
      <c r="C29" s="32" t="s">
        <v>355</v>
      </c>
      <c r="D29" s="20" t="s">
        <v>20</v>
      </c>
      <c r="I29" s="20" t="s">
        <v>355</v>
      </c>
      <c r="Q29" s="20" t="str">
        <f t="shared" si="21"/>
        <v>BII - IDR 0380</v>
      </c>
      <c r="S29" s="20" t="str">
        <f t="shared" si="1"/>
        <v>1-ACTV</v>
      </c>
      <c r="T29" s="20" t="str">
        <f t="shared" si="2"/>
        <v>1-0000</v>
      </c>
      <c r="U29" s="20" t="str">
        <f t="shared" si="3"/>
        <v>1-1000</v>
      </c>
      <c r="V29" s="20" t="str">
        <f t="shared" si="4"/>
        <v>1-1300</v>
      </c>
      <c r="W29" s="20" t="str">
        <f t="shared" si="5"/>
        <v>1-1122</v>
      </c>
      <c r="X29" s="20" t="str">
        <f t="shared" si="22"/>
        <v/>
      </c>
      <c r="Y29" s="20" t="str">
        <f t="shared" si="23"/>
        <v/>
      </c>
      <c r="Z29" s="20" t="str">
        <f t="shared" si="8"/>
        <v/>
      </c>
      <c r="AA29" s="20" t="str">
        <f t="shared" si="9"/>
        <v/>
      </c>
      <c r="AB29" s="20" t="str">
        <f t="shared" si="10"/>
        <v/>
      </c>
      <c r="AD29" s="20" t="str">
        <f t="shared" si="11"/>
        <v/>
      </c>
      <c r="AE29" s="20" t="str">
        <f t="shared" si="12"/>
        <v/>
      </c>
      <c r="AF29" s="20" t="str">
        <f t="shared" si="13"/>
        <v xml:space="preserve">SELECT * FROM "SchAccounting"."Func_TblCodeOfAccounting_Structure_SET"(0000004000000000002, NULL, 0000009000000000002, 2, '1-1000', '1-1300'); </v>
      </c>
      <c r="AG29" s="20" t="str">
        <f t="shared" si="14"/>
        <v/>
      </c>
      <c r="AH29" s="20" t="str">
        <f t="shared" si="15"/>
        <v/>
      </c>
      <c r="AI29" s="20" t="str">
        <f t="shared" si="16"/>
        <v/>
      </c>
      <c r="AJ29" s="20" t="str">
        <f t="shared" si="17"/>
        <v/>
      </c>
      <c r="AK29" s="20" t="str">
        <f t="shared" si="18"/>
        <v/>
      </c>
      <c r="AL29" s="20" t="str">
        <f t="shared" si="19"/>
        <v/>
      </c>
      <c r="AM29" s="20" t="str">
        <f t="shared" si="20"/>
        <v/>
      </c>
      <c r="AO29" s="28" t="str">
        <f t="shared" si="0"/>
        <v xml:space="preserve">SELECT * FROM "SchAccounting"."Func_TblCodeOfAccounting_Structure_SET"(0000004000000000002, NULL, 0000009000000000002, 2, '1-1000', '1-1300'); </v>
      </c>
    </row>
    <row r="30" spans="2:41" x14ac:dyDescent="0.25">
      <c r="B30" s="20">
        <v>3</v>
      </c>
      <c r="C30" s="32" t="s">
        <v>356</v>
      </c>
      <c r="D30" s="20" t="s">
        <v>21</v>
      </c>
      <c r="I30" s="20" t="s">
        <v>356</v>
      </c>
      <c r="Q30" s="20" t="str">
        <f t="shared" si="21"/>
        <v>BII - IDR2 1070</v>
      </c>
      <c r="S30" s="20" t="str">
        <f t="shared" si="1"/>
        <v>1-ACTV</v>
      </c>
      <c r="T30" s="20" t="str">
        <f t="shared" si="2"/>
        <v>1-0000</v>
      </c>
      <c r="U30" s="20" t="str">
        <f t="shared" si="3"/>
        <v>1-1000</v>
      </c>
      <c r="V30" s="20" t="str">
        <f t="shared" si="4"/>
        <v>1-1400</v>
      </c>
      <c r="W30" s="20" t="str">
        <f t="shared" si="5"/>
        <v>1-1122</v>
      </c>
      <c r="X30" s="20" t="str">
        <f t="shared" si="22"/>
        <v/>
      </c>
      <c r="Y30" s="20" t="str">
        <f t="shared" si="23"/>
        <v/>
      </c>
      <c r="Z30" s="20" t="str">
        <f t="shared" si="8"/>
        <v/>
      </c>
      <c r="AA30" s="20" t="str">
        <f t="shared" si="9"/>
        <v/>
      </c>
      <c r="AB30" s="20" t="str">
        <f t="shared" si="10"/>
        <v/>
      </c>
      <c r="AD30" s="20" t="str">
        <f t="shared" si="11"/>
        <v/>
      </c>
      <c r="AE30" s="20" t="str">
        <f t="shared" si="12"/>
        <v/>
      </c>
      <c r="AF30" s="20" t="str">
        <f t="shared" si="13"/>
        <v xml:space="preserve">SELECT * FROM "SchAccounting"."Func_TblCodeOfAccounting_Structure_SET"(0000004000000000002, NULL, 0000009000000000002, 2, '1-1000', '1-1400'); </v>
      </c>
      <c r="AG30" s="20" t="str">
        <f t="shared" si="14"/>
        <v/>
      </c>
      <c r="AH30" s="20" t="str">
        <f t="shared" si="15"/>
        <v/>
      </c>
      <c r="AI30" s="20" t="str">
        <f t="shared" si="16"/>
        <v/>
      </c>
      <c r="AJ30" s="20" t="str">
        <f t="shared" si="17"/>
        <v/>
      </c>
      <c r="AK30" s="20" t="str">
        <f t="shared" si="18"/>
        <v/>
      </c>
      <c r="AL30" s="20" t="str">
        <f t="shared" si="19"/>
        <v/>
      </c>
      <c r="AM30" s="20" t="str">
        <f t="shared" si="20"/>
        <v/>
      </c>
      <c r="AO30" s="28" t="str">
        <f t="shared" si="0"/>
        <v xml:space="preserve">SELECT * FROM "SchAccounting"."Func_TblCodeOfAccounting_Structure_SET"(0000004000000000002, NULL, 0000009000000000002, 2, '1-1000', '1-1400'); </v>
      </c>
    </row>
    <row r="31" spans="2:41" x14ac:dyDescent="0.25">
      <c r="B31" s="20">
        <v>3</v>
      </c>
      <c r="C31" s="32" t="s">
        <v>357</v>
      </c>
      <c r="D31" s="20" t="s">
        <v>22</v>
      </c>
      <c r="I31" s="20" t="s">
        <v>357</v>
      </c>
      <c r="Q31" s="20" t="str">
        <f t="shared" si="21"/>
        <v>BII - IDR 2304</v>
      </c>
      <c r="S31" s="20" t="str">
        <f t="shared" si="1"/>
        <v>1-ACTV</v>
      </c>
      <c r="T31" s="20" t="str">
        <f t="shared" si="2"/>
        <v>1-0000</v>
      </c>
      <c r="U31" s="20" t="str">
        <f t="shared" si="3"/>
        <v>1-1000</v>
      </c>
      <c r="V31" s="20" t="str">
        <f t="shared" si="4"/>
        <v>1-1500</v>
      </c>
      <c r="W31" s="20" t="str">
        <f t="shared" si="5"/>
        <v>1-1122</v>
      </c>
      <c r="X31" s="20" t="str">
        <f t="shared" si="22"/>
        <v/>
      </c>
      <c r="Y31" s="20" t="str">
        <f t="shared" si="23"/>
        <v/>
      </c>
      <c r="Z31" s="20" t="str">
        <f t="shared" si="8"/>
        <v/>
      </c>
      <c r="AA31" s="20" t="str">
        <f t="shared" si="9"/>
        <v/>
      </c>
      <c r="AB31" s="20" t="str">
        <f t="shared" si="10"/>
        <v/>
      </c>
      <c r="AD31" s="20" t="str">
        <f t="shared" si="11"/>
        <v/>
      </c>
      <c r="AE31" s="20" t="str">
        <f t="shared" si="12"/>
        <v/>
      </c>
      <c r="AF31" s="20" t="str">
        <f t="shared" si="13"/>
        <v xml:space="preserve">SELECT * FROM "SchAccounting"."Func_TblCodeOfAccounting_Structure_SET"(0000004000000000002, NULL, 0000009000000000002, 2, '1-1000', '1-1500'); </v>
      </c>
      <c r="AG31" s="20" t="str">
        <f t="shared" si="14"/>
        <v/>
      </c>
      <c r="AH31" s="20" t="str">
        <f t="shared" si="15"/>
        <v/>
      </c>
      <c r="AI31" s="20" t="str">
        <f t="shared" si="16"/>
        <v/>
      </c>
      <c r="AJ31" s="20" t="str">
        <f t="shared" si="17"/>
        <v/>
      </c>
      <c r="AK31" s="20" t="str">
        <f t="shared" si="18"/>
        <v/>
      </c>
      <c r="AL31" s="20" t="str">
        <f t="shared" si="19"/>
        <v/>
      </c>
      <c r="AM31" s="20" t="str">
        <f t="shared" si="20"/>
        <v/>
      </c>
      <c r="AO31" s="28" t="str">
        <f t="shared" si="0"/>
        <v xml:space="preserve">SELECT * FROM "SchAccounting"."Func_TblCodeOfAccounting_Structure_SET"(0000004000000000002, NULL, 0000009000000000002, 2, '1-1000', '1-1500'); </v>
      </c>
    </row>
    <row r="32" spans="2:41" x14ac:dyDescent="0.25">
      <c r="B32" s="20">
        <v>3</v>
      </c>
      <c r="C32" s="32" t="s">
        <v>358</v>
      </c>
      <c r="D32" s="20" t="s">
        <v>23</v>
      </c>
      <c r="I32" s="20" t="s">
        <v>358</v>
      </c>
      <c r="Q32" s="20" t="str">
        <f t="shared" si="21"/>
        <v>BII - USD 6153</v>
      </c>
      <c r="S32" s="20" t="str">
        <f t="shared" si="1"/>
        <v>1-ACTV</v>
      </c>
      <c r="T32" s="20" t="str">
        <f t="shared" si="2"/>
        <v>1-0000</v>
      </c>
      <c r="U32" s="20" t="str">
        <f t="shared" si="3"/>
        <v>1-1000</v>
      </c>
      <c r="V32" s="20" t="str">
        <f t="shared" si="4"/>
        <v>1-1600</v>
      </c>
      <c r="W32" s="20" t="str">
        <f t="shared" si="5"/>
        <v>1-1122</v>
      </c>
      <c r="X32" s="20" t="str">
        <f t="shared" si="22"/>
        <v/>
      </c>
      <c r="Y32" s="20" t="str">
        <f t="shared" si="23"/>
        <v/>
      </c>
      <c r="Z32" s="20" t="str">
        <f t="shared" si="8"/>
        <v/>
      </c>
      <c r="AA32" s="20" t="str">
        <f t="shared" si="9"/>
        <v/>
      </c>
      <c r="AB32" s="20" t="str">
        <f t="shared" si="10"/>
        <v/>
      </c>
      <c r="AD32" s="20" t="str">
        <f t="shared" si="11"/>
        <v/>
      </c>
      <c r="AE32" s="20" t="str">
        <f t="shared" si="12"/>
        <v/>
      </c>
      <c r="AF32" s="20" t="str">
        <f t="shared" si="13"/>
        <v xml:space="preserve">SELECT * FROM "SchAccounting"."Func_TblCodeOfAccounting_Structure_SET"(0000004000000000002, NULL, 0000009000000000002, 2, '1-1000', '1-1600'); </v>
      </c>
      <c r="AG32" s="20" t="str">
        <f t="shared" si="14"/>
        <v/>
      </c>
      <c r="AH32" s="20" t="str">
        <f t="shared" si="15"/>
        <v/>
      </c>
      <c r="AI32" s="20" t="str">
        <f t="shared" si="16"/>
        <v/>
      </c>
      <c r="AJ32" s="20" t="str">
        <f t="shared" si="17"/>
        <v/>
      </c>
      <c r="AK32" s="20" t="str">
        <f t="shared" si="18"/>
        <v/>
      </c>
      <c r="AL32" s="20" t="str">
        <f t="shared" si="19"/>
        <v/>
      </c>
      <c r="AM32" s="20" t="str">
        <f t="shared" si="20"/>
        <v/>
      </c>
      <c r="AO32" s="28" t="str">
        <f t="shared" si="0"/>
        <v xml:space="preserve">SELECT * FROM "SchAccounting"."Func_TblCodeOfAccounting_Structure_SET"(0000004000000000002, NULL, 0000009000000000002, 2, '1-1000', '1-1600'); </v>
      </c>
    </row>
    <row r="33" spans="2:41" x14ac:dyDescent="0.25">
      <c r="B33" s="20">
        <v>4</v>
      </c>
      <c r="C33" s="32" t="s">
        <v>359</v>
      </c>
      <c r="D33" s="20" t="s">
        <v>23</v>
      </c>
      <c r="J33" s="20" t="s">
        <v>359</v>
      </c>
      <c r="Q33" s="20" t="str">
        <f t="shared" si="21"/>
        <v>BII - USD 6153</v>
      </c>
      <c r="S33" s="20" t="str">
        <f t="shared" si="1"/>
        <v>1-ACTV</v>
      </c>
      <c r="T33" s="20" t="str">
        <f t="shared" si="2"/>
        <v>1-0000</v>
      </c>
      <c r="U33" s="20" t="str">
        <f t="shared" si="3"/>
        <v>1-1000</v>
      </c>
      <c r="V33" s="20" t="str">
        <f t="shared" si="4"/>
        <v>1-1600</v>
      </c>
      <c r="W33" s="20" t="str">
        <f t="shared" si="5"/>
        <v>1-1601</v>
      </c>
      <c r="X33" s="20" t="str">
        <f t="shared" si="22"/>
        <v/>
      </c>
      <c r="Y33" s="20" t="str">
        <f t="shared" si="23"/>
        <v/>
      </c>
      <c r="Z33" s="20" t="str">
        <f t="shared" si="8"/>
        <v/>
      </c>
      <c r="AA33" s="20" t="str">
        <f t="shared" si="9"/>
        <v/>
      </c>
      <c r="AB33" s="20" t="str">
        <f t="shared" si="10"/>
        <v/>
      </c>
      <c r="AD33" s="20" t="str">
        <f t="shared" si="11"/>
        <v/>
      </c>
      <c r="AE33" s="20" t="str">
        <f t="shared" si="12"/>
        <v/>
      </c>
      <c r="AF33" s="20" t="str">
        <f t="shared" si="13"/>
        <v/>
      </c>
      <c r="AG33" s="20" t="str">
        <f t="shared" si="14"/>
        <v xml:space="preserve">SELECT * FROM "SchAccounting"."Func_TblCodeOfAccounting_Structure_SET"(0000004000000000002, NULL, 0000009000000000002, 3, '1-1600', '1-1601'); </v>
      </c>
      <c r="AH33" s="20" t="str">
        <f t="shared" si="15"/>
        <v/>
      </c>
      <c r="AI33" s="20" t="str">
        <f t="shared" si="16"/>
        <v/>
      </c>
      <c r="AJ33" s="20" t="str">
        <f t="shared" si="17"/>
        <v/>
      </c>
      <c r="AK33" s="20" t="str">
        <f t="shared" si="18"/>
        <v/>
      </c>
      <c r="AL33" s="20" t="str">
        <f t="shared" si="19"/>
        <v/>
      </c>
      <c r="AM33" s="20" t="str">
        <f t="shared" si="20"/>
        <v/>
      </c>
      <c r="AO33" s="28" t="str">
        <f t="shared" si="0"/>
        <v xml:space="preserve">SELECT * FROM "SchAccounting"."Func_TblCodeOfAccounting_Structure_SET"(0000004000000000002, NULL, 0000009000000000002, 3, '1-1600', '1-1601'); </v>
      </c>
    </row>
    <row r="34" spans="2:41" x14ac:dyDescent="0.25">
      <c r="B34" s="20">
        <v>4</v>
      </c>
      <c r="C34" s="32" t="s">
        <v>360</v>
      </c>
      <c r="D34" s="20" t="s">
        <v>24</v>
      </c>
      <c r="J34" s="20" t="s">
        <v>360</v>
      </c>
      <c r="Q34" s="20" t="str">
        <f t="shared" si="21"/>
        <v>BII - USD 6153 Exchange</v>
      </c>
      <c r="S34" s="20" t="str">
        <f t="shared" si="1"/>
        <v>1-ACTV</v>
      </c>
      <c r="T34" s="20" t="str">
        <f t="shared" si="2"/>
        <v>1-0000</v>
      </c>
      <c r="U34" s="20" t="str">
        <f t="shared" si="3"/>
        <v>1-1000</v>
      </c>
      <c r="V34" s="20" t="str">
        <f t="shared" si="4"/>
        <v>1-1600</v>
      </c>
      <c r="W34" s="20" t="str">
        <f t="shared" si="5"/>
        <v>1-1602</v>
      </c>
      <c r="X34" s="20" t="str">
        <f t="shared" si="22"/>
        <v/>
      </c>
      <c r="Y34" s="20" t="str">
        <f t="shared" si="23"/>
        <v/>
      </c>
      <c r="Z34" s="20" t="str">
        <f t="shared" si="8"/>
        <v/>
      </c>
      <c r="AA34" s="20" t="str">
        <f t="shared" si="9"/>
        <v/>
      </c>
      <c r="AB34" s="20" t="str">
        <f t="shared" si="10"/>
        <v/>
      </c>
      <c r="AD34" s="20" t="str">
        <f t="shared" si="11"/>
        <v/>
      </c>
      <c r="AE34" s="20" t="str">
        <f t="shared" si="12"/>
        <v/>
      </c>
      <c r="AF34" s="20" t="str">
        <f t="shared" si="13"/>
        <v/>
      </c>
      <c r="AG34" s="20" t="str">
        <f t="shared" si="14"/>
        <v xml:space="preserve">SELECT * FROM "SchAccounting"."Func_TblCodeOfAccounting_Structure_SET"(0000004000000000002, NULL, 0000009000000000002, 3, '1-1600', '1-1602'); </v>
      </c>
      <c r="AH34" s="20" t="str">
        <f t="shared" si="15"/>
        <v/>
      </c>
      <c r="AI34" s="20" t="str">
        <f t="shared" si="16"/>
        <v/>
      </c>
      <c r="AJ34" s="20" t="str">
        <f t="shared" si="17"/>
        <v/>
      </c>
      <c r="AK34" s="20" t="str">
        <f t="shared" si="18"/>
        <v/>
      </c>
      <c r="AL34" s="20" t="str">
        <f t="shared" si="19"/>
        <v/>
      </c>
      <c r="AM34" s="20" t="str">
        <f t="shared" si="20"/>
        <v/>
      </c>
      <c r="AO34" s="28" t="str">
        <f t="shared" si="0"/>
        <v xml:space="preserve">SELECT * FROM "SchAccounting"."Func_TblCodeOfAccounting_Structure_SET"(0000004000000000002, NULL, 0000009000000000002, 3, '1-1600', '1-1602'); </v>
      </c>
    </row>
    <row r="35" spans="2:41" x14ac:dyDescent="0.25">
      <c r="B35" s="20">
        <v>3</v>
      </c>
      <c r="C35" s="32" t="s">
        <v>361</v>
      </c>
      <c r="D35" s="20" t="s">
        <v>25</v>
      </c>
      <c r="I35" s="20" t="s">
        <v>361</v>
      </c>
      <c r="Q35" s="20" t="str">
        <f t="shared" si="21"/>
        <v>BII - USD 6140</v>
      </c>
      <c r="S35" s="20" t="str">
        <f t="shared" si="1"/>
        <v>1-ACTV</v>
      </c>
      <c r="T35" s="20" t="str">
        <f t="shared" si="2"/>
        <v>1-0000</v>
      </c>
      <c r="U35" s="20" t="str">
        <f t="shared" si="3"/>
        <v>1-1000</v>
      </c>
      <c r="V35" s="20" t="str">
        <f t="shared" si="4"/>
        <v>1-1700</v>
      </c>
      <c r="W35" s="20" t="str">
        <f t="shared" si="5"/>
        <v>1-1602</v>
      </c>
      <c r="X35" s="20" t="str">
        <f t="shared" si="22"/>
        <v/>
      </c>
      <c r="Y35" s="20" t="str">
        <f t="shared" si="23"/>
        <v/>
      </c>
      <c r="Z35" s="20" t="str">
        <f t="shared" si="8"/>
        <v/>
      </c>
      <c r="AA35" s="20" t="str">
        <f t="shared" si="9"/>
        <v/>
      </c>
      <c r="AB35" s="20" t="str">
        <f t="shared" si="10"/>
        <v/>
      </c>
      <c r="AD35" s="20" t="str">
        <f t="shared" si="11"/>
        <v/>
      </c>
      <c r="AE35" s="20" t="str">
        <f t="shared" si="12"/>
        <v/>
      </c>
      <c r="AF35" s="20" t="str">
        <f t="shared" si="13"/>
        <v xml:space="preserve">SELECT * FROM "SchAccounting"."Func_TblCodeOfAccounting_Structure_SET"(0000004000000000002, NULL, 0000009000000000002, 2, '1-1000', '1-1700'); </v>
      </c>
      <c r="AG35" s="20" t="str">
        <f t="shared" si="14"/>
        <v/>
      </c>
      <c r="AH35" s="20" t="str">
        <f t="shared" si="15"/>
        <v/>
      </c>
      <c r="AI35" s="20" t="str">
        <f t="shared" si="16"/>
        <v/>
      </c>
      <c r="AJ35" s="20" t="str">
        <f t="shared" si="17"/>
        <v/>
      </c>
      <c r="AK35" s="20" t="str">
        <f t="shared" si="18"/>
        <v/>
      </c>
      <c r="AL35" s="20" t="str">
        <f t="shared" si="19"/>
        <v/>
      </c>
      <c r="AM35" s="20" t="str">
        <f t="shared" si="20"/>
        <v/>
      </c>
      <c r="AO35" s="28" t="str">
        <f t="shared" si="0"/>
        <v xml:space="preserve">SELECT * FROM "SchAccounting"."Func_TblCodeOfAccounting_Structure_SET"(0000004000000000002, NULL, 0000009000000000002, 2, '1-1000', '1-1700'); </v>
      </c>
    </row>
    <row r="36" spans="2:41" x14ac:dyDescent="0.25">
      <c r="B36" s="20">
        <v>4</v>
      </c>
      <c r="C36" s="32" t="s">
        <v>362</v>
      </c>
      <c r="D36" s="20" t="s">
        <v>25</v>
      </c>
      <c r="J36" s="20" t="s">
        <v>362</v>
      </c>
      <c r="Q36" s="20" t="str">
        <f t="shared" si="21"/>
        <v>BII - USD 6140</v>
      </c>
      <c r="S36" s="20" t="str">
        <f t="shared" si="1"/>
        <v>1-ACTV</v>
      </c>
      <c r="T36" s="20" t="str">
        <f t="shared" si="2"/>
        <v>1-0000</v>
      </c>
      <c r="U36" s="20" t="str">
        <f t="shared" si="3"/>
        <v>1-1000</v>
      </c>
      <c r="V36" s="20" t="str">
        <f t="shared" si="4"/>
        <v>1-1700</v>
      </c>
      <c r="W36" s="20" t="str">
        <f t="shared" si="5"/>
        <v>1-1701</v>
      </c>
      <c r="X36" s="20" t="str">
        <f t="shared" si="22"/>
        <v/>
      </c>
      <c r="Y36" s="20" t="str">
        <f t="shared" si="23"/>
        <v/>
      </c>
      <c r="Z36" s="20" t="str">
        <f t="shared" si="8"/>
        <v/>
      </c>
      <c r="AA36" s="20" t="str">
        <f t="shared" si="9"/>
        <v/>
      </c>
      <c r="AB36" s="20" t="str">
        <f t="shared" si="10"/>
        <v/>
      </c>
      <c r="AD36" s="20" t="str">
        <f t="shared" si="11"/>
        <v/>
      </c>
      <c r="AE36" s="20" t="str">
        <f t="shared" si="12"/>
        <v/>
      </c>
      <c r="AF36" s="20" t="str">
        <f t="shared" si="13"/>
        <v/>
      </c>
      <c r="AG36" s="20" t="str">
        <f t="shared" si="14"/>
        <v xml:space="preserve">SELECT * FROM "SchAccounting"."Func_TblCodeOfAccounting_Structure_SET"(0000004000000000002, NULL, 0000009000000000002, 3, '1-1700', '1-1701'); </v>
      </c>
      <c r="AH36" s="20" t="str">
        <f t="shared" si="15"/>
        <v/>
      </c>
      <c r="AI36" s="20" t="str">
        <f t="shared" si="16"/>
        <v/>
      </c>
      <c r="AJ36" s="20" t="str">
        <f t="shared" si="17"/>
        <v/>
      </c>
      <c r="AK36" s="20" t="str">
        <f t="shared" si="18"/>
        <v/>
      </c>
      <c r="AL36" s="20" t="str">
        <f t="shared" si="19"/>
        <v/>
      </c>
      <c r="AM36" s="20" t="str">
        <f t="shared" si="20"/>
        <v/>
      </c>
      <c r="AO36" s="28" t="str">
        <f t="shared" si="0"/>
        <v xml:space="preserve">SELECT * FROM "SchAccounting"."Func_TblCodeOfAccounting_Structure_SET"(0000004000000000002, NULL, 0000009000000000002, 3, '1-1700', '1-1701'); </v>
      </c>
    </row>
    <row r="37" spans="2:41" x14ac:dyDescent="0.25">
      <c r="B37" s="20">
        <v>4</v>
      </c>
      <c r="C37" s="32" t="s">
        <v>363</v>
      </c>
      <c r="D37" s="20" t="s">
        <v>26</v>
      </c>
      <c r="J37" s="20" t="s">
        <v>363</v>
      </c>
      <c r="Q37" s="20" t="str">
        <f t="shared" si="21"/>
        <v>BII - USD 6140 Exchange</v>
      </c>
      <c r="S37" s="20" t="str">
        <f t="shared" si="1"/>
        <v>1-ACTV</v>
      </c>
      <c r="T37" s="20" t="str">
        <f t="shared" si="2"/>
        <v>1-0000</v>
      </c>
      <c r="U37" s="20" t="str">
        <f t="shared" si="3"/>
        <v>1-1000</v>
      </c>
      <c r="V37" s="20" t="str">
        <f t="shared" si="4"/>
        <v>1-1700</v>
      </c>
      <c r="W37" s="20" t="str">
        <f t="shared" si="5"/>
        <v>1-1702</v>
      </c>
      <c r="X37" s="20" t="str">
        <f t="shared" si="22"/>
        <v/>
      </c>
      <c r="Y37" s="20" t="str">
        <f t="shared" si="23"/>
        <v/>
      </c>
      <c r="Z37" s="20" t="str">
        <f t="shared" si="8"/>
        <v/>
      </c>
      <c r="AA37" s="20" t="str">
        <f t="shared" si="9"/>
        <v/>
      </c>
      <c r="AB37" s="20" t="str">
        <f t="shared" si="10"/>
        <v/>
      </c>
      <c r="AD37" s="20" t="str">
        <f t="shared" si="11"/>
        <v/>
      </c>
      <c r="AE37" s="20" t="str">
        <f t="shared" si="12"/>
        <v/>
      </c>
      <c r="AF37" s="20" t="str">
        <f t="shared" si="13"/>
        <v/>
      </c>
      <c r="AG37" s="20" t="str">
        <f t="shared" si="14"/>
        <v xml:space="preserve">SELECT * FROM "SchAccounting"."Func_TblCodeOfAccounting_Structure_SET"(0000004000000000002, NULL, 0000009000000000002, 3, '1-1700', '1-1702'); </v>
      </c>
      <c r="AH37" s="20" t="str">
        <f t="shared" si="15"/>
        <v/>
      </c>
      <c r="AI37" s="20" t="str">
        <f t="shared" si="16"/>
        <v/>
      </c>
      <c r="AJ37" s="20" t="str">
        <f t="shared" si="17"/>
        <v/>
      </c>
      <c r="AK37" s="20" t="str">
        <f t="shared" si="18"/>
        <v/>
      </c>
      <c r="AL37" s="20" t="str">
        <f t="shared" si="19"/>
        <v/>
      </c>
      <c r="AM37" s="20" t="str">
        <f t="shared" si="20"/>
        <v/>
      </c>
      <c r="AO37" s="28" t="str">
        <f t="shared" si="0"/>
        <v xml:space="preserve">SELECT * FROM "SchAccounting"."Func_TblCodeOfAccounting_Structure_SET"(0000004000000000002, NULL, 0000009000000000002, 3, '1-1700', '1-1702'); </v>
      </c>
    </row>
    <row r="38" spans="2:41" x14ac:dyDescent="0.25">
      <c r="B38" s="20">
        <v>3</v>
      </c>
      <c r="C38" s="32" t="s">
        <v>364</v>
      </c>
      <c r="D38" s="20" t="s">
        <v>27</v>
      </c>
      <c r="I38" s="20" t="s">
        <v>364</v>
      </c>
      <c r="Q38" s="20" t="str">
        <f t="shared" si="21"/>
        <v>STDE - USD 0287</v>
      </c>
      <c r="S38" s="20" t="str">
        <f t="shared" si="1"/>
        <v>1-ACTV</v>
      </c>
      <c r="T38" s="20" t="str">
        <f t="shared" si="2"/>
        <v>1-0000</v>
      </c>
      <c r="U38" s="20" t="str">
        <f t="shared" si="3"/>
        <v>1-1000</v>
      </c>
      <c r="V38" s="20" t="str">
        <f t="shared" si="4"/>
        <v>1-1800</v>
      </c>
      <c r="W38" s="20" t="str">
        <f t="shared" si="5"/>
        <v>1-1702</v>
      </c>
      <c r="X38" s="20" t="str">
        <f t="shared" si="22"/>
        <v/>
      </c>
      <c r="Y38" s="20" t="str">
        <f t="shared" si="23"/>
        <v/>
      </c>
      <c r="Z38" s="20" t="str">
        <f t="shared" si="8"/>
        <v/>
      </c>
      <c r="AA38" s="20" t="str">
        <f t="shared" si="9"/>
        <v/>
      </c>
      <c r="AB38" s="20" t="str">
        <f t="shared" si="10"/>
        <v/>
      </c>
      <c r="AD38" s="20" t="str">
        <f t="shared" si="11"/>
        <v/>
      </c>
      <c r="AE38" s="20" t="str">
        <f t="shared" si="12"/>
        <v/>
      </c>
      <c r="AF38" s="20" t="str">
        <f t="shared" si="13"/>
        <v xml:space="preserve">SELECT * FROM "SchAccounting"."Func_TblCodeOfAccounting_Structure_SET"(0000004000000000002, NULL, 0000009000000000002, 2, '1-1000', '1-1800'); </v>
      </c>
      <c r="AG38" s="20" t="str">
        <f t="shared" si="14"/>
        <v/>
      </c>
      <c r="AH38" s="20" t="str">
        <f t="shared" si="15"/>
        <v/>
      </c>
      <c r="AI38" s="20" t="str">
        <f t="shared" si="16"/>
        <v/>
      </c>
      <c r="AJ38" s="20" t="str">
        <f t="shared" si="17"/>
        <v/>
      </c>
      <c r="AK38" s="20" t="str">
        <f t="shared" si="18"/>
        <v/>
      </c>
      <c r="AL38" s="20" t="str">
        <f t="shared" si="19"/>
        <v/>
      </c>
      <c r="AM38" s="20" t="str">
        <f t="shared" si="20"/>
        <v/>
      </c>
      <c r="AO38" s="28" t="str">
        <f t="shared" si="0"/>
        <v xml:space="preserve">SELECT * FROM "SchAccounting"."Func_TblCodeOfAccounting_Structure_SET"(0000004000000000002, NULL, 0000009000000000002, 2, '1-1000', '1-1800'); </v>
      </c>
    </row>
    <row r="39" spans="2:41" x14ac:dyDescent="0.25">
      <c r="B39" s="20">
        <v>4</v>
      </c>
      <c r="C39" s="32" t="s">
        <v>365</v>
      </c>
      <c r="D39" s="20" t="s">
        <v>27</v>
      </c>
      <c r="J39" s="20" t="s">
        <v>365</v>
      </c>
      <c r="Q39" s="20" t="str">
        <f t="shared" si="21"/>
        <v>STDE - USD 0287</v>
      </c>
      <c r="S39" s="20" t="str">
        <f t="shared" si="1"/>
        <v>1-ACTV</v>
      </c>
      <c r="T39" s="20" t="str">
        <f t="shared" si="2"/>
        <v>1-0000</v>
      </c>
      <c r="U39" s="20" t="str">
        <f t="shared" si="3"/>
        <v>1-1000</v>
      </c>
      <c r="V39" s="20" t="str">
        <f t="shared" si="4"/>
        <v>1-1800</v>
      </c>
      <c r="W39" s="20" t="str">
        <f t="shared" si="5"/>
        <v>1-1801</v>
      </c>
      <c r="X39" s="20" t="str">
        <f t="shared" si="22"/>
        <v/>
      </c>
      <c r="Y39" s="20" t="str">
        <f t="shared" si="23"/>
        <v/>
      </c>
      <c r="Z39" s="20" t="str">
        <f t="shared" si="8"/>
        <v/>
      </c>
      <c r="AA39" s="20" t="str">
        <f t="shared" si="9"/>
        <v/>
      </c>
      <c r="AB39" s="20" t="str">
        <f t="shared" si="10"/>
        <v/>
      </c>
      <c r="AD39" s="20" t="str">
        <f t="shared" si="11"/>
        <v/>
      </c>
      <c r="AE39" s="20" t="str">
        <f t="shared" si="12"/>
        <v/>
      </c>
      <c r="AF39" s="20" t="str">
        <f t="shared" si="13"/>
        <v/>
      </c>
      <c r="AG39" s="20" t="str">
        <f t="shared" si="14"/>
        <v xml:space="preserve">SELECT * FROM "SchAccounting"."Func_TblCodeOfAccounting_Structure_SET"(0000004000000000002, NULL, 0000009000000000002, 3, '1-1800', '1-1801'); </v>
      </c>
      <c r="AH39" s="20" t="str">
        <f t="shared" si="15"/>
        <v/>
      </c>
      <c r="AI39" s="20" t="str">
        <f t="shared" si="16"/>
        <v/>
      </c>
      <c r="AJ39" s="20" t="str">
        <f t="shared" si="17"/>
        <v/>
      </c>
      <c r="AK39" s="20" t="str">
        <f t="shared" si="18"/>
        <v/>
      </c>
      <c r="AL39" s="20" t="str">
        <f t="shared" si="19"/>
        <v/>
      </c>
      <c r="AM39" s="20" t="str">
        <f t="shared" si="20"/>
        <v/>
      </c>
      <c r="AO39" s="28" t="str">
        <f t="shared" si="0"/>
        <v xml:space="preserve">SELECT * FROM "SchAccounting"."Func_TblCodeOfAccounting_Structure_SET"(0000004000000000002, NULL, 0000009000000000002, 3, '1-1800', '1-1801'); </v>
      </c>
    </row>
    <row r="40" spans="2:41" x14ac:dyDescent="0.25">
      <c r="B40" s="20">
        <v>4</v>
      </c>
      <c r="C40" s="32" t="s">
        <v>366</v>
      </c>
      <c r="D40" s="20" t="s">
        <v>28</v>
      </c>
      <c r="J40" s="20" t="s">
        <v>366</v>
      </c>
      <c r="Q40" s="20" t="str">
        <f t="shared" si="21"/>
        <v>STDE - USD 0287 Exchange</v>
      </c>
      <c r="S40" s="20" t="str">
        <f t="shared" si="1"/>
        <v>1-ACTV</v>
      </c>
      <c r="T40" s="20" t="str">
        <f t="shared" si="2"/>
        <v>1-0000</v>
      </c>
      <c r="U40" s="20" t="str">
        <f t="shared" si="3"/>
        <v>1-1000</v>
      </c>
      <c r="V40" s="20" t="str">
        <f t="shared" si="4"/>
        <v>1-1800</v>
      </c>
      <c r="W40" s="20" t="str">
        <f t="shared" si="5"/>
        <v>1-1802</v>
      </c>
      <c r="X40" s="20" t="str">
        <f t="shared" si="22"/>
        <v/>
      </c>
      <c r="Y40" s="20" t="str">
        <f t="shared" si="23"/>
        <v/>
      </c>
      <c r="Z40" s="20" t="str">
        <f t="shared" si="8"/>
        <v/>
      </c>
      <c r="AA40" s="20" t="str">
        <f t="shared" si="9"/>
        <v/>
      </c>
      <c r="AB40" s="20" t="str">
        <f t="shared" si="10"/>
        <v/>
      </c>
      <c r="AD40" s="20" t="str">
        <f t="shared" si="11"/>
        <v/>
      </c>
      <c r="AE40" s="20" t="str">
        <f t="shared" si="12"/>
        <v/>
      </c>
      <c r="AF40" s="20" t="str">
        <f t="shared" si="13"/>
        <v/>
      </c>
      <c r="AG40" s="20" t="str">
        <f t="shared" si="14"/>
        <v xml:space="preserve">SELECT * FROM "SchAccounting"."Func_TblCodeOfAccounting_Structure_SET"(0000004000000000002, NULL, 0000009000000000002, 3, '1-1800', '1-1802'); </v>
      </c>
      <c r="AH40" s="20" t="str">
        <f t="shared" si="15"/>
        <v/>
      </c>
      <c r="AI40" s="20" t="str">
        <f t="shared" si="16"/>
        <v/>
      </c>
      <c r="AJ40" s="20" t="str">
        <f t="shared" si="17"/>
        <v/>
      </c>
      <c r="AK40" s="20" t="str">
        <f t="shared" si="18"/>
        <v/>
      </c>
      <c r="AL40" s="20" t="str">
        <f t="shared" si="19"/>
        <v/>
      </c>
      <c r="AM40" s="20" t="str">
        <f t="shared" si="20"/>
        <v/>
      </c>
      <c r="AO40" s="28" t="str">
        <f t="shared" si="0"/>
        <v xml:space="preserve">SELECT * FROM "SchAccounting"."Func_TblCodeOfAccounting_Structure_SET"(0000004000000000002, NULL, 0000009000000000002, 3, '1-1800', '1-1802'); </v>
      </c>
    </row>
    <row r="41" spans="2:41" x14ac:dyDescent="0.25">
      <c r="B41" s="20">
        <v>3</v>
      </c>
      <c r="C41" s="32" t="s">
        <v>367</v>
      </c>
      <c r="D41" s="20" t="s">
        <v>29</v>
      </c>
      <c r="I41" s="20" t="s">
        <v>367</v>
      </c>
      <c r="Q41" s="20" t="str">
        <f t="shared" si="21"/>
        <v>STDO - USD 0325</v>
      </c>
      <c r="S41" s="20" t="str">
        <f t="shared" si="1"/>
        <v>1-ACTV</v>
      </c>
      <c r="T41" s="20" t="str">
        <f t="shared" si="2"/>
        <v>1-0000</v>
      </c>
      <c r="U41" s="20" t="str">
        <f t="shared" si="3"/>
        <v>1-1000</v>
      </c>
      <c r="V41" s="20" t="str">
        <f t="shared" si="4"/>
        <v>1-1810</v>
      </c>
      <c r="W41" s="20" t="str">
        <f t="shared" si="5"/>
        <v>1-1802</v>
      </c>
      <c r="X41" s="20" t="str">
        <f t="shared" si="22"/>
        <v/>
      </c>
      <c r="Y41" s="20" t="str">
        <f t="shared" si="23"/>
        <v/>
      </c>
      <c r="Z41" s="20" t="str">
        <f t="shared" si="8"/>
        <v/>
      </c>
      <c r="AA41" s="20" t="str">
        <f t="shared" si="9"/>
        <v/>
      </c>
      <c r="AB41" s="20" t="str">
        <f t="shared" si="10"/>
        <v/>
      </c>
      <c r="AD41" s="20" t="str">
        <f t="shared" si="11"/>
        <v/>
      </c>
      <c r="AE41" s="20" t="str">
        <f t="shared" si="12"/>
        <v/>
      </c>
      <c r="AF41" s="20" t="str">
        <f t="shared" si="13"/>
        <v xml:space="preserve">SELECT * FROM "SchAccounting"."Func_TblCodeOfAccounting_Structure_SET"(0000004000000000002, NULL, 0000009000000000002, 2, '1-1000', '1-1810'); </v>
      </c>
      <c r="AG41" s="20" t="str">
        <f t="shared" si="14"/>
        <v/>
      </c>
      <c r="AH41" s="20" t="str">
        <f t="shared" si="15"/>
        <v/>
      </c>
      <c r="AI41" s="20" t="str">
        <f t="shared" si="16"/>
        <v/>
      </c>
      <c r="AJ41" s="20" t="str">
        <f t="shared" si="17"/>
        <v/>
      </c>
      <c r="AK41" s="20" t="str">
        <f t="shared" si="18"/>
        <v/>
      </c>
      <c r="AL41" s="20" t="str">
        <f t="shared" si="19"/>
        <v/>
      </c>
      <c r="AM41" s="20" t="str">
        <f t="shared" si="20"/>
        <v/>
      </c>
      <c r="AO41" s="28" t="str">
        <f t="shared" si="0"/>
        <v xml:space="preserve">SELECT * FROM "SchAccounting"."Func_TblCodeOfAccounting_Structure_SET"(0000004000000000002, NULL, 0000009000000000002, 2, '1-1000', '1-1810'); </v>
      </c>
    </row>
    <row r="42" spans="2:41" x14ac:dyDescent="0.25">
      <c r="B42" s="20">
        <v>4</v>
      </c>
      <c r="C42" s="32" t="s">
        <v>368</v>
      </c>
      <c r="D42" s="20" t="s">
        <v>29</v>
      </c>
      <c r="J42" s="20" t="s">
        <v>368</v>
      </c>
      <c r="Q42" s="20" t="str">
        <f t="shared" si="21"/>
        <v>STDO - USD 0325</v>
      </c>
      <c r="S42" s="20" t="str">
        <f t="shared" si="1"/>
        <v>1-ACTV</v>
      </c>
      <c r="T42" s="20" t="str">
        <f t="shared" si="2"/>
        <v>1-0000</v>
      </c>
      <c r="U42" s="20" t="str">
        <f t="shared" si="3"/>
        <v>1-1000</v>
      </c>
      <c r="V42" s="20" t="str">
        <f t="shared" si="4"/>
        <v>1-1810</v>
      </c>
      <c r="W42" s="20" t="str">
        <f t="shared" si="5"/>
        <v>1-1811</v>
      </c>
      <c r="X42" s="20" t="str">
        <f t="shared" si="22"/>
        <v/>
      </c>
      <c r="Y42" s="20" t="str">
        <f t="shared" si="23"/>
        <v/>
      </c>
      <c r="Z42" s="20" t="str">
        <f t="shared" si="8"/>
        <v/>
      </c>
      <c r="AA42" s="20" t="str">
        <f t="shared" si="9"/>
        <v/>
      </c>
      <c r="AB42" s="20" t="str">
        <f t="shared" si="10"/>
        <v/>
      </c>
      <c r="AD42" s="20" t="str">
        <f t="shared" si="11"/>
        <v/>
      </c>
      <c r="AE42" s="20" t="str">
        <f t="shared" si="12"/>
        <v/>
      </c>
      <c r="AF42" s="20" t="str">
        <f t="shared" si="13"/>
        <v/>
      </c>
      <c r="AG42" s="20" t="str">
        <f t="shared" si="14"/>
        <v xml:space="preserve">SELECT * FROM "SchAccounting"."Func_TblCodeOfAccounting_Structure_SET"(0000004000000000002, NULL, 0000009000000000002, 3, '1-1810', '1-1811'); </v>
      </c>
      <c r="AH42" s="20" t="str">
        <f t="shared" si="15"/>
        <v/>
      </c>
      <c r="AI42" s="20" t="str">
        <f t="shared" si="16"/>
        <v/>
      </c>
      <c r="AJ42" s="20" t="str">
        <f t="shared" si="17"/>
        <v/>
      </c>
      <c r="AK42" s="20" t="str">
        <f t="shared" si="18"/>
        <v/>
      </c>
      <c r="AL42" s="20" t="str">
        <f t="shared" si="19"/>
        <v/>
      </c>
      <c r="AM42" s="20" t="str">
        <f t="shared" si="20"/>
        <v/>
      </c>
      <c r="AO42" s="28" t="str">
        <f t="shared" si="0"/>
        <v xml:space="preserve">SELECT * FROM "SchAccounting"."Func_TblCodeOfAccounting_Structure_SET"(0000004000000000002, NULL, 0000009000000000002, 3, '1-1810', '1-1811'); </v>
      </c>
    </row>
    <row r="43" spans="2:41" x14ac:dyDescent="0.25">
      <c r="B43" s="20">
        <v>4</v>
      </c>
      <c r="C43" s="32" t="s">
        <v>369</v>
      </c>
      <c r="D43" s="20" t="s">
        <v>30</v>
      </c>
      <c r="J43" s="20" t="s">
        <v>369</v>
      </c>
      <c r="Q43" s="20" t="str">
        <f t="shared" si="21"/>
        <v>STDO - USD 0325 Exchange</v>
      </c>
      <c r="S43" s="20" t="str">
        <f t="shared" si="1"/>
        <v>1-ACTV</v>
      </c>
      <c r="T43" s="20" t="str">
        <f t="shared" si="2"/>
        <v>1-0000</v>
      </c>
      <c r="U43" s="20" t="str">
        <f t="shared" si="3"/>
        <v>1-1000</v>
      </c>
      <c r="V43" s="20" t="str">
        <f t="shared" si="4"/>
        <v>1-1810</v>
      </c>
      <c r="W43" s="20" t="str">
        <f t="shared" si="5"/>
        <v>1-1812</v>
      </c>
      <c r="X43" s="20" t="str">
        <f t="shared" si="22"/>
        <v/>
      </c>
      <c r="Y43" s="20" t="str">
        <f t="shared" si="23"/>
        <v/>
      </c>
      <c r="Z43" s="20" t="str">
        <f t="shared" si="8"/>
        <v/>
      </c>
      <c r="AA43" s="20" t="str">
        <f t="shared" si="9"/>
        <v/>
      </c>
      <c r="AB43" s="20" t="str">
        <f t="shared" si="10"/>
        <v/>
      </c>
      <c r="AD43" s="20" t="str">
        <f t="shared" si="11"/>
        <v/>
      </c>
      <c r="AE43" s="20" t="str">
        <f t="shared" si="12"/>
        <v/>
      </c>
      <c r="AF43" s="20" t="str">
        <f t="shared" si="13"/>
        <v/>
      </c>
      <c r="AG43" s="20" t="str">
        <f t="shared" si="14"/>
        <v xml:space="preserve">SELECT * FROM "SchAccounting"."Func_TblCodeOfAccounting_Structure_SET"(0000004000000000002, NULL, 0000009000000000002, 3, '1-1810', '1-1812'); </v>
      </c>
      <c r="AH43" s="20" t="str">
        <f t="shared" si="15"/>
        <v/>
      </c>
      <c r="AI43" s="20" t="str">
        <f t="shared" si="16"/>
        <v/>
      </c>
      <c r="AJ43" s="20" t="str">
        <f t="shared" si="17"/>
        <v/>
      </c>
      <c r="AK43" s="20" t="str">
        <f t="shared" si="18"/>
        <v/>
      </c>
      <c r="AL43" s="20" t="str">
        <f t="shared" si="19"/>
        <v/>
      </c>
      <c r="AM43" s="20" t="str">
        <f t="shared" si="20"/>
        <v/>
      </c>
      <c r="AO43" s="28" t="str">
        <f t="shared" si="0"/>
        <v xml:space="preserve">SELECT * FROM "SchAccounting"."Func_TblCodeOfAccounting_Structure_SET"(0000004000000000002, NULL, 0000009000000000002, 3, '1-1810', '1-1812'); </v>
      </c>
    </row>
    <row r="44" spans="2:41" x14ac:dyDescent="0.25">
      <c r="B44" s="20">
        <v>3</v>
      </c>
      <c r="C44" s="32" t="s">
        <v>370</v>
      </c>
      <c r="D44" s="20" t="s">
        <v>31</v>
      </c>
      <c r="I44" s="20" t="s">
        <v>370</v>
      </c>
      <c r="Q44" s="20" t="str">
        <f t="shared" si="21"/>
        <v>STDE - IDR 0376</v>
      </c>
      <c r="S44" s="20" t="str">
        <f t="shared" si="1"/>
        <v>1-ACTV</v>
      </c>
      <c r="T44" s="20" t="str">
        <f t="shared" si="2"/>
        <v>1-0000</v>
      </c>
      <c r="U44" s="20" t="str">
        <f t="shared" si="3"/>
        <v>1-1000</v>
      </c>
      <c r="V44" s="20" t="str">
        <f t="shared" si="4"/>
        <v>1-1820</v>
      </c>
      <c r="W44" s="20" t="str">
        <f t="shared" si="5"/>
        <v>1-1812</v>
      </c>
      <c r="X44" s="20" t="str">
        <f t="shared" si="22"/>
        <v/>
      </c>
      <c r="Y44" s="20" t="str">
        <f t="shared" si="23"/>
        <v/>
      </c>
      <c r="Z44" s="20" t="str">
        <f t="shared" si="8"/>
        <v/>
      </c>
      <c r="AA44" s="20" t="str">
        <f t="shared" si="9"/>
        <v/>
      </c>
      <c r="AB44" s="20" t="str">
        <f t="shared" si="10"/>
        <v/>
      </c>
      <c r="AD44" s="20" t="str">
        <f t="shared" si="11"/>
        <v/>
      </c>
      <c r="AE44" s="20" t="str">
        <f t="shared" si="12"/>
        <v/>
      </c>
      <c r="AF44" s="20" t="str">
        <f t="shared" si="13"/>
        <v xml:space="preserve">SELECT * FROM "SchAccounting"."Func_TblCodeOfAccounting_Structure_SET"(0000004000000000002, NULL, 0000009000000000002, 2, '1-1000', '1-1820'); </v>
      </c>
      <c r="AG44" s="20" t="str">
        <f t="shared" si="14"/>
        <v/>
      </c>
      <c r="AH44" s="20" t="str">
        <f t="shared" si="15"/>
        <v/>
      </c>
      <c r="AI44" s="20" t="str">
        <f t="shared" si="16"/>
        <v/>
      </c>
      <c r="AJ44" s="20" t="str">
        <f t="shared" si="17"/>
        <v/>
      </c>
      <c r="AK44" s="20" t="str">
        <f t="shared" si="18"/>
        <v/>
      </c>
      <c r="AL44" s="20" t="str">
        <f t="shared" si="19"/>
        <v/>
      </c>
      <c r="AM44" s="20" t="str">
        <f t="shared" si="20"/>
        <v/>
      </c>
      <c r="AO44" s="28" t="str">
        <f t="shared" si="0"/>
        <v xml:space="preserve">SELECT * FROM "SchAccounting"."Func_TblCodeOfAccounting_Structure_SET"(0000004000000000002, NULL, 0000009000000000002, 2, '1-1000', '1-1820'); </v>
      </c>
    </row>
    <row r="45" spans="2:41" x14ac:dyDescent="0.25">
      <c r="B45" s="20">
        <v>3</v>
      </c>
      <c r="C45" s="32" t="s">
        <v>371</v>
      </c>
      <c r="D45" s="20" t="s">
        <v>32</v>
      </c>
      <c r="I45" s="20" t="s">
        <v>371</v>
      </c>
      <c r="Q45" s="20" t="str">
        <f t="shared" si="21"/>
        <v>STDO - IDR 0414</v>
      </c>
      <c r="S45" s="20" t="str">
        <f t="shared" si="1"/>
        <v>1-ACTV</v>
      </c>
      <c r="T45" s="20" t="str">
        <f t="shared" si="2"/>
        <v>1-0000</v>
      </c>
      <c r="U45" s="20" t="str">
        <f t="shared" si="3"/>
        <v>1-1000</v>
      </c>
      <c r="V45" s="20" t="str">
        <f t="shared" si="4"/>
        <v>1-1830</v>
      </c>
      <c r="W45" s="20" t="str">
        <f t="shared" si="5"/>
        <v>1-1812</v>
      </c>
      <c r="X45" s="20" t="str">
        <f t="shared" si="22"/>
        <v/>
      </c>
      <c r="Y45" s="20" t="str">
        <f t="shared" si="23"/>
        <v/>
      </c>
      <c r="Z45" s="20" t="str">
        <f t="shared" si="8"/>
        <v/>
      </c>
      <c r="AA45" s="20" t="str">
        <f t="shared" si="9"/>
        <v/>
      </c>
      <c r="AB45" s="20" t="str">
        <f t="shared" si="10"/>
        <v/>
      </c>
      <c r="AD45" s="20" t="str">
        <f t="shared" si="11"/>
        <v/>
      </c>
      <c r="AE45" s="20" t="str">
        <f t="shared" si="12"/>
        <v/>
      </c>
      <c r="AF45" s="20" t="str">
        <f t="shared" si="13"/>
        <v xml:space="preserve">SELECT * FROM "SchAccounting"."Func_TblCodeOfAccounting_Structure_SET"(0000004000000000002, NULL, 0000009000000000002, 2, '1-1000', '1-1830'); </v>
      </c>
      <c r="AG45" s="20" t="str">
        <f t="shared" si="14"/>
        <v/>
      </c>
      <c r="AH45" s="20" t="str">
        <f t="shared" si="15"/>
        <v/>
      </c>
      <c r="AI45" s="20" t="str">
        <f t="shared" si="16"/>
        <v/>
      </c>
      <c r="AJ45" s="20" t="str">
        <f t="shared" si="17"/>
        <v/>
      </c>
      <c r="AK45" s="20" t="str">
        <f t="shared" si="18"/>
        <v/>
      </c>
      <c r="AL45" s="20" t="str">
        <f t="shared" si="19"/>
        <v/>
      </c>
      <c r="AM45" s="20" t="str">
        <f t="shared" si="20"/>
        <v/>
      </c>
      <c r="AO45" s="28" t="str">
        <f t="shared" si="0"/>
        <v xml:space="preserve">SELECT * FROM "SchAccounting"."Func_TblCodeOfAccounting_Structure_SET"(0000004000000000002, NULL, 0000009000000000002, 2, '1-1000', '1-1830'); </v>
      </c>
    </row>
    <row r="46" spans="2:41" x14ac:dyDescent="0.25">
      <c r="B46" s="20">
        <v>3</v>
      </c>
      <c r="C46" s="32" t="s">
        <v>372</v>
      </c>
      <c r="D46" s="20" t="s">
        <v>33</v>
      </c>
      <c r="I46" s="20" t="s">
        <v>372</v>
      </c>
      <c r="Q46" s="20" t="str">
        <f t="shared" si="21"/>
        <v>BRIE - IDR 0300</v>
      </c>
      <c r="S46" s="20" t="str">
        <f t="shared" si="1"/>
        <v>1-ACTV</v>
      </c>
      <c r="T46" s="20" t="str">
        <f t="shared" si="2"/>
        <v>1-0000</v>
      </c>
      <c r="U46" s="20" t="str">
        <f t="shared" si="3"/>
        <v>1-1000</v>
      </c>
      <c r="V46" s="20" t="str">
        <f t="shared" si="4"/>
        <v>1-1840</v>
      </c>
      <c r="W46" s="20" t="str">
        <f t="shared" si="5"/>
        <v>1-1812</v>
      </c>
      <c r="X46" s="20" t="str">
        <f t="shared" si="22"/>
        <v/>
      </c>
      <c r="Y46" s="20" t="str">
        <f t="shared" si="23"/>
        <v/>
      </c>
      <c r="Z46" s="20" t="str">
        <f t="shared" si="8"/>
        <v/>
      </c>
      <c r="AA46" s="20" t="str">
        <f t="shared" si="9"/>
        <v/>
      </c>
      <c r="AB46" s="20" t="str">
        <f t="shared" si="10"/>
        <v/>
      </c>
      <c r="AD46" s="20" t="str">
        <f t="shared" si="11"/>
        <v/>
      </c>
      <c r="AE46" s="20" t="str">
        <f t="shared" si="12"/>
        <v/>
      </c>
      <c r="AF46" s="20" t="str">
        <f t="shared" si="13"/>
        <v xml:space="preserve">SELECT * FROM "SchAccounting"."Func_TblCodeOfAccounting_Structure_SET"(0000004000000000002, NULL, 0000009000000000002, 2, '1-1000', '1-1840'); </v>
      </c>
      <c r="AG46" s="20" t="str">
        <f t="shared" si="14"/>
        <v/>
      </c>
      <c r="AH46" s="20" t="str">
        <f t="shared" si="15"/>
        <v/>
      </c>
      <c r="AI46" s="20" t="str">
        <f t="shared" si="16"/>
        <v/>
      </c>
      <c r="AJ46" s="20" t="str">
        <f t="shared" si="17"/>
        <v/>
      </c>
      <c r="AK46" s="20" t="str">
        <f t="shared" si="18"/>
        <v/>
      </c>
      <c r="AL46" s="20" t="str">
        <f t="shared" si="19"/>
        <v/>
      </c>
      <c r="AM46" s="20" t="str">
        <f t="shared" si="20"/>
        <v/>
      </c>
      <c r="AO46" s="28" t="str">
        <f t="shared" si="0"/>
        <v xml:space="preserve">SELECT * FROM "SchAccounting"."Func_TblCodeOfAccounting_Structure_SET"(0000004000000000002, NULL, 0000009000000000002, 2, '1-1000', '1-1840'); </v>
      </c>
    </row>
    <row r="47" spans="2:41" x14ac:dyDescent="0.25">
      <c r="B47" s="20">
        <v>3</v>
      </c>
      <c r="C47" s="32" t="s">
        <v>373</v>
      </c>
      <c r="D47" s="20" t="s">
        <v>34</v>
      </c>
      <c r="I47" s="20" t="s">
        <v>373</v>
      </c>
      <c r="Q47" s="20" t="str">
        <f t="shared" si="21"/>
        <v>BRIO - IDR 8309</v>
      </c>
      <c r="S47" s="20" t="str">
        <f t="shared" si="1"/>
        <v>1-ACTV</v>
      </c>
      <c r="T47" s="20" t="str">
        <f t="shared" si="2"/>
        <v>1-0000</v>
      </c>
      <c r="U47" s="20" t="str">
        <f t="shared" si="3"/>
        <v>1-1000</v>
      </c>
      <c r="V47" s="20" t="str">
        <f t="shared" si="4"/>
        <v>1-1850</v>
      </c>
      <c r="W47" s="20" t="str">
        <f t="shared" si="5"/>
        <v>1-1812</v>
      </c>
      <c r="X47" s="20" t="str">
        <f t="shared" si="22"/>
        <v/>
      </c>
      <c r="Y47" s="20" t="str">
        <f t="shared" si="23"/>
        <v/>
      </c>
      <c r="Z47" s="20" t="str">
        <f t="shared" si="8"/>
        <v/>
      </c>
      <c r="AA47" s="20" t="str">
        <f t="shared" si="9"/>
        <v/>
      </c>
      <c r="AB47" s="20" t="str">
        <f t="shared" si="10"/>
        <v/>
      </c>
      <c r="AD47" s="20" t="str">
        <f t="shared" si="11"/>
        <v/>
      </c>
      <c r="AE47" s="20" t="str">
        <f t="shared" si="12"/>
        <v/>
      </c>
      <c r="AF47" s="20" t="str">
        <f t="shared" si="13"/>
        <v xml:space="preserve">SELECT * FROM "SchAccounting"."Func_TblCodeOfAccounting_Structure_SET"(0000004000000000002, NULL, 0000009000000000002, 2, '1-1000', '1-1850'); </v>
      </c>
      <c r="AG47" s="20" t="str">
        <f t="shared" si="14"/>
        <v/>
      </c>
      <c r="AH47" s="20" t="str">
        <f t="shared" si="15"/>
        <v/>
      </c>
      <c r="AI47" s="20" t="str">
        <f t="shared" si="16"/>
        <v/>
      </c>
      <c r="AJ47" s="20" t="str">
        <f t="shared" si="17"/>
        <v/>
      </c>
      <c r="AK47" s="20" t="str">
        <f t="shared" si="18"/>
        <v/>
      </c>
      <c r="AL47" s="20" t="str">
        <f t="shared" si="19"/>
        <v/>
      </c>
      <c r="AM47" s="20" t="str">
        <f t="shared" si="20"/>
        <v/>
      </c>
      <c r="AO47" s="28" t="str">
        <f t="shared" si="0"/>
        <v xml:space="preserve">SELECT * FROM "SchAccounting"."Func_TblCodeOfAccounting_Structure_SET"(0000004000000000002, NULL, 0000009000000000002, 2, '1-1000', '1-1850'); </v>
      </c>
    </row>
    <row r="48" spans="2:41" x14ac:dyDescent="0.25">
      <c r="B48" s="20">
        <v>2</v>
      </c>
      <c r="C48" s="32" t="s">
        <v>374</v>
      </c>
      <c r="D48" s="20" t="s">
        <v>35</v>
      </c>
      <c r="I48" s="32" t="s">
        <v>374</v>
      </c>
      <c r="Q48" s="20" t="str">
        <f t="shared" si="21"/>
        <v>PRTE - USD</v>
      </c>
      <c r="S48" s="20" t="str">
        <f t="shared" si="1"/>
        <v>1-ACTV</v>
      </c>
      <c r="T48" s="20" t="str">
        <f t="shared" si="2"/>
        <v>1-0000</v>
      </c>
      <c r="U48" s="20" t="str">
        <f t="shared" si="3"/>
        <v>1-1000</v>
      </c>
      <c r="V48" s="20" t="str">
        <f t="shared" si="4"/>
        <v>1-1860</v>
      </c>
      <c r="W48" s="20" t="str">
        <f t="shared" si="5"/>
        <v>1-1812</v>
      </c>
      <c r="X48" s="20" t="str">
        <f t="shared" si="22"/>
        <v/>
      </c>
      <c r="Y48" s="20" t="str">
        <f t="shared" si="23"/>
        <v/>
      </c>
      <c r="Z48" s="20" t="str">
        <f t="shared" si="8"/>
        <v/>
      </c>
      <c r="AA48" s="20" t="str">
        <f t="shared" si="9"/>
        <v/>
      </c>
      <c r="AB48" s="20" t="str">
        <f t="shared" si="10"/>
        <v/>
      </c>
      <c r="AD48" s="20" t="str">
        <f t="shared" si="11"/>
        <v/>
      </c>
      <c r="AE48" s="20" t="str">
        <f t="shared" si="12"/>
        <v/>
      </c>
      <c r="AF48" s="20" t="str">
        <f t="shared" si="13"/>
        <v xml:space="preserve">SELECT * FROM "SchAccounting"."Func_TblCodeOfAccounting_Structure_SET"(0000004000000000002, NULL, 0000009000000000002, 2, '1-1000', '1-1860'); </v>
      </c>
      <c r="AG48" s="20" t="str">
        <f t="shared" si="14"/>
        <v/>
      </c>
      <c r="AH48" s="20" t="str">
        <f t="shared" si="15"/>
        <v/>
      </c>
      <c r="AI48" s="20" t="str">
        <f t="shared" si="16"/>
        <v/>
      </c>
      <c r="AJ48" s="20" t="str">
        <f t="shared" si="17"/>
        <v/>
      </c>
      <c r="AK48" s="20" t="str">
        <f t="shared" si="18"/>
        <v/>
      </c>
      <c r="AL48" s="20" t="str">
        <f t="shared" si="19"/>
        <v/>
      </c>
      <c r="AM48" s="20" t="str">
        <f t="shared" si="20"/>
        <v/>
      </c>
      <c r="AO48" s="28" t="str">
        <f t="shared" si="0"/>
        <v xml:space="preserve">SELECT * FROM "SchAccounting"."Func_TblCodeOfAccounting_Structure_SET"(0000004000000000002, NULL, 0000009000000000002, 2, '1-1000', '1-1860'); </v>
      </c>
    </row>
    <row r="49" spans="2:41" x14ac:dyDescent="0.25">
      <c r="B49" s="20">
        <v>3</v>
      </c>
      <c r="C49" s="32" t="s">
        <v>375</v>
      </c>
      <c r="D49" s="20" t="s">
        <v>35</v>
      </c>
      <c r="J49" s="32" t="s">
        <v>375</v>
      </c>
      <c r="Q49" s="20" t="str">
        <f t="shared" si="21"/>
        <v>PRTE - USD</v>
      </c>
      <c r="S49" s="20" t="str">
        <f t="shared" si="1"/>
        <v>1-ACTV</v>
      </c>
      <c r="T49" s="20" t="str">
        <f t="shared" si="2"/>
        <v>1-0000</v>
      </c>
      <c r="U49" s="20" t="str">
        <f t="shared" si="3"/>
        <v>1-1000</v>
      </c>
      <c r="V49" s="20" t="str">
        <f t="shared" si="4"/>
        <v>1-1860</v>
      </c>
      <c r="W49" s="20" t="str">
        <f t="shared" si="5"/>
        <v>1-1861</v>
      </c>
      <c r="X49" s="20" t="str">
        <f t="shared" si="22"/>
        <v/>
      </c>
      <c r="Y49" s="20" t="str">
        <f t="shared" si="23"/>
        <v/>
      </c>
      <c r="Z49" s="20" t="str">
        <f t="shared" si="8"/>
        <v/>
      </c>
      <c r="AA49" s="20" t="str">
        <f t="shared" si="9"/>
        <v/>
      </c>
      <c r="AB49" s="20" t="str">
        <f t="shared" si="10"/>
        <v/>
      </c>
      <c r="AD49" s="20" t="str">
        <f t="shared" si="11"/>
        <v/>
      </c>
      <c r="AE49" s="20" t="str">
        <f t="shared" si="12"/>
        <v/>
      </c>
      <c r="AF49" s="20" t="str">
        <f t="shared" si="13"/>
        <v/>
      </c>
      <c r="AG49" s="20" t="str">
        <f t="shared" si="14"/>
        <v xml:space="preserve">SELECT * FROM "SchAccounting"."Func_TblCodeOfAccounting_Structure_SET"(0000004000000000002, NULL, 0000009000000000002, 3, '1-1860', '1-1861'); </v>
      </c>
      <c r="AH49" s="20" t="str">
        <f t="shared" si="15"/>
        <v/>
      </c>
      <c r="AI49" s="20" t="str">
        <f t="shared" si="16"/>
        <v/>
      </c>
      <c r="AJ49" s="20" t="str">
        <f t="shared" si="17"/>
        <v/>
      </c>
      <c r="AK49" s="20" t="str">
        <f t="shared" si="18"/>
        <v/>
      </c>
      <c r="AL49" s="20" t="str">
        <f t="shared" si="19"/>
        <v/>
      </c>
      <c r="AM49" s="20" t="str">
        <f t="shared" si="20"/>
        <v/>
      </c>
      <c r="AO49" s="28" t="str">
        <f t="shared" si="0"/>
        <v xml:space="preserve">SELECT * FROM "SchAccounting"."Func_TblCodeOfAccounting_Structure_SET"(0000004000000000002, NULL, 0000009000000000002, 3, '1-1860', '1-1861'); </v>
      </c>
    </row>
    <row r="50" spans="2:41" x14ac:dyDescent="0.25">
      <c r="B50" s="20">
        <v>3</v>
      </c>
      <c r="C50" s="32" t="s">
        <v>376</v>
      </c>
      <c r="D50" s="20" t="s">
        <v>36</v>
      </c>
      <c r="J50" s="32" t="s">
        <v>376</v>
      </c>
      <c r="Q50" s="20" t="str">
        <f t="shared" si="21"/>
        <v>PRTE - USD Exchange</v>
      </c>
      <c r="S50" s="20" t="str">
        <f t="shared" si="1"/>
        <v>1-ACTV</v>
      </c>
      <c r="T50" s="20" t="str">
        <f t="shared" si="2"/>
        <v>1-0000</v>
      </c>
      <c r="U50" s="20" t="str">
        <f t="shared" si="3"/>
        <v>1-1000</v>
      </c>
      <c r="V50" s="20" t="str">
        <f t="shared" si="4"/>
        <v>1-1860</v>
      </c>
      <c r="W50" s="20" t="str">
        <f t="shared" si="5"/>
        <v>1-1862</v>
      </c>
      <c r="X50" s="20" t="str">
        <f t="shared" si="22"/>
        <v/>
      </c>
      <c r="Y50" s="20" t="str">
        <f t="shared" si="23"/>
        <v/>
      </c>
      <c r="Z50" s="20" t="str">
        <f t="shared" si="8"/>
        <v/>
      </c>
      <c r="AA50" s="20" t="str">
        <f t="shared" si="9"/>
        <v/>
      </c>
      <c r="AB50" s="20" t="str">
        <f t="shared" si="10"/>
        <v/>
      </c>
      <c r="AD50" s="20" t="str">
        <f t="shared" si="11"/>
        <v/>
      </c>
      <c r="AE50" s="20" t="str">
        <f t="shared" si="12"/>
        <v/>
      </c>
      <c r="AF50" s="20" t="str">
        <f t="shared" si="13"/>
        <v/>
      </c>
      <c r="AG50" s="20" t="str">
        <f t="shared" si="14"/>
        <v xml:space="preserve">SELECT * FROM "SchAccounting"."Func_TblCodeOfAccounting_Structure_SET"(0000004000000000002, NULL, 0000009000000000002, 3, '1-1860', '1-1862'); </v>
      </c>
      <c r="AH50" s="20" t="str">
        <f t="shared" si="15"/>
        <v/>
      </c>
      <c r="AI50" s="20" t="str">
        <f t="shared" si="16"/>
        <v/>
      </c>
      <c r="AJ50" s="20" t="str">
        <f t="shared" si="17"/>
        <v/>
      </c>
      <c r="AK50" s="20" t="str">
        <f t="shared" si="18"/>
        <v/>
      </c>
      <c r="AL50" s="20" t="str">
        <f t="shared" si="19"/>
        <v/>
      </c>
      <c r="AM50" s="20" t="str">
        <f t="shared" si="20"/>
        <v/>
      </c>
      <c r="AO50" s="28" t="str">
        <f t="shared" si="0"/>
        <v xml:space="preserve">SELECT * FROM "SchAccounting"."Func_TblCodeOfAccounting_Structure_SET"(0000004000000000002, NULL, 0000009000000000002, 3, '1-1860', '1-1862'); </v>
      </c>
    </row>
    <row r="51" spans="2:41" x14ac:dyDescent="0.25">
      <c r="B51" s="20">
        <v>2</v>
      </c>
      <c r="C51" s="32" t="s">
        <v>377</v>
      </c>
      <c r="D51" s="20" t="s">
        <v>37</v>
      </c>
      <c r="I51" s="32" t="s">
        <v>377</v>
      </c>
      <c r="Q51" s="20" t="str">
        <f t="shared" si="21"/>
        <v>PRTO - USD</v>
      </c>
      <c r="S51" s="20" t="str">
        <f t="shared" si="1"/>
        <v>1-ACTV</v>
      </c>
      <c r="T51" s="20" t="str">
        <f t="shared" si="2"/>
        <v>1-0000</v>
      </c>
      <c r="U51" s="20" t="str">
        <f t="shared" si="3"/>
        <v>1-1000</v>
      </c>
      <c r="V51" s="20" t="str">
        <f t="shared" si="4"/>
        <v>1-1870</v>
      </c>
      <c r="W51" s="20" t="str">
        <f t="shared" si="5"/>
        <v>1-1862</v>
      </c>
      <c r="X51" s="20" t="str">
        <f t="shared" si="22"/>
        <v/>
      </c>
      <c r="Y51" s="20" t="str">
        <f t="shared" si="23"/>
        <v/>
      </c>
      <c r="Z51" s="20" t="str">
        <f t="shared" si="8"/>
        <v/>
      </c>
      <c r="AA51" s="20" t="str">
        <f t="shared" si="9"/>
        <v/>
      </c>
      <c r="AB51" s="20" t="str">
        <f t="shared" si="10"/>
        <v/>
      </c>
      <c r="AD51" s="20" t="str">
        <f t="shared" si="11"/>
        <v/>
      </c>
      <c r="AE51" s="20" t="str">
        <f t="shared" si="12"/>
        <v/>
      </c>
      <c r="AF51" s="20" t="str">
        <f t="shared" si="13"/>
        <v xml:space="preserve">SELECT * FROM "SchAccounting"."Func_TblCodeOfAccounting_Structure_SET"(0000004000000000002, NULL, 0000009000000000002, 2, '1-1000', '1-1870'); </v>
      </c>
      <c r="AG51" s="20" t="str">
        <f t="shared" si="14"/>
        <v/>
      </c>
      <c r="AH51" s="20" t="str">
        <f t="shared" si="15"/>
        <v/>
      </c>
      <c r="AI51" s="20" t="str">
        <f t="shared" si="16"/>
        <v/>
      </c>
      <c r="AJ51" s="20" t="str">
        <f t="shared" si="17"/>
        <v/>
      </c>
      <c r="AK51" s="20" t="str">
        <f t="shared" si="18"/>
        <v/>
      </c>
      <c r="AL51" s="20" t="str">
        <f t="shared" si="19"/>
        <v/>
      </c>
      <c r="AM51" s="20" t="str">
        <f t="shared" si="20"/>
        <v/>
      </c>
      <c r="AO51" s="28" t="str">
        <f t="shared" si="0"/>
        <v xml:space="preserve">SELECT * FROM "SchAccounting"."Func_TblCodeOfAccounting_Structure_SET"(0000004000000000002, NULL, 0000009000000000002, 2, '1-1000', '1-1870'); </v>
      </c>
    </row>
    <row r="52" spans="2:41" x14ac:dyDescent="0.25">
      <c r="B52" s="20">
        <v>3</v>
      </c>
      <c r="C52" s="32" t="s">
        <v>378</v>
      </c>
      <c r="D52" s="20" t="s">
        <v>37</v>
      </c>
      <c r="J52" s="32" t="s">
        <v>378</v>
      </c>
      <c r="Q52" s="20" t="str">
        <f t="shared" si="21"/>
        <v>PRTO - USD</v>
      </c>
      <c r="S52" s="20" t="str">
        <f t="shared" si="1"/>
        <v>1-ACTV</v>
      </c>
      <c r="T52" s="20" t="str">
        <f t="shared" si="2"/>
        <v>1-0000</v>
      </c>
      <c r="U52" s="20" t="str">
        <f t="shared" si="3"/>
        <v>1-1000</v>
      </c>
      <c r="V52" s="20" t="str">
        <f t="shared" si="4"/>
        <v>1-1870</v>
      </c>
      <c r="W52" s="20" t="str">
        <f t="shared" si="5"/>
        <v>1-1871</v>
      </c>
      <c r="X52" s="20" t="str">
        <f t="shared" si="22"/>
        <v/>
      </c>
      <c r="Y52" s="20" t="str">
        <f t="shared" si="23"/>
        <v/>
      </c>
      <c r="Z52" s="20" t="str">
        <f t="shared" si="8"/>
        <v/>
      </c>
      <c r="AA52" s="20" t="str">
        <f t="shared" si="9"/>
        <v/>
      </c>
      <c r="AB52" s="20" t="str">
        <f t="shared" si="10"/>
        <v/>
      </c>
      <c r="AD52" s="20" t="str">
        <f t="shared" si="11"/>
        <v/>
      </c>
      <c r="AE52" s="20" t="str">
        <f t="shared" si="12"/>
        <v/>
      </c>
      <c r="AF52" s="20" t="str">
        <f t="shared" si="13"/>
        <v/>
      </c>
      <c r="AG52" s="20" t="str">
        <f t="shared" si="14"/>
        <v xml:space="preserve">SELECT * FROM "SchAccounting"."Func_TblCodeOfAccounting_Structure_SET"(0000004000000000002, NULL, 0000009000000000002, 3, '1-1870', '1-1871'); </v>
      </c>
      <c r="AH52" s="20" t="str">
        <f t="shared" si="15"/>
        <v/>
      </c>
      <c r="AI52" s="20" t="str">
        <f t="shared" si="16"/>
        <v/>
      </c>
      <c r="AJ52" s="20" t="str">
        <f t="shared" si="17"/>
        <v/>
      </c>
      <c r="AK52" s="20" t="str">
        <f t="shared" si="18"/>
        <v/>
      </c>
      <c r="AL52" s="20" t="str">
        <f t="shared" si="19"/>
        <v/>
      </c>
      <c r="AM52" s="20" t="str">
        <f t="shared" si="20"/>
        <v/>
      </c>
      <c r="AO52" s="28" t="str">
        <f t="shared" si="0"/>
        <v xml:space="preserve">SELECT * FROM "SchAccounting"."Func_TblCodeOfAccounting_Structure_SET"(0000004000000000002, NULL, 0000009000000000002, 3, '1-1870', '1-1871'); </v>
      </c>
    </row>
    <row r="53" spans="2:41" x14ac:dyDescent="0.25">
      <c r="B53" s="20">
        <v>3</v>
      </c>
      <c r="C53" s="32" t="s">
        <v>379</v>
      </c>
      <c r="D53" s="20" t="s">
        <v>38</v>
      </c>
      <c r="J53" s="32" t="s">
        <v>379</v>
      </c>
      <c r="Q53" s="20" t="str">
        <f t="shared" si="21"/>
        <v>PRTO - USD Exchange</v>
      </c>
      <c r="S53" s="20" t="str">
        <f t="shared" si="1"/>
        <v>1-ACTV</v>
      </c>
      <c r="T53" s="20" t="str">
        <f t="shared" si="2"/>
        <v>1-0000</v>
      </c>
      <c r="U53" s="20" t="str">
        <f t="shared" si="3"/>
        <v>1-1000</v>
      </c>
      <c r="V53" s="20" t="str">
        <f t="shared" si="4"/>
        <v>1-1870</v>
      </c>
      <c r="W53" s="20" t="str">
        <f t="shared" si="5"/>
        <v>1-1872</v>
      </c>
      <c r="X53" s="20" t="str">
        <f t="shared" si="22"/>
        <v/>
      </c>
      <c r="Y53" s="20" t="str">
        <f t="shared" si="23"/>
        <v/>
      </c>
      <c r="Z53" s="20" t="str">
        <f t="shared" si="8"/>
        <v/>
      </c>
      <c r="AA53" s="20" t="str">
        <f t="shared" si="9"/>
        <v/>
      </c>
      <c r="AB53" s="20" t="str">
        <f t="shared" si="10"/>
        <v/>
      </c>
      <c r="AD53" s="20" t="str">
        <f t="shared" si="11"/>
        <v/>
      </c>
      <c r="AE53" s="20" t="str">
        <f t="shared" si="12"/>
        <v/>
      </c>
      <c r="AF53" s="20" t="str">
        <f t="shared" si="13"/>
        <v/>
      </c>
      <c r="AG53" s="20" t="str">
        <f t="shared" si="14"/>
        <v xml:space="preserve">SELECT * FROM "SchAccounting"."Func_TblCodeOfAccounting_Structure_SET"(0000004000000000002, NULL, 0000009000000000002, 3, '1-1870', '1-1872'); </v>
      </c>
      <c r="AH53" s="20" t="str">
        <f t="shared" si="15"/>
        <v/>
      </c>
      <c r="AI53" s="20" t="str">
        <f t="shared" si="16"/>
        <v/>
      </c>
      <c r="AJ53" s="20" t="str">
        <f t="shared" si="17"/>
        <v/>
      </c>
      <c r="AK53" s="20" t="str">
        <f t="shared" si="18"/>
        <v/>
      </c>
      <c r="AL53" s="20" t="str">
        <f t="shared" si="19"/>
        <v/>
      </c>
      <c r="AM53" s="20" t="str">
        <f t="shared" si="20"/>
        <v/>
      </c>
      <c r="AO53" s="28" t="str">
        <f t="shared" si="0"/>
        <v xml:space="preserve">SELECT * FROM "SchAccounting"."Func_TblCodeOfAccounting_Structure_SET"(0000004000000000002, NULL, 0000009000000000002, 3, '1-1870', '1-1872'); </v>
      </c>
    </row>
    <row r="54" spans="2:41" x14ac:dyDescent="0.25">
      <c r="B54" s="20">
        <v>3</v>
      </c>
      <c r="C54" s="32" t="s">
        <v>380</v>
      </c>
      <c r="D54" s="20" t="s">
        <v>39</v>
      </c>
      <c r="I54" s="32" t="s">
        <v>380</v>
      </c>
      <c r="Q54" s="20" t="str">
        <f t="shared" si="21"/>
        <v>PRTE - IDR</v>
      </c>
      <c r="S54" s="20" t="str">
        <f t="shared" si="1"/>
        <v>1-ACTV</v>
      </c>
      <c r="T54" s="20" t="str">
        <f t="shared" si="2"/>
        <v>1-0000</v>
      </c>
      <c r="U54" s="20" t="str">
        <f t="shared" si="3"/>
        <v>1-1000</v>
      </c>
      <c r="V54" s="20" t="str">
        <f t="shared" si="4"/>
        <v>1-1880</v>
      </c>
      <c r="W54" s="20" t="str">
        <f t="shared" si="5"/>
        <v>1-1872</v>
      </c>
      <c r="X54" s="20" t="str">
        <f t="shared" si="22"/>
        <v/>
      </c>
      <c r="Y54" s="20" t="str">
        <f t="shared" si="23"/>
        <v/>
      </c>
      <c r="Z54" s="20" t="str">
        <f t="shared" si="8"/>
        <v/>
      </c>
      <c r="AA54" s="20" t="str">
        <f t="shared" si="9"/>
        <v/>
      </c>
      <c r="AB54" s="20" t="str">
        <f t="shared" si="10"/>
        <v/>
      </c>
      <c r="AD54" s="20" t="str">
        <f t="shared" si="11"/>
        <v/>
      </c>
      <c r="AE54" s="20" t="str">
        <f t="shared" si="12"/>
        <v/>
      </c>
      <c r="AF54" s="20" t="str">
        <f t="shared" si="13"/>
        <v xml:space="preserve">SELECT * FROM "SchAccounting"."Func_TblCodeOfAccounting_Structure_SET"(0000004000000000002, NULL, 0000009000000000002, 2, '1-1000', '1-1880'); </v>
      </c>
      <c r="AG54" s="20" t="str">
        <f t="shared" si="14"/>
        <v/>
      </c>
      <c r="AH54" s="20" t="str">
        <f t="shared" si="15"/>
        <v/>
      </c>
      <c r="AI54" s="20" t="str">
        <f t="shared" si="16"/>
        <v/>
      </c>
      <c r="AJ54" s="20" t="str">
        <f t="shared" si="17"/>
        <v/>
      </c>
      <c r="AK54" s="20" t="str">
        <f t="shared" si="18"/>
        <v/>
      </c>
      <c r="AL54" s="20" t="str">
        <f t="shared" si="19"/>
        <v/>
      </c>
      <c r="AM54" s="20" t="str">
        <f t="shared" si="20"/>
        <v/>
      </c>
      <c r="AO54" s="28" t="str">
        <f t="shared" si="0"/>
        <v xml:space="preserve">SELECT * FROM "SchAccounting"."Func_TblCodeOfAccounting_Structure_SET"(0000004000000000002, NULL, 0000009000000000002, 2, '1-1000', '1-1880'); </v>
      </c>
    </row>
    <row r="55" spans="2:41" x14ac:dyDescent="0.25">
      <c r="B55" s="20">
        <v>3</v>
      </c>
      <c r="C55" s="32" t="s">
        <v>381</v>
      </c>
      <c r="D55" s="20" t="s">
        <v>40</v>
      </c>
      <c r="I55" s="32" t="s">
        <v>381</v>
      </c>
      <c r="Q55" s="20" t="str">
        <f t="shared" si="21"/>
        <v>PRTO - IDR</v>
      </c>
      <c r="S55" s="20" t="str">
        <f t="shared" si="1"/>
        <v>1-ACTV</v>
      </c>
      <c r="T55" s="20" t="str">
        <f t="shared" si="2"/>
        <v>1-0000</v>
      </c>
      <c r="U55" s="20" t="str">
        <f t="shared" si="3"/>
        <v>1-1000</v>
      </c>
      <c r="V55" s="20" t="str">
        <f t="shared" si="4"/>
        <v>1-1890</v>
      </c>
      <c r="W55" s="20" t="str">
        <f t="shared" si="5"/>
        <v>1-1872</v>
      </c>
      <c r="X55" s="20" t="str">
        <f t="shared" si="22"/>
        <v/>
      </c>
      <c r="Y55" s="20" t="str">
        <f t="shared" si="23"/>
        <v/>
      </c>
      <c r="Z55" s="20" t="str">
        <f t="shared" si="8"/>
        <v/>
      </c>
      <c r="AA55" s="20" t="str">
        <f t="shared" si="9"/>
        <v/>
      </c>
      <c r="AB55" s="20" t="str">
        <f t="shared" si="10"/>
        <v/>
      </c>
      <c r="AD55" s="20" t="str">
        <f t="shared" si="11"/>
        <v/>
      </c>
      <c r="AE55" s="20" t="str">
        <f t="shared" si="12"/>
        <v/>
      </c>
      <c r="AF55" s="20" t="str">
        <f t="shared" si="13"/>
        <v xml:space="preserve">SELECT * FROM "SchAccounting"."Func_TblCodeOfAccounting_Structure_SET"(0000004000000000002, NULL, 0000009000000000002, 2, '1-1000', '1-1890'); </v>
      </c>
      <c r="AG55" s="20" t="str">
        <f t="shared" si="14"/>
        <v/>
      </c>
      <c r="AH55" s="20" t="str">
        <f t="shared" si="15"/>
        <v/>
      </c>
      <c r="AI55" s="20" t="str">
        <f t="shared" si="16"/>
        <v/>
      </c>
      <c r="AJ55" s="20" t="str">
        <f t="shared" si="17"/>
        <v/>
      </c>
      <c r="AK55" s="20" t="str">
        <f t="shared" si="18"/>
        <v/>
      </c>
      <c r="AL55" s="20" t="str">
        <f t="shared" si="19"/>
        <v/>
      </c>
      <c r="AM55" s="20" t="str">
        <f t="shared" si="20"/>
        <v/>
      </c>
      <c r="AO55" s="28" t="str">
        <f t="shared" si="0"/>
        <v xml:space="preserve">SELECT * FROM "SchAccounting"."Func_TblCodeOfAccounting_Structure_SET"(0000004000000000002, NULL, 0000009000000000002, 2, '1-1000', '1-1890'); </v>
      </c>
    </row>
    <row r="56" spans="2:41" x14ac:dyDescent="0.25">
      <c r="B56" s="20">
        <v>3</v>
      </c>
      <c r="C56" s="32" t="s">
        <v>382</v>
      </c>
      <c r="D56" s="20" t="s">
        <v>41</v>
      </c>
      <c r="I56" s="32" t="s">
        <v>382</v>
      </c>
      <c r="Q56" s="20" t="str">
        <f t="shared" si="21"/>
        <v>BRIS - IDR 1006777593</v>
      </c>
      <c r="S56" s="20" t="str">
        <f t="shared" si="1"/>
        <v>1-ACTV</v>
      </c>
      <c r="T56" s="20" t="str">
        <f t="shared" si="2"/>
        <v>1-0000</v>
      </c>
      <c r="U56" s="20" t="str">
        <f t="shared" si="3"/>
        <v>1-1000</v>
      </c>
      <c r="V56" s="20" t="str">
        <f t="shared" si="4"/>
        <v>1-1891</v>
      </c>
      <c r="W56" s="20" t="str">
        <f t="shared" si="5"/>
        <v>1-1872</v>
      </c>
      <c r="X56" s="20" t="str">
        <f t="shared" si="22"/>
        <v/>
      </c>
      <c r="Y56" s="20" t="str">
        <f t="shared" si="23"/>
        <v/>
      </c>
      <c r="Z56" s="20" t="str">
        <f t="shared" si="8"/>
        <v/>
      </c>
      <c r="AA56" s="20" t="str">
        <f t="shared" si="9"/>
        <v/>
      </c>
      <c r="AB56" s="20" t="str">
        <f t="shared" si="10"/>
        <v/>
      </c>
      <c r="AD56" s="20" t="str">
        <f t="shared" si="11"/>
        <v/>
      </c>
      <c r="AE56" s="20" t="str">
        <f t="shared" si="12"/>
        <v/>
      </c>
      <c r="AF56" s="20" t="str">
        <f t="shared" si="13"/>
        <v xml:space="preserve">SELECT * FROM "SchAccounting"."Func_TblCodeOfAccounting_Structure_SET"(0000004000000000002, NULL, 0000009000000000002, 2, '1-1000', '1-1891'); </v>
      </c>
      <c r="AG56" s="20" t="str">
        <f t="shared" si="14"/>
        <v/>
      </c>
      <c r="AH56" s="20" t="str">
        <f t="shared" si="15"/>
        <v/>
      </c>
      <c r="AI56" s="20" t="str">
        <f t="shared" si="16"/>
        <v/>
      </c>
      <c r="AJ56" s="20" t="str">
        <f t="shared" si="17"/>
        <v/>
      </c>
      <c r="AK56" s="20" t="str">
        <f t="shared" si="18"/>
        <v/>
      </c>
      <c r="AL56" s="20" t="str">
        <f t="shared" si="19"/>
        <v/>
      </c>
      <c r="AM56" s="20" t="str">
        <f t="shared" si="20"/>
        <v/>
      </c>
      <c r="AO56" s="28" t="str">
        <f t="shared" si="0"/>
        <v xml:space="preserve">SELECT * FROM "SchAccounting"."Func_TblCodeOfAccounting_Structure_SET"(0000004000000000002, NULL, 0000009000000000002, 2, '1-1000', '1-1891'); </v>
      </c>
    </row>
    <row r="57" spans="2:41" x14ac:dyDescent="0.25">
      <c r="B57" s="20">
        <v>3</v>
      </c>
      <c r="C57" s="32" t="s">
        <v>383</v>
      </c>
      <c r="D57" s="20" t="s">
        <v>42</v>
      </c>
      <c r="I57" s="32" t="s">
        <v>383</v>
      </c>
      <c r="Q57" s="20" t="str">
        <f t="shared" si="21"/>
        <v>CNGE - IDR 2005</v>
      </c>
      <c r="S57" s="20" t="str">
        <f t="shared" si="1"/>
        <v>1-ACTV</v>
      </c>
      <c r="T57" s="20" t="str">
        <f t="shared" si="2"/>
        <v>1-0000</v>
      </c>
      <c r="U57" s="20" t="str">
        <f t="shared" si="3"/>
        <v>1-1000</v>
      </c>
      <c r="V57" s="20" t="str">
        <f t="shared" si="4"/>
        <v>1-1892</v>
      </c>
      <c r="W57" s="20" t="str">
        <f t="shared" si="5"/>
        <v>1-1872</v>
      </c>
      <c r="X57" s="20" t="str">
        <f t="shared" si="22"/>
        <v/>
      </c>
      <c r="Y57" s="20" t="str">
        <f t="shared" si="23"/>
        <v/>
      </c>
      <c r="Z57" s="20" t="str">
        <f t="shared" si="8"/>
        <v/>
      </c>
      <c r="AA57" s="20" t="str">
        <f t="shared" si="9"/>
        <v/>
      </c>
      <c r="AB57" s="20" t="str">
        <f t="shared" si="10"/>
        <v/>
      </c>
      <c r="AD57" s="20" t="str">
        <f t="shared" si="11"/>
        <v/>
      </c>
      <c r="AE57" s="20" t="str">
        <f t="shared" si="12"/>
        <v/>
      </c>
      <c r="AF57" s="20" t="str">
        <f t="shared" si="13"/>
        <v xml:space="preserve">SELECT * FROM "SchAccounting"."Func_TblCodeOfAccounting_Structure_SET"(0000004000000000002, NULL, 0000009000000000002, 2, '1-1000', '1-1892'); </v>
      </c>
      <c r="AG57" s="20" t="str">
        <f t="shared" si="14"/>
        <v/>
      </c>
      <c r="AH57" s="20" t="str">
        <f t="shared" si="15"/>
        <v/>
      </c>
      <c r="AI57" s="20" t="str">
        <f t="shared" si="16"/>
        <v/>
      </c>
      <c r="AJ57" s="20" t="str">
        <f t="shared" si="17"/>
        <v/>
      </c>
      <c r="AK57" s="20" t="str">
        <f t="shared" si="18"/>
        <v/>
      </c>
      <c r="AL57" s="20" t="str">
        <f t="shared" si="19"/>
        <v/>
      </c>
      <c r="AM57" s="20" t="str">
        <f t="shared" si="20"/>
        <v/>
      </c>
      <c r="AO57" s="28" t="str">
        <f t="shared" si="0"/>
        <v xml:space="preserve">SELECT * FROM "SchAccounting"."Func_TblCodeOfAccounting_Structure_SET"(0000004000000000002, NULL, 0000009000000000002, 2, '1-1000', '1-1892'); </v>
      </c>
    </row>
    <row r="58" spans="2:41" x14ac:dyDescent="0.25">
      <c r="B58" s="20">
        <v>3</v>
      </c>
      <c r="C58" s="32" t="s">
        <v>384</v>
      </c>
      <c r="D58" s="20" t="s">
        <v>43</v>
      </c>
      <c r="I58" s="32" t="s">
        <v>384</v>
      </c>
      <c r="Q58" s="20" t="str">
        <f t="shared" si="21"/>
        <v>CNGO - IDR 1009</v>
      </c>
      <c r="S58" s="20" t="str">
        <f t="shared" si="1"/>
        <v>1-ACTV</v>
      </c>
      <c r="T58" s="20" t="str">
        <f t="shared" si="2"/>
        <v>1-0000</v>
      </c>
      <c r="U58" s="20" t="str">
        <f t="shared" si="3"/>
        <v>1-1000</v>
      </c>
      <c r="V58" s="20" t="str">
        <f t="shared" si="4"/>
        <v>1-1893</v>
      </c>
      <c r="W58" s="20" t="str">
        <f t="shared" si="5"/>
        <v>1-1872</v>
      </c>
      <c r="X58" s="20" t="str">
        <f t="shared" si="22"/>
        <v/>
      </c>
      <c r="Y58" s="20" t="str">
        <f t="shared" si="23"/>
        <v/>
      </c>
      <c r="Z58" s="20" t="str">
        <f t="shared" si="8"/>
        <v/>
      </c>
      <c r="AA58" s="20" t="str">
        <f t="shared" si="9"/>
        <v/>
      </c>
      <c r="AB58" s="20" t="str">
        <f t="shared" si="10"/>
        <v/>
      </c>
      <c r="AD58" s="20" t="str">
        <f t="shared" si="11"/>
        <v/>
      </c>
      <c r="AE58" s="20" t="str">
        <f t="shared" si="12"/>
        <v/>
      </c>
      <c r="AF58" s="20" t="str">
        <f t="shared" si="13"/>
        <v xml:space="preserve">SELECT * FROM "SchAccounting"."Func_TblCodeOfAccounting_Structure_SET"(0000004000000000002, NULL, 0000009000000000002, 2, '1-1000', '1-1893'); </v>
      </c>
      <c r="AG58" s="20" t="str">
        <f t="shared" si="14"/>
        <v/>
      </c>
      <c r="AH58" s="20" t="str">
        <f t="shared" si="15"/>
        <v/>
      </c>
      <c r="AI58" s="20" t="str">
        <f t="shared" si="16"/>
        <v/>
      </c>
      <c r="AJ58" s="20" t="str">
        <f t="shared" si="17"/>
        <v/>
      </c>
      <c r="AK58" s="20" t="str">
        <f t="shared" si="18"/>
        <v/>
      </c>
      <c r="AL58" s="20" t="str">
        <f t="shared" si="19"/>
        <v/>
      </c>
      <c r="AM58" s="20" t="str">
        <f t="shared" si="20"/>
        <v/>
      </c>
      <c r="AO58" s="28" t="str">
        <f t="shared" si="0"/>
        <v xml:space="preserve">SELECT * FROM "SchAccounting"."Func_TblCodeOfAccounting_Structure_SET"(0000004000000000002, NULL, 0000009000000000002, 2, '1-1000', '1-1893'); </v>
      </c>
    </row>
    <row r="59" spans="2:41" x14ac:dyDescent="0.25">
      <c r="B59" s="20">
        <v>3</v>
      </c>
      <c r="C59" s="32" t="s">
        <v>385</v>
      </c>
      <c r="D59" s="20" t="s">
        <v>44</v>
      </c>
      <c r="I59" s="32" t="s">
        <v>385</v>
      </c>
      <c r="Q59" s="20" t="str">
        <f t="shared" si="21"/>
        <v>Muammalat - IDR</v>
      </c>
      <c r="S59" s="20" t="str">
        <f t="shared" si="1"/>
        <v>1-ACTV</v>
      </c>
      <c r="T59" s="20" t="str">
        <f t="shared" si="2"/>
        <v>1-0000</v>
      </c>
      <c r="U59" s="20" t="str">
        <f t="shared" si="3"/>
        <v>1-1000</v>
      </c>
      <c r="V59" s="20" t="str">
        <f t="shared" si="4"/>
        <v>1-1894</v>
      </c>
      <c r="W59" s="20" t="str">
        <f t="shared" si="5"/>
        <v>1-1872</v>
      </c>
      <c r="X59" s="20" t="str">
        <f t="shared" si="22"/>
        <v/>
      </c>
      <c r="Y59" s="20" t="str">
        <f t="shared" si="23"/>
        <v/>
      </c>
      <c r="Z59" s="20" t="str">
        <f t="shared" si="8"/>
        <v/>
      </c>
      <c r="AA59" s="20" t="str">
        <f t="shared" si="9"/>
        <v/>
      </c>
      <c r="AB59" s="20" t="str">
        <f t="shared" si="10"/>
        <v/>
      </c>
      <c r="AD59" s="20" t="str">
        <f t="shared" si="11"/>
        <v/>
      </c>
      <c r="AE59" s="20" t="str">
        <f t="shared" si="12"/>
        <v/>
      </c>
      <c r="AF59" s="20" t="str">
        <f t="shared" si="13"/>
        <v xml:space="preserve">SELECT * FROM "SchAccounting"."Func_TblCodeOfAccounting_Structure_SET"(0000004000000000002, NULL, 0000009000000000002, 2, '1-1000', '1-1894'); </v>
      </c>
      <c r="AG59" s="20" t="str">
        <f t="shared" si="14"/>
        <v/>
      </c>
      <c r="AH59" s="20" t="str">
        <f t="shared" si="15"/>
        <v/>
      </c>
      <c r="AI59" s="20" t="str">
        <f t="shared" si="16"/>
        <v/>
      </c>
      <c r="AJ59" s="20" t="str">
        <f t="shared" si="17"/>
        <v/>
      </c>
      <c r="AK59" s="20" t="str">
        <f t="shared" si="18"/>
        <v/>
      </c>
      <c r="AL59" s="20" t="str">
        <f t="shared" si="19"/>
        <v/>
      </c>
      <c r="AM59" s="20" t="str">
        <f t="shared" si="20"/>
        <v/>
      </c>
      <c r="AO59" s="28" t="str">
        <f t="shared" si="0"/>
        <v xml:space="preserve">SELECT * FROM "SchAccounting"."Func_TblCodeOfAccounting_Structure_SET"(0000004000000000002, NULL, 0000009000000000002, 2, '1-1000', '1-1894'); </v>
      </c>
    </row>
    <row r="60" spans="2:41" x14ac:dyDescent="0.25">
      <c r="B60" s="20">
        <v>4</v>
      </c>
      <c r="C60" s="32" t="s">
        <v>386</v>
      </c>
      <c r="D60" s="20" t="s">
        <v>453</v>
      </c>
      <c r="I60" s="32" t="s">
        <v>386</v>
      </c>
      <c r="Q60" s="20" t="str">
        <f t="shared" si="21"/>
        <v>Bank BTN - IDR</v>
      </c>
      <c r="S60" s="20" t="str">
        <f t="shared" si="1"/>
        <v>1-ACTV</v>
      </c>
      <c r="T60" s="20" t="str">
        <f t="shared" si="2"/>
        <v>1-0000</v>
      </c>
      <c r="U60" s="20" t="str">
        <f t="shared" si="3"/>
        <v>1-1000</v>
      </c>
      <c r="V60" s="20" t="str">
        <f t="shared" si="4"/>
        <v>1-1895</v>
      </c>
      <c r="W60" s="20" t="str">
        <f t="shared" si="5"/>
        <v>1-1872</v>
      </c>
      <c r="X60" s="20" t="str">
        <f t="shared" si="22"/>
        <v/>
      </c>
      <c r="Y60" s="20" t="str">
        <f t="shared" si="23"/>
        <v/>
      </c>
      <c r="Z60" s="20" t="str">
        <f t="shared" si="8"/>
        <v/>
      </c>
      <c r="AA60" s="20" t="str">
        <f t="shared" si="9"/>
        <v/>
      </c>
      <c r="AB60" s="20" t="str">
        <f t="shared" si="10"/>
        <v/>
      </c>
      <c r="AD60" s="20" t="str">
        <f t="shared" si="11"/>
        <v/>
      </c>
      <c r="AE60" s="20" t="str">
        <f t="shared" si="12"/>
        <v/>
      </c>
      <c r="AF60" s="20" t="str">
        <f t="shared" si="13"/>
        <v xml:space="preserve">SELECT * FROM "SchAccounting"."Func_TblCodeOfAccounting_Structure_SET"(0000004000000000002, NULL, 0000009000000000002, 2, '1-1000', '1-1895'); </v>
      </c>
      <c r="AG60" s="20" t="str">
        <f t="shared" si="14"/>
        <v/>
      </c>
      <c r="AH60" s="20" t="str">
        <f t="shared" si="15"/>
        <v/>
      </c>
      <c r="AI60" s="20" t="str">
        <f t="shared" si="16"/>
        <v/>
      </c>
      <c r="AJ60" s="20" t="str">
        <f t="shared" si="17"/>
        <v/>
      </c>
      <c r="AK60" s="20" t="str">
        <f t="shared" si="18"/>
        <v/>
      </c>
      <c r="AL60" s="20" t="str">
        <f t="shared" si="19"/>
        <v/>
      </c>
      <c r="AM60" s="20" t="str">
        <f t="shared" si="20"/>
        <v/>
      </c>
      <c r="AO60" s="28" t="str">
        <f t="shared" si="0"/>
        <v xml:space="preserve">SELECT * FROM "SchAccounting"."Func_TblCodeOfAccounting_Structure_SET"(0000004000000000002, NULL, 0000009000000000002, 2, '1-1000', '1-1895'); </v>
      </c>
    </row>
    <row r="61" spans="2:41" x14ac:dyDescent="0.25">
      <c r="B61" s="20">
        <v>4</v>
      </c>
      <c r="C61" s="32" t="s">
        <v>387</v>
      </c>
      <c r="D61" s="20" t="s">
        <v>454</v>
      </c>
      <c r="I61" s="32" t="s">
        <v>387</v>
      </c>
      <c r="Q61" s="20" t="str">
        <f t="shared" si="21"/>
        <v>Bank Bengkulu - IDR</v>
      </c>
      <c r="S61" s="20" t="str">
        <f t="shared" si="1"/>
        <v>1-ACTV</v>
      </c>
      <c r="T61" s="20" t="str">
        <f t="shared" si="2"/>
        <v>1-0000</v>
      </c>
      <c r="U61" s="20" t="str">
        <f t="shared" si="3"/>
        <v>1-1000</v>
      </c>
      <c r="V61" s="20" t="str">
        <f t="shared" si="4"/>
        <v>1-1896</v>
      </c>
      <c r="W61" s="20" t="str">
        <f t="shared" si="5"/>
        <v>1-1872</v>
      </c>
      <c r="X61" s="20" t="str">
        <f t="shared" si="22"/>
        <v/>
      </c>
      <c r="Y61" s="20" t="str">
        <f t="shared" si="23"/>
        <v/>
      </c>
      <c r="Z61" s="20" t="str">
        <f t="shared" si="8"/>
        <v/>
      </c>
      <c r="AA61" s="20" t="str">
        <f t="shared" si="9"/>
        <v/>
      </c>
      <c r="AB61" s="20" t="str">
        <f t="shared" si="10"/>
        <v/>
      </c>
      <c r="AD61" s="20" t="str">
        <f t="shared" si="11"/>
        <v/>
      </c>
      <c r="AE61" s="20" t="str">
        <f t="shared" si="12"/>
        <v/>
      </c>
      <c r="AF61" s="20" t="str">
        <f t="shared" si="13"/>
        <v xml:space="preserve">SELECT * FROM "SchAccounting"."Func_TblCodeOfAccounting_Structure_SET"(0000004000000000002, NULL, 0000009000000000002, 2, '1-1000', '1-1896'); </v>
      </c>
      <c r="AG61" s="20" t="str">
        <f t="shared" si="14"/>
        <v/>
      </c>
      <c r="AH61" s="20" t="str">
        <f t="shared" si="15"/>
        <v/>
      </c>
      <c r="AI61" s="20" t="str">
        <f t="shared" si="16"/>
        <v/>
      </c>
      <c r="AJ61" s="20" t="str">
        <f t="shared" si="17"/>
        <v/>
      </c>
      <c r="AK61" s="20" t="str">
        <f t="shared" si="18"/>
        <v/>
      </c>
      <c r="AL61" s="20" t="str">
        <f t="shared" si="19"/>
        <v/>
      </c>
      <c r="AM61" s="20" t="str">
        <f t="shared" si="20"/>
        <v/>
      </c>
      <c r="AO61" s="28" t="str">
        <f t="shared" si="0"/>
        <v xml:space="preserve">SELECT * FROM "SchAccounting"."Func_TblCodeOfAccounting_Structure_SET"(0000004000000000002, NULL, 0000009000000000002, 2, '1-1000', '1-1896'); </v>
      </c>
    </row>
    <row r="62" spans="2:41" x14ac:dyDescent="0.25">
      <c r="B62" s="20">
        <v>3</v>
      </c>
      <c r="C62" s="32" t="s">
        <v>470</v>
      </c>
      <c r="D62" s="20" t="s">
        <v>46</v>
      </c>
      <c r="I62" s="32" t="s">
        <v>470</v>
      </c>
      <c r="Q62" s="20" t="str">
        <f t="shared" si="21"/>
        <v>Money in Transfer</v>
      </c>
      <c r="S62" s="20" t="str">
        <f t="shared" si="1"/>
        <v>1-ACTV</v>
      </c>
      <c r="T62" s="20" t="str">
        <f t="shared" si="2"/>
        <v>1-0000</v>
      </c>
      <c r="U62" s="20" t="str">
        <f t="shared" si="3"/>
        <v>1-1000</v>
      </c>
      <c r="V62" s="20" t="str">
        <f t="shared" si="4"/>
        <v>1-1900</v>
      </c>
      <c r="W62" s="20" t="str">
        <f t="shared" si="5"/>
        <v>1-1872</v>
      </c>
      <c r="X62" s="20" t="str">
        <f t="shared" si="22"/>
        <v/>
      </c>
      <c r="Y62" s="20" t="str">
        <f t="shared" si="23"/>
        <v/>
      </c>
      <c r="Z62" s="20" t="str">
        <f t="shared" si="8"/>
        <v/>
      </c>
      <c r="AA62" s="20" t="str">
        <f t="shared" si="9"/>
        <v/>
      </c>
      <c r="AB62" s="20" t="str">
        <f t="shared" si="10"/>
        <v/>
      </c>
      <c r="AD62" s="20" t="str">
        <f t="shared" si="11"/>
        <v/>
      </c>
      <c r="AE62" s="20" t="str">
        <f t="shared" si="12"/>
        <v/>
      </c>
      <c r="AF62" s="20" t="str">
        <f t="shared" si="13"/>
        <v xml:space="preserve">SELECT * FROM "SchAccounting"."Func_TblCodeOfAccounting_Structure_SET"(0000004000000000002, NULL, 0000009000000000002, 2, '1-1000', '1-1900'); </v>
      </c>
      <c r="AG62" s="20" t="str">
        <f t="shared" si="14"/>
        <v/>
      </c>
      <c r="AH62" s="20" t="str">
        <f t="shared" si="15"/>
        <v/>
      </c>
      <c r="AI62" s="20" t="str">
        <f t="shared" si="16"/>
        <v/>
      </c>
      <c r="AJ62" s="20" t="str">
        <f t="shared" si="17"/>
        <v/>
      </c>
      <c r="AK62" s="20" t="str">
        <f t="shared" si="18"/>
        <v/>
      </c>
      <c r="AL62" s="20" t="str">
        <f t="shared" si="19"/>
        <v/>
      </c>
      <c r="AM62" s="20" t="str">
        <f t="shared" si="20"/>
        <v/>
      </c>
      <c r="AO62" s="28" t="str">
        <f t="shared" si="0"/>
        <v xml:space="preserve">SELECT * FROM "SchAccounting"."Func_TblCodeOfAccounting_Structure_SET"(0000004000000000002, NULL, 0000009000000000002, 2, '1-1000', '1-1900'); </v>
      </c>
    </row>
    <row r="63" spans="2:41" x14ac:dyDescent="0.25">
      <c r="B63" s="20">
        <v>2</v>
      </c>
      <c r="C63" s="32" t="s">
        <v>471</v>
      </c>
      <c r="D63" s="20" t="s">
        <v>47</v>
      </c>
      <c r="H63" s="32" t="s">
        <v>471</v>
      </c>
      <c r="Q63" s="20" t="str">
        <f t="shared" si="21"/>
        <v>Account Receivable</v>
      </c>
      <c r="S63" s="20" t="str">
        <f t="shared" si="1"/>
        <v>1-ACTV</v>
      </c>
      <c r="T63" s="20" t="str">
        <f t="shared" si="2"/>
        <v>1-0000</v>
      </c>
      <c r="U63" s="20" t="str">
        <f t="shared" si="3"/>
        <v>1-2000</v>
      </c>
      <c r="V63" s="20" t="str">
        <f t="shared" si="4"/>
        <v>1-1900</v>
      </c>
      <c r="W63" s="20" t="str">
        <f t="shared" si="5"/>
        <v>1-1872</v>
      </c>
      <c r="X63" s="20" t="str">
        <f t="shared" si="22"/>
        <v/>
      </c>
      <c r="Y63" s="20" t="str">
        <f t="shared" si="23"/>
        <v/>
      </c>
      <c r="Z63" s="20" t="str">
        <f t="shared" si="8"/>
        <v/>
      </c>
      <c r="AA63" s="20" t="str">
        <f t="shared" si="9"/>
        <v/>
      </c>
      <c r="AB63" s="20" t="str">
        <f t="shared" si="10"/>
        <v/>
      </c>
      <c r="AD63" s="20" t="str">
        <f t="shared" si="11"/>
        <v/>
      </c>
      <c r="AE63" s="20" t="str">
        <f t="shared" si="12"/>
        <v xml:space="preserve">SELECT * FROM "SchAccounting"."Func_TblCodeOfAccounting_Structure_SET"(0000004000000000002, NULL, 0000009000000000002, 1, '1-0000', '1-2000'); </v>
      </c>
      <c r="AF63" s="20" t="str">
        <f t="shared" si="13"/>
        <v/>
      </c>
      <c r="AG63" s="20" t="str">
        <f t="shared" si="14"/>
        <v/>
      </c>
      <c r="AH63" s="20" t="str">
        <f t="shared" si="15"/>
        <v/>
      </c>
      <c r="AI63" s="20" t="str">
        <f t="shared" si="16"/>
        <v/>
      </c>
      <c r="AJ63" s="20" t="str">
        <f t="shared" si="17"/>
        <v/>
      </c>
      <c r="AK63" s="20" t="str">
        <f t="shared" si="18"/>
        <v/>
      </c>
      <c r="AL63" s="20" t="str">
        <f t="shared" si="19"/>
        <v/>
      </c>
      <c r="AM63" s="20" t="str">
        <f t="shared" si="20"/>
        <v/>
      </c>
      <c r="AO63" s="28" t="str">
        <f t="shared" si="0"/>
        <v xml:space="preserve">SELECT * FROM "SchAccounting"."Func_TblCodeOfAccounting_Structure_SET"(0000004000000000002, NULL, 0000009000000000002, 1, '1-0000', '1-2000'); </v>
      </c>
    </row>
    <row r="64" spans="2:41" x14ac:dyDescent="0.25">
      <c r="B64" s="20">
        <v>3</v>
      </c>
      <c r="C64" s="32" t="s">
        <v>472</v>
      </c>
      <c r="D64" s="20" t="s">
        <v>48</v>
      </c>
      <c r="I64" s="32" t="s">
        <v>472</v>
      </c>
      <c r="Q64" s="20" t="str">
        <f t="shared" si="21"/>
        <v>Acct Receivable - IDR</v>
      </c>
      <c r="S64" s="20" t="str">
        <f t="shared" si="1"/>
        <v>1-ACTV</v>
      </c>
      <c r="T64" s="20" t="str">
        <f t="shared" si="2"/>
        <v>1-0000</v>
      </c>
      <c r="U64" s="20" t="str">
        <f t="shared" si="3"/>
        <v>1-2000</v>
      </c>
      <c r="V64" s="20" t="str">
        <f t="shared" si="4"/>
        <v>1-2010</v>
      </c>
      <c r="W64" s="20" t="str">
        <f t="shared" si="5"/>
        <v>1-1872</v>
      </c>
      <c r="X64" s="20" t="str">
        <f t="shared" si="22"/>
        <v/>
      </c>
      <c r="Y64" s="20" t="str">
        <f t="shared" si="23"/>
        <v/>
      </c>
      <c r="Z64" s="20" t="str">
        <f t="shared" si="8"/>
        <v/>
      </c>
      <c r="AA64" s="20" t="str">
        <f t="shared" si="9"/>
        <v/>
      </c>
      <c r="AB64" s="20" t="str">
        <f t="shared" si="10"/>
        <v/>
      </c>
      <c r="AD64" s="20" t="str">
        <f t="shared" si="11"/>
        <v/>
      </c>
      <c r="AE64" s="20" t="str">
        <f t="shared" si="12"/>
        <v/>
      </c>
      <c r="AF64" s="20" t="str">
        <f t="shared" si="13"/>
        <v xml:space="preserve">SELECT * FROM "SchAccounting"."Func_TblCodeOfAccounting_Structure_SET"(0000004000000000002, NULL, 0000009000000000002, 2, '1-2000', '1-2010'); </v>
      </c>
      <c r="AG64" s="20" t="str">
        <f t="shared" si="14"/>
        <v/>
      </c>
      <c r="AH64" s="20" t="str">
        <f t="shared" si="15"/>
        <v/>
      </c>
      <c r="AI64" s="20" t="str">
        <f t="shared" si="16"/>
        <v/>
      </c>
      <c r="AJ64" s="20" t="str">
        <f t="shared" si="17"/>
        <v/>
      </c>
      <c r="AK64" s="20" t="str">
        <f t="shared" si="18"/>
        <v/>
      </c>
      <c r="AL64" s="20" t="str">
        <f t="shared" si="19"/>
        <v/>
      </c>
      <c r="AM64" s="20" t="str">
        <f t="shared" si="20"/>
        <v/>
      </c>
      <c r="AO64" s="28" t="str">
        <f t="shared" si="0"/>
        <v xml:space="preserve">SELECT * FROM "SchAccounting"."Func_TblCodeOfAccounting_Structure_SET"(0000004000000000002, NULL, 0000009000000000002, 2, '1-2000', '1-2010'); </v>
      </c>
    </row>
    <row r="65" spans="2:41" x14ac:dyDescent="0.25">
      <c r="B65" s="20">
        <v>3</v>
      </c>
      <c r="C65" s="32" t="s">
        <v>473</v>
      </c>
      <c r="D65" s="20" t="s">
        <v>49</v>
      </c>
      <c r="I65" s="32" t="s">
        <v>473</v>
      </c>
      <c r="Q65" s="20" t="str">
        <f t="shared" si="21"/>
        <v>Acct Receivable - USD</v>
      </c>
      <c r="S65" s="20" t="str">
        <f t="shared" si="1"/>
        <v>1-ACTV</v>
      </c>
      <c r="T65" s="20" t="str">
        <f t="shared" si="2"/>
        <v>1-0000</v>
      </c>
      <c r="U65" s="20" t="str">
        <f t="shared" si="3"/>
        <v>1-2000</v>
      </c>
      <c r="V65" s="20" t="str">
        <f t="shared" si="4"/>
        <v>1-2020</v>
      </c>
      <c r="W65" s="20" t="str">
        <f t="shared" si="5"/>
        <v>1-1872</v>
      </c>
      <c r="X65" s="20" t="str">
        <f t="shared" si="22"/>
        <v/>
      </c>
      <c r="Y65" s="20" t="str">
        <f t="shared" si="23"/>
        <v/>
      </c>
      <c r="Z65" s="20" t="str">
        <f t="shared" si="8"/>
        <v/>
      </c>
      <c r="AA65" s="20" t="str">
        <f t="shared" si="9"/>
        <v/>
      </c>
      <c r="AB65" s="20" t="str">
        <f t="shared" si="10"/>
        <v/>
      </c>
      <c r="AD65" s="20" t="str">
        <f t="shared" si="11"/>
        <v/>
      </c>
      <c r="AE65" s="20" t="str">
        <f t="shared" si="12"/>
        <v/>
      </c>
      <c r="AF65" s="20" t="str">
        <f t="shared" si="13"/>
        <v xml:space="preserve">SELECT * FROM "SchAccounting"."Func_TblCodeOfAccounting_Structure_SET"(0000004000000000002, NULL, 0000009000000000002, 2, '1-2000', '1-2020'); </v>
      </c>
      <c r="AG65" s="20" t="str">
        <f t="shared" si="14"/>
        <v/>
      </c>
      <c r="AH65" s="20" t="str">
        <f t="shared" si="15"/>
        <v/>
      </c>
      <c r="AI65" s="20" t="str">
        <f t="shared" si="16"/>
        <v/>
      </c>
      <c r="AJ65" s="20" t="str">
        <f t="shared" si="17"/>
        <v/>
      </c>
      <c r="AK65" s="20" t="str">
        <f t="shared" si="18"/>
        <v/>
      </c>
      <c r="AL65" s="20" t="str">
        <f t="shared" si="19"/>
        <v/>
      </c>
      <c r="AM65" s="20" t="str">
        <f t="shared" si="20"/>
        <v/>
      </c>
      <c r="AO65" s="28" t="str">
        <f t="shared" si="0"/>
        <v xml:space="preserve">SELECT * FROM "SchAccounting"."Func_TblCodeOfAccounting_Structure_SET"(0000004000000000002, NULL, 0000009000000000002, 2, '1-2000', '1-2020'); </v>
      </c>
    </row>
    <row r="66" spans="2:41" x14ac:dyDescent="0.25">
      <c r="B66" s="20">
        <v>3</v>
      </c>
      <c r="C66" s="32" t="s">
        <v>474</v>
      </c>
      <c r="D66" s="20" t="s">
        <v>49</v>
      </c>
      <c r="J66" s="32" t="s">
        <v>474</v>
      </c>
      <c r="Q66" s="20" t="str">
        <f t="shared" si="21"/>
        <v>Acct Receivable - USD</v>
      </c>
      <c r="S66" s="20" t="str">
        <f t="shared" si="1"/>
        <v>1-ACTV</v>
      </c>
      <c r="T66" s="20" t="str">
        <f t="shared" si="2"/>
        <v>1-0000</v>
      </c>
      <c r="U66" s="20" t="str">
        <f t="shared" si="3"/>
        <v>1-2000</v>
      </c>
      <c r="V66" s="20" t="str">
        <f t="shared" si="4"/>
        <v>1-2020</v>
      </c>
      <c r="W66" s="20" t="str">
        <f t="shared" si="5"/>
        <v>1-2021</v>
      </c>
      <c r="X66" s="20" t="str">
        <f t="shared" si="22"/>
        <v/>
      </c>
      <c r="Y66" s="20" t="str">
        <f t="shared" si="23"/>
        <v/>
      </c>
      <c r="Z66" s="20" t="str">
        <f t="shared" si="8"/>
        <v/>
      </c>
      <c r="AA66" s="20" t="str">
        <f t="shared" si="9"/>
        <v/>
      </c>
      <c r="AB66" s="20" t="str">
        <f t="shared" si="10"/>
        <v/>
      </c>
      <c r="AD66" s="20" t="str">
        <f t="shared" si="11"/>
        <v/>
      </c>
      <c r="AE66" s="20" t="str">
        <f t="shared" si="12"/>
        <v/>
      </c>
      <c r="AF66" s="20" t="str">
        <f t="shared" si="13"/>
        <v/>
      </c>
      <c r="AG66" s="20" t="str">
        <f t="shared" si="14"/>
        <v xml:space="preserve">SELECT * FROM "SchAccounting"."Func_TblCodeOfAccounting_Structure_SET"(0000004000000000002, NULL, 0000009000000000002, 3, '1-2020', '1-2021'); </v>
      </c>
      <c r="AH66" s="20" t="str">
        <f t="shared" si="15"/>
        <v/>
      </c>
      <c r="AI66" s="20" t="str">
        <f t="shared" si="16"/>
        <v/>
      </c>
      <c r="AJ66" s="20" t="str">
        <f t="shared" si="17"/>
        <v/>
      </c>
      <c r="AK66" s="20" t="str">
        <f t="shared" si="18"/>
        <v/>
      </c>
      <c r="AL66" s="20" t="str">
        <f t="shared" si="19"/>
        <v/>
      </c>
      <c r="AM66" s="20" t="str">
        <f t="shared" si="20"/>
        <v/>
      </c>
      <c r="AO66" s="28" t="str">
        <f t="shared" si="0"/>
        <v xml:space="preserve">SELECT * FROM "SchAccounting"."Func_TblCodeOfAccounting_Structure_SET"(0000004000000000002, NULL, 0000009000000000002, 3, '1-2020', '1-2021'); </v>
      </c>
    </row>
    <row r="67" spans="2:41" x14ac:dyDescent="0.25">
      <c r="B67" s="20">
        <v>3</v>
      </c>
      <c r="C67" s="32" t="s">
        <v>475</v>
      </c>
      <c r="D67" s="20" t="s">
        <v>50</v>
      </c>
      <c r="J67" s="32" t="s">
        <v>475</v>
      </c>
      <c r="Q67" s="20" t="str">
        <f t="shared" si="21"/>
        <v>Acct Receivable - USD Exchange</v>
      </c>
      <c r="S67" s="20" t="str">
        <f t="shared" si="1"/>
        <v>1-ACTV</v>
      </c>
      <c r="T67" s="20" t="str">
        <f t="shared" si="2"/>
        <v>1-0000</v>
      </c>
      <c r="U67" s="20" t="str">
        <f t="shared" si="3"/>
        <v>1-2000</v>
      </c>
      <c r="V67" s="20" t="str">
        <f t="shared" si="4"/>
        <v>1-2020</v>
      </c>
      <c r="W67" s="20" t="str">
        <f t="shared" si="5"/>
        <v>1-2022</v>
      </c>
      <c r="X67" s="20" t="str">
        <f t="shared" si="22"/>
        <v/>
      </c>
      <c r="Y67" s="20" t="str">
        <f t="shared" si="23"/>
        <v/>
      </c>
      <c r="Z67" s="20" t="str">
        <f t="shared" si="8"/>
        <v/>
      </c>
      <c r="AA67" s="20" t="str">
        <f t="shared" si="9"/>
        <v/>
      </c>
      <c r="AB67" s="20" t="str">
        <f t="shared" si="10"/>
        <v/>
      </c>
      <c r="AD67" s="20" t="str">
        <f t="shared" si="11"/>
        <v/>
      </c>
      <c r="AE67" s="20" t="str">
        <f t="shared" si="12"/>
        <v/>
      </c>
      <c r="AF67" s="20" t="str">
        <f t="shared" si="13"/>
        <v/>
      </c>
      <c r="AG67" s="20" t="str">
        <f t="shared" si="14"/>
        <v xml:space="preserve">SELECT * FROM "SchAccounting"."Func_TblCodeOfAccounting_Structure_SET"(0000004000000000002, NULL, 0000009000000000002, 3, '1-2020', '1-2022'); </v>
      </c>
      <c r="AH67" s="20" t="str">
        <f t="shared" si="15"/>
        <v/>
      </c>
      <c r="AI67" s="20" t="str">
        <f t="shared" si="16"/>
        <v/>
      </c>
      <c r="AJ67" s="20" t="str">
        <f t="shared" si="17"/>
        <v/>
      </c>
      <c r="AK67" s="20" t="str">
        <f t="shared" si="18"/>
        <v/>
      </c>
      <c r="AL67" s="20" t="str">
        <f t="shared" si="19"/>
        <v/>
      </c>
      <c r="AM67" s="20" t="str">
        <f t="shared" si="20"/>
        <v/>
      </c>
      <c r="AO67" s="28" t="str">
        <f t="shared" si="0"/>
        <v xml:space="preserve">SELECT * FROM "SchAccounting"."Func_TblCodeOfAccounting_Structure_SET"(0000004000000000002, NULL, 0000009000000000002, 3, '1-2020', '1-2022'); </v>
      </c>
    </row>
    <row r="68" spans="2:41" x14ac:dyDescent="0.25">
      <c r="B68" s="20">
        <v>3</v>
      </c>
      <c r="C68" s="32" t="s">
        <v>476</v>
      </c>
      <c r="D68" s="20" t="s">
        <v>51</v>
      </c>
      <c r="I68" s="32" t="s">
        <v>476</v>
      </c>
      <c r="Q68" s="20" t="str">
        <f t="shared" si="21"/>
        <v>Acct Receivable - AUD</v>
      </c>
      <c r="S68" s="20" t="str">
        <f t="shared" si="1"/>
        <v>1-ACTV</v>
      </c>
      <c r="T68" s="20" t="str">
        <f t="shared" si="2"/>
        <v>1-0000</v>
      </c>
      <c r="U68" s="20" t="str">
        <f t="shared" si="3"/>
        <v>1-2000</v>
      </c>
      <c r="V68" s="20" t="str">
        <f t="shared" si="4"/>
        <v>1-2030</v>
      </c>
      <c r="W68" s="20" t="str">
        <f t="shared" si="5"/>
        <v>1-2022</v>
      </c>
      <c r="X68" s="20" t="str">
        <f t="shared" si="22"/>
        <v/>
      </c>
      <c r="Y68" s="20" t="str">
        <f t="shared" si="23"/>
        <v/>
      </c>
      <c r="Z68" s="20" t="str">
        <f t="shared" si="8"/>
        <v/>
      </c>
      <c r="AA68" s="20" t="str">
        <f t="shared" si="9"/>
        <v/>
      </c>
      <c r="AB68" s="20" t="str">
        <f t="shared" si="10"/>
        <v/>
      </c>
      <c r="AD68" s="20" t="str">
        <f t="shared" si="11"/>
        <v/>
      </c>
      <c r="AE68" s="20" t="str">
        <f t="shared" si="12"/>
        <v/>
      </c>
      <c r="AF68" s="20" t="str">
        <f t="shared" si="13"/>
        <v xml:space="preserve">SELECT * FROM "SchAccounting"."Func_TblCodeOfAccounting_Structure_SET"(0000004000000000002, NULL, 0000009000000000002, 2, '1-2000', '1-2030'); </v>
      </c>
      <c r="AG68" s="20" t="str">
        <f t="shared" si="14"/>
        <v/>
      </c>
      <c r="AH68" s="20" t="str">
        <f t="shared" si="15"/>
        <v/>
      </c>
      <c r="AI68" s="20" t="str">
        <f t="shared" si="16"/>
        <v/>
      </c>
      <c r="AJ68" s="20" t="str">
        <f t="shared" si="17"/>
        <v/>
      </c>
      <c r="AK68" s="20" t="str">
        <f t="shared" si="18"/>
        <v/>
      </c>
      <c r="AL68" s="20" t="str">
        <f t="shared" si="19"/>
        <v/>
      </c>
      <c r="AM68" s="20" t="str">
        <f t="shared" si="20"/>
        <v/>
      </c>
      <c r="AO68" s="28" t="str">
        <f t="shared" si="0"/>
        <v xml:space="preserve">SELECT * FROM "SchAccounting"."Func_TblCodeOfAccounting_Structure_SET"(0000004000000000002, NULL, 0000009000000000002, 2, '1-2000', '1-2030'); </v>
      </c>
    </row>
    <row r="69" spans="2:41" x14ac:dyDescent="0.25">
      <c r="B69" s="20">
        <v>4</v>
      </c>
      <c r="C69" s="32" t="s">
        <v>477</v>
      </c>
      <c r="D69" s="20" t="s">
        <v>51</v>
      </c>
      <c r="J69" s="32" t="s">
        <v>477</v>
      </c>
      <c r="Q69" s="20" t="str">
        <f t="shared" si="21"/>
        <v>Acct Receivable - AUD</v>
      </c>
      <c r="S69" s="20" t="str">
        <f t="shared" si="1"/>
        <v>1-ACTV</v>
      </c>
      <c r="T69" s="20" t="str">
        <f t="shared" si="2"/>
        <v>1-0000</v>
      </c>
      <c r="U69" s="20" t="str">
        <f t="shared" si="3"/>
        <v>1-2000</v>
      </c>
      <c r="V69" s="20" t="str">
        <f t="shared" si="4"/>
        <v>1-2030</v>
      </c>
      <c r="W69" s="20" t="str">
        <f t="shared" si="5"/>
        <v>1-2031</v>
      </c>
      <c r="X69" s="20" t="str">
        <f t="shared" si="22"/>
        <v/>
      </c>
      <c r="Y69" s="20" t="str">
        <f t="shared" si="23"/>
        <v/>
      </c>
      <c r="Z69" s="20" t="str">
        <f t="shared" si="8"/>
        <v/>
      </c>
      <c r="AA69" s="20" t="str">
        <f t="shared" si="9"/>
        <v/>
      </c>
      <c r="AB69" s="20" t="str">
        <f t="shared" si="10"/>
        <v/>
      </c>
      <c r="AD69" s="20" t="str">
        <f t="shared" si="11"/>
        <v/>
      </c>
      <c r="AE69" s="20" t="str">
        <f t="shared" si="12"/>
        <v/>
      </c>
      <c r="AF69" s="20" t="str">
        <f t="shared" si="13"/>
        <v/>
      </c>
      <c r="AG69" s="20" t="str">
        <f t="shared" si="14"/>
        <v xml:space="preserve">SELECT * FROM "SchAccounting"."Func_TblCodeOfAccounting_Structure_SET"(0000004000000000002, NULL, 0000009000000000002, 3, '1-2030', '1-2031'); </v>
      </c>
      <c r="AH69" s="20" t="str">
        <f t="shared" si="15"/>
        <v/>
      </c>
      <c r="AI69" s="20" t="str">
        <f t="shared" si="16"/>
        <v/>
      </c>
      <c r="AJ69" s="20" t="str">
        <f t="shared" si="17"/>
        <v/>
      </c>
      <c r="AK69" s="20" t="str">
        <f t="shared" si="18"/>
        <v/>
      </c>
      <c r="AL69" s="20" t="str">
        <f t="shared" si="19"/>
        <v/>
      </c>
      <c r="AM69" s="20" t="str">
        <f t="shared" si="20"/>
        <v/>
      </c>
      <c r="AO69" s="28" t="str">
        <f t="shared" ref="AO69:AO132" si="24">IF(NOT(EXACT(AD69, "")), AD69, IF(NOT(EXACT(AE69, "")), AE69, IF(NOT(EXACT(AF69, "")), AF69, IF(NOT(EXACT(AG69, "")), AG69, IF(NOT(EXACT(AH69, "")), AH69, IF(NOT(EXACT(AI69, "")), AI69, IF(NOT(EXACT(AJ69, "")), AJ69, IF(NOT(EXACT(AK69, "")), AK69, IF(NOT(EXACT(AL69, "")), AL69, IF(NOT(EXACT(AM69, "")), AM69, ""))))))))))</f>
        <v xml:space="preserve">SELECT * FROM "SchAccounting"."Func_TblCodeOfAccounting_Structure_SET"(0000004000000000002, NULL, 0000009000000000002, 3, '1-2030', '1-2031'); </v>
      </c>
    </row>
    <row r="70" spans="2:41" x14ac:dyDescent="0.25">
      <c r="B70" s="20">
        <v>4</v>
      </c>
      <c r="C70" s="32" t="s">
        <v>478</v>
      </c>
      <c r="D70" s="20" t="s">
        <v>52</v>
      </c>
      <c r="J70" s="32" t="s">
        <v>478</v>
      </c>
      <c r="Q70" s="20" t="str">
        <f t="shared" si="21"/>
        <v>Acct Receivable - AUD Exchange</v>
      </c>
      <c r="S70" s="20" t="str">
        <f t="shared" ref="S70:S133" si="25">IF(EXACT($F70, ""), IF(EXACT($S69, ""), "", $S69), $F70)</f>
        <v>1-ACTV</v>
      </c>
      <c r="T70" s="20" t="str">
        <f t="shared" ref="T70:T133" si="26">IF(EXACT($G70, ""), IF(EXACT($T69, ""), "", $T69), $G70)</f>
        <v>1-0000</v>
      </c>
      <c r="U70" s="20" t="str">
        <f t="shared" ref="U70:U133" si="27">IF(EXACT($H70, ""), IF(EXACT($U69, ""), "", $U69), $H70)</f>
        <v>1-2000</v>
      </c>
      <c r="V70" s="20" t="str">
        <f t="shared" ref="V70:V133" si="28">IF(EXACT($I70, ""), IF(EXACT($V69, ""), "", $V69), $I70)</f>
        <v>1-2030</v>
      </c>
      <c r="W70" s="20" t="str">
        <f t="shared" ref="W70:W133" si="29">IF(EXACT($J70, ""), IF(EXACT($W69, ""), "", $W69), $J70)</f>
        <v>1-2032</v>
      </c>
      <c r="X70" s="20" t="str">
        <f t="shared" si="22"/>
        <v/>
      </c>
      <c r="Y70" s="20" t="str">
        <f t="shared" si="23"/>
        <v/>
      </c>
      <c r="Z70" s="20" t="str">
        <f t="shared" ref="Z70:Z133" si="30">IF(EXACT($M70, ""), IF(EXACT($Z69, ""), "", $Z69), $M70)</f>
        <v/>
      </c>
      <c r="AA70" s="20" t="str">
        <f t="shared" ref="AA70:AA133" si="31">IF(EXACT($N70, ""), IF(EXACT($AA69, ""), "", $AA69), $N70)</f>
        <v/>
      </c>
      <c r="AB70" s="20" t="str">
        <f t="shared" ref="AB70:AB133" si="32">IF(EXACT($O70, ""), IF(EXACT($AB69, ""), "", $AB69), $O70)</f>
        <v/>
      </c>
      <c r="AD70" s="20" t="str">
        <f t="shared" ref="AD70:AD133" si="33">IF(EXACT(T70, T69), "", CONCATENATE("SELECT * FROM ""SchAccounting"".""Func_TblCodeOfAccounting_Structure_SET""(0000004000000000002, NULL, 0000009000000000002, 0, '", S70, "', '", T70, "'); "))</f>
        <v/>
      </c>
      <c r="AE70" s="20" t="str">
        <f t="shared" ref="AE70:AE133" si="34">IF(EXACT(U70, U69), "", CONCATENATE("SELECT * FROM ""SchAccounting"".""Func_TblCodeOfAccounting_Structure_SET""(0000004000000000002, NULL, 0000009000000000002, 1, '", T70, "', '", U70, "'); "))</f>
        <v/>
      </c>
      <c r="AF70" s="20" t="str">
        <f t="shared" ref="AF70:AF133" si="35">IF(EXACT(V70, V69), "", CONCATENATE("SELECT * FROM ""SchAccounting"".""Func_TblCodeOfAccounting_Structure_SET""(0000004000000000002, NULL, 0000009000000000002, 2, '", U70, "', '", V70, "'); "))</f>
        <v/>
      </c>
      <c r="AG70" s="20" t="str">
        <f t="shared" ref="AG70:AG133" si="36">IF(EXACT(W70, W69), "", CONCATENATE("SELECT * FROM ""SchAccounting"".""Func_TblCodeOfAccounting_Structure_SET""(0000004000000000002, NULL, 0000009000000000002, 3, '", V70, "', '", W70, "'); "))</f>
        <v xml:space="preserve">SELECT * FROM "SchAccounting"."Func_TblCodeOfAccounting_Structure_SET"(0000004000000000002, NULL, 0000009000000000002, 3, '1-2030', '1-2032'); </v>
      </c>
      <c r="AH70" s="20" t="str">
        <f t="shared" ref="AH70:AH133" si="37">IF(EXACT(X70, X69), "", CONCATENATE("SELECT * FROM ""SchAccounting"".""Func_TblCodeOfAccounting_Structure_SET""(0000004000000000002, NULL, 0000009000000000002, 4, '", W70, "', '", X70, "'); "))</f>
        <v/>
      </c>
      <c r="AI70" s="20" t="str">
        <f t="shared" ref="AI70:AI133" si="38">IF(EXACT(Y70, Y69), "", CONCATENATE("SELECT * FROM ""SchAccounting"".""Func_TblCodeOfAccounting_Structure_SET""(0000004000000000002, NULL, 0000009000000000002, 5, '", X70, "', '", Y70, "'); "))</f>
        <v/>
      </c>
      <c r="AJ70" s="20" t="str">
        <f t="shared" ref="AJ70:AJ133" si="39">IF(EXACT(Z70, Z69), "", CONCATENATE("SELECT * FROM ""SchAccounting"".""Func_TblCodeOfAccounting_Structure_SET""(0000004000000000002, NULL, 0000009000000000002, 6, '", Y70, "', '", Z70, "'); "))</f>
        <v/>
      </c>
      <c r="AK70" s="20" t="str">
        <f t="shared" ref="AK70:AK133" si="40">IF(EXACT(AA70, AA69), "", CONCATENATE("SELECT * FROM ""SchAccounting"".""Func_TblCodeOfAccounting_Structure_SET""(0000004000000000002, NULL, 0000009000000000002, 7, '", Z70, "', '", AA70, "'); "))</f>
        <v/>
      </c>
      <c r="AL70" s="20" t="str">
        <f t="shared" ref="AL70:AL133" si="41">IF(EXACT(AB70, AB69), "", CONCATENATE("SELECT * FROM ""SchAccounting"".""Func_TblCodeOfAccounting_Structure_SET""(0000004000000000002, NULL, 0000009000000000002, 8, '", AA70, "', '", AB70, "'); "))</f>
        <v/>
      </c>
      <c r="AM70" s="20" t="str">
        <f t="shared" ref="AM70:AM133" si="42">IF(EXACT(AC70, AC69), "", CONCATENATE("SELECT * FROM ""SchAccounting"".""Func_TblCodeOfAccounting_Structure_SET""(0000004000000000002, NULL, 0000009000000000002, 9, '", AB70, "', '", AC70, "'); "))</f>
        <v/>
      </c>
      <c r="AO70" s="28" t="str">
        <f t="shared" si="24"/>
        <v xml:space="preserve">SELECT * FROM "SchAccounting"."Func_TblCodeOfAccounting_Structure_SET"(0000004000000000002, NULL, 0000009000000000002, 3, '1-2030', '1-2032'); </v>
      </c>
    </row>
    <row r="71" spans="2:41" x14ac:dyDescent="0.25">
      <c r="B71" s="20">
        <v>4</v>
      </c>
      <c r="C71" s="32" t="s">
        <v>479</v>
      </c>
      <c r="D71" s="20" t="s">
        <v>53</v>
      </c>
      <c r="I71" s="32" t="s">
        <v>479</v>
      </c>
      <c r="Q71" s="20" t="str">
        <f t="shared" ref="Q71:Q134" si="43">D71</f>
        <v>Acct Receivable - Non Trade</v>
      </c>
      <c r="S71" s="20" t="str">
        <f t="shared" si="25"/>
        <v>1-ACTV</v>
      </c>
      <c r="T71" s="20" t="str">
        <f t="shared" si="26"/>
        <v>1-0000</v>
      </c>
      <c r="U71" s="20" t="str">
        <f t="shared" si="27"/>
        <v>1-2000</v>
      </c>
      <c r="V71" s="20" t="str">
        <f t="shared" si="28"/>
        <v>1-2100</v>
      </c>
      <c r="W71" s="20" t="str">
        <f t="shared" si="29"/>
        <v>1-2032</v>
      </c>
      <c r="X71" s="20" t="str">
        <f t="shared" si="22"/>
        <v/>
      </c>
      <c r="Y71" s="20" t="str">
        <f t="shared" si="23"/>
        <v/>
      </c>
      <c r="Z71" s="20" t="str">
        <f t="shared" si="30"/>
        <v/>
      </c>
      <c r="AA71" s="20" t="str">
        <f t="shared" si="31"/>
        <v/>
      </c>
      <c r="AB71" s="20" t="str">
        <f t="shared" si="32"/>
        <v/>
      </c>
      <c r="AD71" s="20" t="str">
        <f t="shared" si="33"/>
        <v/>
      </c>
      <c r="AE71" s="20" t="str">
        <f t="shared" si="34"/>
        <v/>
      </c>
      <c r="AF71" s="20" t="str">
        <f t="shared" si="35"/>
        <v xml:space="preserve">SELECT * FROM "SchAccounting"."Func_TblCodeOfAccounting_Structure_SET"(0000004000000000002, NULL, 0000009000000000002, 2, '1-2000', '1-2100'); </v>
      </c>
      <c r="AG71" s="20" t="str">
        <f t="shared" si="36"/>
        <v/>
      </c>
      <c r="AH71" s="20" t="str">
        <f t="shared" si="37"/>
        <v/>
      </c>
      <c r="AI71" s="20" t="str">
        <f t="shared" si="38"/>
        <v/>
      </c>
      <c r="AJ71" s="20" t="str">
        <f t="shared" si="39"/>
        <v/>
      </c>
      <c r="AK71" s="20" t="str">
        <f t="shared" si="40"/>
        <v/>
      </c>
      <c r="AL71" s="20" t="str">
        <f t="shared" si="41"/>
        <v/>
      </c>
      <c r="AM71" s="20" t="str">
        <f t="shared" si="42"/>
        <v/>
      </c>
      <c r="AO71" s="28" t="str">
        <f t="shared" si="24"/>
        <v xml:space="preserve">SELECT * FROM "SchAccounting"."Func_TblCodeOfAccounting_Structure_SET"(0000004000000000002, NULL, 0000009000000000002, 2, '1-2000', '1-2100'); </v>
      </c>
    </row>
    <row r="72" spans="2:41" x14ac:dyDescent="0.25">
      <c r="B72" s="20">
        <v>3</v>
      </c>
      <c r="C72" s="32" t="s">
        <v>480</v>
      </c>
      <c r="D72" s="20" t="s">
        <v>54</v>
      </c>
      <c r="I72" s="32" t="s">
        <v>480</v>
      </c>
      <c r="Q72" s="20" t="str">
        <f t="shared" si="43"/>
        <v>Inter Company Receivable</v>
      </c>
      <c r="S72" s="20" t="str">
        <f t="shared" si="25"/>
        <v>1-ACTV</v>
      </c>
      <c r="T72" s="20" t="str">
        <f t="shared" si="26"/>
        <v>1-0000</v>
      </c>
      <c r="U72" s="20" t="str">
        <f t="shared" si="27"/>
        <v>1-2000</v>
      </c>
      <c r="V72" s="20" t="str">
        <f t="shared" si="28"/>
        <v>1-2200</v>
      </c>
      <c r="W72" s="20" t="str">
        <f t="shared" si="29"/>
        <v>1-2032</v>
      </c>
      <c r="X72" s="20" t="str">
        <f t="shared" si="22"/>
        <v/>
      </c>
      <c r="Y72" s="20" t="str">
        <f t="shared" si="23"/>
        <v/>
      </c>
      <c r="Z72" s="20" t="str">
        <f t="shared" si="30"/>
        <v/>
      </c>
      <c r="AA72" s="20" t="str">
        <f t="shared" si="31"/>
        <v/>
      </c>
      <c r="AB72" s="20" t="str">
        <f t="shared" si="32"/>
        <v/>
      </c>
      <c r="AD72" s="20" t="str">
        <f t="shared" si="33"/>
        <v/>
      </c>
      <c r="AE72" s="20" t="str">
        <f t="shared" si="34"/>
        <v/>
      </c>
      <c r="AF72" s="20" t="str">
        <f t="shared" si="35"/>
        <v xml:space="preserve">SELECT * FROM "SchAccounting"."Func_TblCodeOfAccounting_Structure_SET"(0000004000000000002, NULL, 0000009000000000002, 2, '1-2000', '1-2200'); </v>
      </c>
      <c r="AG72" s="20" t="str">
        <f t="shared" si="36"/>
        <v/>
      </c>
      <c r="AH72" s="20" t="str">
        <f t="shared" si="37"/>
        <v/>
      </c>
      <c r="AI72" s="20" t="str">
        <f t="shared" si="38"/>
        <v/>
      </c>
      <c r="AJ72" s="20" t="str">
        <f t="shared" si="39"/>
        <v/>
      </c>
      <c r="AK72" s="20" t="str">
        <f t="shared" si="40"/>
        <v/>
      </c>
      <c r="AL72" s="20" t="str">
        <f t="shared" si="41"/>
        <v/>
      </c>
      <c r="AM72" s="20" t="str">
        <f t="shared" si="42"/>
        <v/>
      </c>
      <c r="AO72" s="28" t="str">
        <f t="shared" si="24"/>
        <v xml:space="preserve">SELECT * FROM "SchAccounting"."Func_TblCodeOfAccounting_Structure_SET"(0000004000000000002, NULL, 0000009000000000002, 2, '1-2000', '1-2200'); </v>
      </c>
    </row>
    <row r="73" spans="2:41" x14ac:dyDescent="0.25">
      <c r="B73" s="20">
        <v>4</v>
      </c>
      <c r="C73" s="32" t="s">
        <v>481</v>
      </c>
      <c r="D73" s="20" t="s">
        <v>55</v>
      </c>
      <c r="J73" s="32" t="s">
        <v>481</v>
      </c>
      <c r="Q73" s="20" t="str">
        <f t="shared" si="43"/>
        <v>I/C Receivable to DHD</v>
      </c>
      <c r="S73" s="20" t="str">
        <f t="shared" si="25"/>
        <v>1-ACTV</v>
      </c>
      <c r="T73" s="20" t="str">
        <f t="shared" si="26"/>
        <v>1-0000</v>
      </c>
      <c r="U73" s="20" t="str">
        <f t="shared" si="27"/>
        <v>1-2000</v>
      </c>
      <c r="V73" s="20" t="str">
        <f t="shared" si="28"/>
        <v>1-2200</v>
      </c>
      <c r="W73" s="20" t="str">
        <f t="shared" si="29"/>
        <v>1-2210</v>
      </c>
      <c r="X73" s="20" t="str">
        <f t="shared" si="22"/>
        <v/>
      </c>
      <c r="Y73" s="20" t="str">
        <f t="shared" si="23"/>
        <v/>
      </c>
      <c r="Z73" s="20" t="str">
        <f t="shared" si="30"/>
        <v/>
      </c>
      <c r="AA73" s="20" t="str">
        <f t="shared" si="31"/>
        <v/>
      </c>
      <c r="AB73" s="20" t="str">
        <f t="shared" si="32"/>
        <v/>
      </c>
      <c r="AD73" s="20" t="str">
        <f t="shared" si="33"/>
        <v/>
      </c>
      <c r="AE73" s="20" t="str">
        <f t="shared" si="34"/>
        <v/>
      </c>
      <c r="AF73" s="20" t="str">
        <f t="shared" si="35"/>
        <v/>
      </c>
      <c r="AG73" s="20" t="str">
        <f t="shared" si="36"/>
        <v xml:space="preserve">SELECT * FROM "SchAccounting"."Func_TblCodeOfAccounting_Structure_SET"(0000004000000000002, NULL, 0000009000000000002, 3, '1-2200', '1-2210'); </v>
      </c>
      <c r="AH73" s="20" t="str">
        <f t="shared" si="37"/>
        <v/>
      </c>
      <c r="AI73" s="20" t="str">
        <f t="shared" si="38"/>
        <v/>
      </c>
      <c r="AJ73" s="20" t="str">
        <f t="shared" si="39"/>
        <v/>
      </c>
      <c r="AK73" s="20" t="str">
        <f t="shared" si="40"/>
        <v/>
      </c>
      <c r="AL73" s="20" t="str">
        <f t="shared" si="41"/>
        <v/>
      </c>
      <c r="AM73" s="20" t="str">
        <f t="shared" si="42"/>
        <v/>
      </c>
      <c r="AO73" s="28" t="str">
        <f t="shared" si="24"/>
        <v xml:space="preserve">SELECT * FROM "SchAccounting"."Func_TblCodeOfAccounting_Structure_SET"(0000004000000000002, NULL, 0000009000000000002, 3, '1-2200', '1-2210'); </v>
      </c>
    </row>
    <row r="74" spans="2:41" x14ac:dyDescent="0.25">
      <c r="B74" s="20">
        <v>4</v>
      </c>
      <c r="C74" s="32" t="s">
        <v>482</v>
      </c>
      <c r="D74" s="20" t="s">
        <v>56</v>
      </c>
      <c r="J74" s="32" t="s">
        <v>482</v>
      </c>
      <c r="Q74" s="20" t="str">
        <f t="shared" si="43"/>
        <v>I/C Receivable to EML</v>
      </c>
      <c r="S74" s="20" t="str">
        <f t="shared" si="25"/>
        <v>1-ACTV</v>
      </c>
      <c r="T74" s="20" t="str">
        <f t="shared" si="26"/>
        <v>1-0000</v>
      </c>
      <c r="U74" s="20" t="str">
        <f t="shared" si="27"/>
        <v>1-2000</v>
      </c>
      <c r="V74" s="20" t="str">
        <f t="shared" si="28"/>
        <v>1-2200</v>
      </c>
      <c r="W74" s="20" t="str">
        <f t="shared" si="29"/>
        <v>1-2220</v>
      </c>
      <c r="X74" s="20" t="str">
        <f t="shared" si="22"/>
        <v/>
      </c>
      <c r="Y74" s="20" t="str">
        <f t="shared" si="23"/>
        <v/>
      </c>
      <c r="Z74" s="20" t="str">
        <f t="shared" si="30"/>
        <v/>
      </c>
      <c r="AA74" s="20" t="str">
        <f t="shared" si="31"/>
        <v/>
      </c>
      <c r="AB74" s="20" t="str">
        <f t="shared" si="32"/>
        <v/>
      </c>
      <c r="AD74" s="20" t="str">
        <f t="shared" si="33"/>
        <v/>
      </c>
      <c r="AE74" s="20" t="str">
        <f t="shared" si="34"/>
        <v/>
      </c>
      <c r="AF74" s="20" t="str">
        <f t="shared" si="35"/>
        <v/>
      </c>
      <c r="AG74" s="20" t="str">
        <f t="shared" si="36"/>
        <v xml:space="preserve">SELECT * FROM "SchAccounting"."Func_TblCodeOfAccounting_Structure_SET"(0000004000000000002, NULL, 0000009000000000002, 3, '1-2200', '1-2220'); </v>
      </c>
      <c r="AH74" s="20" t="str">
        <f t="shared" si="37"/>
        <v/>
      </c>
      <c r="AI74" s="20" t="str">
        <f t="shared" si="38"/>
        <v/>
      </c>
      <c r="AJ74" s="20" t="str">
        <f t="shared" si="39"/>
        <v/>
      </c>
      <c r="AK74" s="20" t="str">
        <f t="shared" si="40"/>
        <v/>
      </c>
      <c r="AL74" s="20" t="str">
        <f t="shared" si="41"/>
        <v/>
      </c>
      <c r="AM74" s="20" t="str">
        <f t="shared" si="42"/>
        <v/>
      </c>
      <c r="AO74" s="28" t="str">
        <f t="shared" si="24"/>
        <v xml:space="preserve">SELECT * FROM "SchAccounting"."Func_TblCodeOfAccounting_Structure_SET"(0000004000000000002, NULL, 0000009000000000002, 3, '1-2200', '1-2220'); </v>
      </c>
    </row>
    <row r="75" spans="2:41" x14ac:dyDescent="0.25">
      <c r="B75" s="20">
        <v>4</v>
      </c>
      <c r="C75" s="32" t="s">
        <v>483</v>
      </c>
      <c r="D75" s="20" t="s">
        <v>57</v>
      </c>
      <c r="J75" s="32" t="s">
        <v>483</v>
      </c>
      <c r="Q75" s="20" t="str">
        <f t="shared" si="43"/>
        <v>I/C Receivable to HED</v>
      </c>
      <c r="S75" s="20" t="str">
        <f t="shared" si="25"/>
        <v>1-ACTV</v>
      </c>
      <c r="T75" s="20" t="str">
        <f t="shared" si="26"/>
        <v>1-0000</v>
      </c>
      <c r="U75" s="20" t="str">
        <f t="shared" si="27"/>
        <v>1-2000</v>
      </c>
      <c r="V75" s="20" t="str">
        <f t="shared" si="28"/>
        <v>1-2200</v>
      </c>
      <c r="W75" s="20" t="str">
        <f t="shared" si="29"/>
        <v>1-2230</v>
      </c>
      <c r="X75" s="20" t="str">
        <f t="shared" si="22"/>
        <v/>
      </c>
      <c r="Y75" s="20" t="str">
        <f t="shared" si="23"/>
        <v/>
      </c>
      <c r="Z75" s="20" t="str">
        <f t="shared" si="30"/>
        <v/>
      </c>
      <c r="AA75" s="20" t="str">
        <f t="shared" si="31"/>
        <v/>
      </c>
      <c r="AB75" s="20" t="str">
        <f t="shared" si="32"/>
        <v/>
      </c>
      <c r="AD75" s="20" t="str">
        <f t="shared" si="33"/>
        <v/>
      </c>
      <c r="AE75" s="20" t="str">
        <f t="shared" si="34"/>
        <v/>
      </c>
      <c r="AF75" s="20" t="str">
        <f t="shared" si="35"/>
        <v/>
      </c>
      <c r="AG75" s="20" t="str">
        <f t="shared" si="36"/>
        <v xml:space="preserve">SELECT * FROM "SchAccounting"."Func_TblCodeOfAccounting_Structure_SET"(0000004000000000002, NULL, 0000009000000000002, 3, '1-2200', '1-2230'); </v>
      </c>
      <c r="AH75" s="20" t="str">
        <f t="shared" si="37"/>
        <v/>
      </c>
      <c r="AI75" s="20" t="str">
        <f t="shared" si="38"/>
        <v/>
      </c>
      <c r="AJ75" s="20" t="str">
        <f t="shared" si="39"/>
        <v/>
      </c>
      <c r="AK75" s="20" t="str">
        <f t="shared" si="40"/>
        <v/>
      </c>
      <c r="AL75" s="20" t="str">
        <f t="shared" si="41"/>
        <v/>
      </c>
      <c r="AM75" s="20" t="str">
        <f t="shared" si="42"/>
        <v/>
      </c>
      <c r="AO75" s="28" t="str">
        <f t="shared" si="24"/>
        <v xml:space="preserve">SELECT * FROM "SchAccounting"."Func_TblCodeOfAccounting_Structure_SET"(0000004000000000002, NULL, 0000009000000000002, 3, '1-2200', '1-2230'); </v>
      </c>
    </row>
    <row r="76" spans="2:41" x14ac:dyDescent="0.25">
      <c r="B76" s="20">
        <v>2</v>
      </c>
      <c r="C76" s="32" t="s">
        <v>484</v>
      </c>
      <c r="D76" s="20" t="s">
        <v>58</v>
      </c>
      <c r="J76" s="32" t="s">
        <v>484</v>
      </c>
      <c r="Q76" s="20" t="str">
        <f t="shared" si="43"/>
        <v>I/C Receivable to KHA</v>
      </c>
      <c r="S76" s="20" t="str">
        <f t="shared" si="25"/>
        <v>1-ACTV</v>
      </c>
      <c r="T76" s="20" t="str">
        <f t="shared" si="26"/>
        <v>1-0000</v>
      </c>
      <c r="U76" s="20" t="str">
        <f t="shared" si="27"/>
        <v>1-2000</v>
      </c>
      <c r="V76" s="20" t="str">
        <f t="shared" si="28"/>
        <v>1-2200</v>
      </c>
      <c r="W76" s="20" t="str">
        <f t="shared" si="29"/>
        <v>1-2240</v>
      </c>
      <c r="X76" s="20" t="str">
        <f t="shared" si="22"/>
        <v/>
      </c>
      <c r="Y76" s="20" t="str">
        <f t="shared" si="23"/>
        <v/>
      </c>
      <c r="Z76" s="20" t="str">
        <f t="shared" si="30"/>
        <v/>
      </c>
      <c r="AA76" s="20" t="str">
        <f t="shared" si="31"/>
        <v/>
      </c>
      <c r="AB76" s="20" t="str">
        <f t="shared" si="32"/>
        <v/>
      </c>
      <c r="AD76" s="20" t="str">
        <f t="shared" si="33"/>
        <v/>
      </c>
      <c r="AE76" s="20" t="str">
        <f t="shared" si="34"/>
        <v/>
      </c>
      <c r="AF76" s="20" t="str">
        <f t="shared" si="35"/>
        <v/>
      </c>
      <c r="AG76" s="20" t="str">
        <f t="shared" si="36"/>
        <v xml:space="preserve">SELECT * FROM "SchAccounting"."Func_TblCodeOfAccounting_Structure_SET"(0000004000000000002, NULL, 0000009000000000002, 3, '1-2200', '1-2240'); </v>
      </c>
      <c r="AH76" s="20" t="str">
        <f t="shared" si="37"/>
        <v/>
      </c>
      <c r="AI76" s="20" t="str">
        <f t="shared" si="38"/>
        <v/>
      </c>
      <c r="AJ76" s="20" t="str">
        <f t="shared" si="39"/>
        <v/>
      </c>
      <c r="AK76" s="20" t="str">
        <f t="shared" si="40"/>
        <v/>
      </c>
      <c r="AL76" s="20" t="str">
        <f t="shared" si="41"/>
        <v/>
      </c>
      <c r="AM76" s="20" t="str">
        <f t="shared" si="42"/>
        <v/>
      </c>
      <c r="AO76" s="28" t="str">
        <f t="shared" si="24"/>
        <v xml:space="preserve">SELECT * FROM "SchAccounting"."Func_TblCodeOfAccounting_Structure_SET"(0000004000000000002, NULL, 0000009000000000002, 3, '1-2200', '1-2240'); </v>
      </c>
    </row>
    <row r="77" spans="2:41" x14ac:dyDescent="0.25">
      <c r="B77" s="20">
        <v>3</v>
      </c>
      <c r="C77" s="32" t="s">
        <v>485</v>
      </c>
      <c r="D77" s="20" t="s">
        <v>59</v>
      </c>
      <c r="I77" s="32" t="s">
        <v>485</v>
      </c>
      <c r="Q77" s="20" t="str">
        <f t="shared" si="43"/>
        <v>Allowance for doubtfull acct</v>
      </c>
      <c r="S77" s="20" t="str">
        <f t="shared" si="25"/>
        <v>1-ACTV</v>
      </c>
      <c r="T77" s="20" t="str">
        <f t="shared" si="26"/>
        <v>1-0000</v>
      </c>
      <c r="U77" s="20" t="str">
        <f t="shared" si="27"/>
        <v>1-2000</v>
      </c>
      <c r="V77" s="20" t="str">
        <f t="shared" si="28"/>
        <v>1-2500</v>
      </c>
      <c r="W77" s="20" t="str">
        <f t="shared" si="29"/>
        <v>1-2240</v>
      </c>
      <c r="X77" s="20" t="str">
        <f t="shared" si="22"/>
        <v/>
      </c>
      <c r="Y77" s="20" t="str">
        <f t="shared" si="23"/>
        <v/>
      </c>
      <c r="Z77" s="20" t="str">
        <f t="shared" si="30"/>
        <v/>
      </c>
      <c r="AA77" s="20" t="str">
        <f t="shared" si="31"/>
        <v/>
      </c>
      <c r="AB77" s="20" t="str">
        <f t="shared" si="32"/>
        <v/>
      </c>
      <c r="AD77" s="20" t="str">
        <f t="shared" si="33"/>
        <v/>
      </c>
      <c r="AE77" s="20" t="str">
        <f t="shared" si="34"/>
        <v/>
      </c>
      <c r="AF77" s="20" t="str">
        <f t="shared" si="35"/>
        <v xml:space="preserve">SELECT * FROM "SchAccounting"."Func_TblCodeOfAccounting_Structure_SET"(0000004000000000002, NULL, 0000009000000000002, 2, '1-2000', '1-2500'); </v>
      </c>
      <c r="AG77" s="20" t="str">
        <f t="shared" si="36"/>
        <v/>
      </c>
      <c r="AH77" s="20" t="str">
        <f t="shared" si="37"/>
        <v/>
      </c>
      <c r="AI77" s="20" t="str">
        <f t="shared" si="38"/>
        <v/>
      </c>
      <c r="AJ77" s="20" t="str">
        <f t="shared" si="39"/>
        <v/>
      </c>
      <c r="AK77" s="20" t="str">
        <f t="shared" si="40"/>
        <v/>
      </c>
      <c r="AL77" s="20" t="str">
        <f t="shared" si="41"/>
        <v/>
      </c>
      <c r="AM77" s="20" t="str">
        <f t="shared" si="42"/>
        <v/>
      </c>
      <c r="AO77" s="28" t="str">
        <f t="shared" si="24"/>
        <v xml:space="preserve">SELECT * FROM "SchAccounting"."Func_TblCodeOfAccounting_Structure_SET"(0000004000000000002, NULL, 0000009000000000002, 2, '1-2000', '1-2500'); </v>
      </c>
    </row>
    <row r="78" spans="2:41" x14ac:dyDescent="0.25">
      <c r="B78" s="20">
        <v>2</v>
      </c>
      <c r="C78" s="32" t="s">
        <v>486</v>
      </c>
      <c r="D78" s="20" t="s">
        <v>60</v>
      </c>
      <c r="H78" s="32" t="s">
        <v>486</v>
      </c>
      <c r="Q78" s="20" t="str">
        <f t="shared" si="43"/>
        <v>Inventory</v>
      </c>
      <c r="S78" s="20" t="str">
        <f t="shared" si="25"/>
        <v>1-ACTV</v>
      </c>
      <c r="T78" s="20" t="str">
        <f t="shared" si="26"/>
        <v>1-0000</v>
      </c>
      <c r="U78" s="20" t="str">
        <f t="shared" si="27"/>
        <v>1-3000</v>
      </c>
      <c r="V78" s="20" t="str">
        <f t="shared" si="28"/>
        <v>1-2500</v>
      </c>
      <c r="W78" s="20" t="str">
        <f t="shared" si="29"/>
        <v>1-2240</v>
      </c>
      <c r="X78" s="20" t="str">
        <f t="shared" ref="X78:X96" si="44">IF(EXACT($K78, ""), IF(EXACT($X77, ""), "", $X77), $K78)</f>
        <v/>
      </c>
      <c r="Y78" s="20" t="str">
        <f t="shared" ref="Y78:Y96" si="45">IF(EXACT($L78, ""), IF(EXACT($Y77, ""), "", $Y77), $L78)</f>
        <v/>
      </c>
      <c r="Z78" s="20" t="str">
        <f t="shared" si="30"/>
        <v/>
      </c>
      <c r="AA78" s="20" t="str">
        <f t="shared" si="31"/>
        <v/>
      </c>
      <c r="AB78" s="20" t="str">
        <f t="shared" si="32"/>
        <v/>
      </c>
      <c r="AD78" s="20" t="str">
        <f t="shared" si="33"/>
        <v/>
      </c>
      <c r="AE78" s="20" t="str">
        <f t="shared" si="34"/>
        <v xml:space="preserve">SELECT * FROM "SchAccounting"."Func_TblCodeOfAccounting_Structure_SET"(0000004000000000002, NULL, 0000009000000000002, 1, '1-0000', '1-3000'); </v>
      </c>
      <c r="AF78" s="20" t="str">
        <f t="shared" si="35"/>
        <v/>
      </c>
      <c r="AG78" s="20" t="str">
        <f t="shared" si="36"/>
        <v/>
      </c>
      <c r="AH78" s="20" t="str">
        <f t="shared" si="37"/>
        <v/>
      </c>
      <c r="AI78" s="20" t="str">
        <f t="shared" si="38"/>
        <v/>
      </c>
      <c r="AJ78" s="20" t="str">
        <f t="shared" si="39"/>
        <v/>
      </c>
      <c r="AK78" s="20" t="str">
        <f t="shared" si="40"/>
        <v/>
      </c>
      <c r="AL78" s="20" t="str">
        <f t="shared" si="41"/>
        <v/>
      </c>
      <c r="AM78" s="20" t="str">
        <f t="shared" si="42"/>
        <v/>
      </c>
      <c r="AO78" s="28" t="str">
        <f t="shared" si="24"/>
        <v xml:space="preserve">SELECT * FROM "SchAccounting"."Func_TblCodeOfAccounting_Structure_SET"(0000004000000000002, NULL, 0000009000000000002, 1, '1-0000', '1-3000'); </v>
      </c>
    </row>
    <row r="79" spans="2:41" x14ac:dyDescent="0.25">
      <c r="B79" s="20">
        <v>3</v>
      </c>
      <c r="C79" s="32" t="s">
        <v>487</v>
      </c>
      <c r="D79" s="20" t="s">
        <v>455</v>
      </c>
      <c r="I79" s="32" t="s">
        <v>487</v>
      </c>
      <c r="Q79" s="20" t="str">
        <f t="shared" si="43"/>
        <v>Inventory - WHS Jakarta</v>
      </c>
      <c r="S79" s="20" t="str">
        <f t="shared" si="25"/>
        <v>1-ACTV</v>
      </c>
      <c r="T79" s="20" t="str">
        <f t="shared" si="26"/>
        <v>1-0000</v>
      </c>
      <c r="U79" s="20" t="str">
        <f t="shared" si="27"/>
        <v>1-3000</v>
      </c>
      <c r="V79" s="20" t="str">
        <f t="shared" si="28"/>
        <v>1-3001</v>
      </c>
      <c r="W79" s="20" t="str">
        <f t="shared" si="29"/>
        <v>1-2240</v>
      </c>
      <c r="X79" s="20" t="str">
        <f t="shared" si="44"/>
        <v/>
      </c>
      <c r="Y79" s="20" t="str">
        <f t="shared" si="45"/>
        <v/>
      </c>
      <c r="Z79" s="20" t="str">
        <f t="shared" si="30"/>
        <v/>
      </c>
      <c r="AA79" s="20" t="str">
        <f t="shared" si="31"/>
        <v/>
      </c>
      <c r="AB79" s="20" t="str">
        <f t="shared" si="32"/>
        <v/>
      </c>
      <c r="AD79" s="20" t="str">
        <f t="shared" si="33"/>
        <v/>
      </c>
      <c r="AE79" s="20" t="str">
        <f t="shared" si="34"/>
        <v/>
      </c>
      <c r="AF79" s="20" t="str">
        <f t="shared" si="35"/>
        <v xml:space="preserve">SELECT * FROM "SchAccounting"."Func_TblCodeOfAccounting_Structure_SET"(0000004000000000002, NULL, 0000009000000000002, 2, '1-3000', '1-3001'); </v>
      </c>
      <c r="AG79" s="20" t="str">
        <f t="shared" si="36"/>
        <v/>
      </c>
      <c r="AH79" s="20" t="str">
        <f t="shared" si="37"/>
        <v/>
      </c>
      <c r="AI79" s="20" t="str">
        <f t="shared" si="38"/>
        <v/>
      </c>
      <c r="AJ79" s="20" t="str">
        <f t="shared" si="39"/>
        <v/>
      </c>
      <c r="AK79" s="20" t="str">
        <f t="shared" si="40"/>
        <v/>
      </c>
      <c r="AL79" s="20" t="str">
        <f t="shared" si="41"/>
        <v/>
      </c>
      <c r="AM79" s="20" t="str">
        <f t="shared" si="42"/>
        <v/>
      </c>
      <c r="AO79" s="28" t="str">
        <f t="shared" si="24"/>
        <v xml:space="preserve">SELECT * FROM "SchAccounting"."Func_TblCodeOfAccounting_Structure_SET"(0000004000000000002, NULL, 0000009000000000002, 2, '1-3000', '1-3001'); </v>
      </c>
    </row>
    <row r="80" spans="2:41" x14ac:dyDescent="0.25">
      <c r="B80" s="20">
        <v>3</v>
      </c>
      <c r="C80" s="32" t="s">
        <v>488</v>
      </c>
      <c r="D80" s="20" t="s">
        <v>456</v>
      </c>
      <c r="I80" s="32" t="s">
        <v>488</v>
      </c>
      <c r="Q80" s="20" t="str">
        <f t="shared" si="43"/>
        <v>Inventory - WHS Medan</v>
      </c>
      <c r="S80" s="20" t="str">
        <f t="shared" si="25"/>
        <v>1-ACTV</v>
      </c>
      <c r="T80" s="20" t="str">
        <f t="shared" si="26"/>
        <v>1-0000</v>
      </c>
      <c r="U80" s="20" t="str">
        <f t="shared" si="27"/>
        <v>1-3000</v>
      </c>
      <c r="V80" s="20" t="str">
        <f t="shared" si="28"/>
        <v>1-3002</v>
      </c>
      <c r="W80" s="20" t="str">
        <f t="shared" si="29"/>
        <v>1-2240</v>
      </c>
      <c r="X80" s="20" t="str">
        <f t="shared" si="44"/>
        <v/>
      </c>
      <c r="Y80" s="20" t="str">
        <f t="shared" si="45"/>
        <v/>
      </c>
      <c r="Z80" s="20" t="str">
        <f t="shared" si="30"/>
        <v/>
      </c>
      <c r="AA80" s="20" t="str">
        <f t="shared" si="31"/>
        <v/>
      </c>
      <c r="AB80" s="20" t="str">
        <f t="shared" si="32"/>
        <v/>
      </c>
      <c r="AD80" s="20" t="str">
        <f t="shared" si="33"/>
        <v/>
      </c>
      <c r="AE80" s="20" t="str">
        <f t="shared" si="34"/>
        <v/>
      </c>
      <c r="AF80" s="20" t="str">
        <f t="shared" si="35"/>
        <v xml:space="preserve">SELECT * FROM "SchAccounting"."Func_TblCodeOfAccounting_Structure_SET"(0000004000000000002, NULL, 0000009000000000002, 2, '1-3000', '1-3002'); </v>
      </c>
      <c r="AG80" s="20" t="str">
        <f t="shared" si="36"/>
        <v/>
      </c>
      <c r="AH80" s="20" t="str">
        <f t="shared" si="37"/>
        <v/>
      </c>
      <c r="AI80" s="20" t="str">
        <f t="shared" si="38"/>
        <v/>
      </c>
      <c r="AJ80" s="20" t="str">
        <f t="shared" si="39"/>
        <v/>
      </c>
      <c r="AK80" s="20" t="str">
        <f t="shared" si="40"/>
        <v/>
      </c>
      <c r="AL80" s="20" t="str">
        <f t="shared" si="41"/>
        <v/>
      </c>
      <c r="AM80" s="20" t="str">
        <f t="shared" si="42"/>
        <v/>
      </c>
      <c r="AO80" s="28" t="str">
        <f t="shared" si="24"/>
        <v xml:space="preserve">SELECT * FROM "SchAccounting"."Func_TblCodeOfAccounting_Structure_SET"(0000004000000000002, NULL, 0000009000000000002, 2, '1-3000', '1-3002'); </v>
      </c>
    </row>
    <row r="81" spans="2:41" x14ac:dyDescent="0.25">
      <c r="B81" s="20">
        <v>3</v>
      </c>
      <c r="C81" s="32" t="s">
        <v>489</v>
      </c>
      <c r="D81" s="20" t="s">
        <v>457</v>
      </c>
      <c r="I81" s="32" t="s">
        <v>489</v>
      </c>
      <c r="Q81" s="20" t="str">
        <f t="shared" si="43"/>
        <v>Inventory - WHS Surabaya</v>
      </c>
      <c r="S81" s="20" t="str">
        <f t="shared" si="25"/>
        <v>1-ACTV</v>
      </c>
      <c r="T81" s="20" t="str">
        <f t="shared" si="26"/>
        <v>1-0000</v>
      </c>
      <c r="U81" s="20" t="str">
        <f t="shared" si="27"/>
        <v>1-3000</v>
      </c>
      <c r="V81" s="20" t="str">
        <f t="shared" si="28"/>
        <v>1-3003</v>
      </c>
      <c r="W81" s="20" t="str">
        <f t="shared" si="29"/>
        <v>1-2240</v>
      </c>
      <c r="X81" s="20" t="str">
        <f t="shared" si="44"/>
        <v/>
      </c>
      <c r="Y81" s="20" t="str">
        <f t="shared" si="45"/>
        <v/>
      </c>
      <c r="Z81" s="20" t="str">
        <f t="shared" si="30"/>
        <v/>
      </c>
      <c r="AA81" s="20" t="str">
        <f t="shared" si="31"/>
        <v/>
      </c>
      <c r="AB81" s="20" t="str">
        <f t="shared" si="32"/>
        <v/>
      </c>
      <c r="AD81" s="20" t="str">
        <f t="shared" si="33"/>
        <v/>
      </c>
      <c r="AE81" s="20" t="str">
        <f t="shared" si="34"/>
        <v/>
      </c>
      <c r="AF81" s="20" t="str">
        <f t="shared" si="35"/>
        <v xml:space="preserve">SELECT * FROM "SchAccounting"."Func_TblCodeOfAccounting_Structure_SET"(0000004000000000002, NULL, 0000009000000000002, 2, '1-3000', '1-3003'); </v>
      </c>
      <c r="AG81" s="20" t="str">
        <f t="shared" si="36"/>
        <v/>
      </c>
      <c r="AH81" s="20" t="str">
        <f t="shared" si="37"/>
        <v/>
      </c>
      <c r="AI81" s="20" t="str">
        <f t="shared" si="38"/>
        <v/>
      </c>
      <c r="AJ81" s="20" t="str">
        <f t="shared" si="39"/>
        <v/>
      </c>
      <c r="AK81" s="20" t="str">
        <f t="shared" si="40"/>
        <v/>
      </c>
      <c r="AL81" s="20" t="str">
        <f t="shared" si="41"/>
        <v/>
      </c>
      <c r="AM81" s="20" t="str">
        <f t="shared" si="42"/>
        <v/>
      </c>
      <c r="AO81" s="28" t="str">
        <f t="shared" si="24"/>
        <v xml:space="preserve">SELECT * FROM "SchAccounting"."Func_TblCodeOfAccounting_Structure_SET"(0000004000000000002, NULL, 0000009000000000002, 2, '1-3000', '1-3003'); </v>
      </c>
    </row>
    <row r="82" spans="2:41" x14ac:dyDescent="0.25">
      <c r="B82" s="20">
        <v>3</v>
      </c>
      <c r="C82" s="32" t="s">
        <v>490</v>
      </c>
      <c r="D82" s="20" t="s">
        <v>458</v>
      </c>
      <c r="I82" s="32" t="s">
        <v>490</v>
      </c>
      <c r="Q82" s="20" t="str">
        <f t="shared" si="43"/>
        <v>Inventory - WHS Palubaru</v>
      </c>
      <c r="S82" s="20" t="str">
        <f t="shared" si="25"/>
        <v>1-ACTV</v>
      </c>
      <c r="T82" s="20" t="str">
        <f t="shared" si="26"/>
        <v>1-0000</v>
      </c>
      <c r="U82" s="20" t="str">
        <f t="shared" si="27"/>
        <v>1-3000</v>
      </c>
      <c r="V82" s="20" t="str">
        <f t="shared" si="28"/>
        <v>1-3004</v>
      </c>
      <c r="W82" s="20" t="str">
        <f t="shared" si="29"/>
        <v>1-2240</v>
      </c>
      <c r="X82" s="20" t="str">
        <f t="shared" si="44"/>
        <v/>
      </c>
      <c r="Y82" s="20" t="str">
        <f t="shared" si="45"/>
        <v/>
      </c>
      <c r="Z82" s="20" t="str">
        <f t="shared" si="30"/>
        <v/>
      </c>
      <c r="AA82" s="20" t="str">
        <f t="shared" si="31"/>
        <v/>
      </c>
      <c r="AB82" s="20" t="str">
        <f t="shared" si="32"/>
        <v/>
      </c>
      <c r="AD82" s="20" t="str">
        <f t="shared" si="33"/>
        <v/>
      </c>
      <c r="AE82" s="20" t="str">
        <f t="shared" si="34"/>
        <v/>
      </c>
      <c r="AF82" s="20" t="str">
        <f t="shared" si="35"/>
        <v xml:space="preserve">SELECT * FROM "SchAccounting"."Func_TblCodeOfAccounting_Structure_SET"(0000004000000000002, NULL, 0000009000000000002, 2, '1-3000', '1-3004'); </v>
      </c>
      <c r="AG82" s="20" t="str">
        <f t="shared" si="36"/>
        <v/>
      </c>
      <c r="AH82" s="20" t="str">
        <f t="shared" si="37"/>
        <v/>
      </c>
      <c r="AI82" s="20" t="str">
        <f t="shared" si="38"/>
        <v/>
      </c>
      <c r="AJ82" s="20" t="str">
        <f t="shared" si="39"/>
        <v/>
      </c>
      <c r="AK82" s="20" t="str">
        <f t="shared" si="40"/>
        <v/>
      </c>
      <c r="AL82" s="20" t="str">
        <f t="shared" si="41"/>
        <v/>
      </c>
      <c r="AM82" s="20" t="str">
        <f t="shared" si="42"/>
        <v/>
      </c>
      <c r="AO82" s="28" t="str">
        <f t="shared" si="24"/>
        <v xml:space="preserve">SELECT * FROM "SchAccounting"."Func_TblCodeOfAccounting_Structure_SET"(0000004000000000002, NULL, 0000009000000000002, 2, '1-3000', '1-3004'); </v>
      </c>
    </row>
    <row r="83" spans="2:41" x14ac:dyDescent="0.25">
      <c r="B83" s="20">
        <v>3</v>
      </c>
      <c r="C83" s="32" t="s">
        <v>491</v>
      </c>
      <c r="D83" s="20" t="s">
        <v>459</v>
      </c>
      <c r="I83" s="32" t="s">
        <v>491</v>
      </c>
      <c r="Q83" s="20" t="str">
        <f t="shared" si="43"/>
        <v>Inventory - WHS Malili</v>
      </c>
      <c r="S83" s="20" t="str">
        <f t="shared" si="25"/>
        <v>1-ACTV</v>
      </c>
      <c r="T83" s="20" t="str">
        <f t="shared" si="26"/>
        <v>1-0000</v>
      </c>
      <c r="U83" s="20" t="str">
        <f t="shared" si="27"/>
        <v>1-3000</v>
      </c>
      <c r="V83" s="20" t="str">
        <f t="shared" si="28"/>
        <v>1-3005</v>
      </c>
      <c r="W83" s="20" t="str">
        <f t="shared" si="29"/>
        <v>1-2240</v>
      </c>
      <c r="X83" s="20" t="str">
        <f t="shared" si="44"/>
        <v/>
      </c>
      <c r="Y83" s="20" t="str">
        <f t="shared" si="45"/>
        <v/>
      </c>
      <c r="Z83" s="20" t="str">
        <f t="shared" si="30"/>
        <v/>
      </c>
      <c r="AA83" s="20" t="str">
        <f t="shared" si="31"/>
        <v/>
      </c>
      <c r="AB83" s="20" t="str">
        <f t="shared" si="32"/>
        <v/>
      </c>
      <c r="AD83" s="20" t="str">
        <f t="shared" si="33"/>
        <v/>
      </c>
      <c r="AE83" s="20" t="str">
        <f t="shared" si="34"/>
        <v/>
      </c>
      <c r="AF83" s="20" t="str">
        <f t="shared" si="35"/>
        <v xml:space="preserve">SELECT * FROM "SchAccounting"."Func_TblCodeOfAccounting_Structure_SET"(0000004000000000002, NULL, 0000009000000000002, 2, '1-3000', '1-3005'); </v>
      </c>
      <c r="AG83" s="20" t="str">
        <f t="shared" si="36"/>
        <v/>
      </c>
      <c r="AH83" s="20" t="str">
        <f t="shared" si="37"/>
        <v/>
      </c>
      <c r="AI83" s="20" t="str">
        <f t="shared" si="38"/>
        <v/>
      </c>
      <c r="AJ83" s="20" t="str">
        <f t="shared" si="39"/>
        <v/>
      </c>
      <c r="AK83" s="20" t="str">
        <f t="shared" si="40"/>
        <v/>
      </c>
      <c r="AL83" s="20" t="str">
        <f t="shared" si="41"/>
        <v/>
      </c>
      <c r="AM83" s="20" t="str">
        <f t="shared" si="42"/>
        <v/>
      </c>
      <c r="AO83" s="28" t="str">
        <f t="shared" si="24"/>
        <v xml:space="preserve">SELECT * FROM "SchAccounting"."Func_TblCodeOfAccounting_Structure_SET"(0000004000000000002, NULL, 0000009000000000002, 2, '1-3000', '1-3005'); </v>
      </c>
    </row>
    <row r="84" spans="2:41" x14ac:dyDescent="0.25">
      <c r="B84" s="20">
        <v>3</v>
      </c>
      <c r="C84" s="32" t="s">
        <v>492</v>
      </c>
      <c r="D84" s="20" t="s">
        <v>460</v>
      </c>
      <c r="I84" s="32" t="s">
        <v>492</v>
      </c>
      <c r="Q84" s="20" t="str">
        <f t="shared" si="43"/>
        <v>Inventory - WHS Siwa</v>
      </c>
      <c r="S84" s="20" t="str">
        <f t="shared" si="25"/>
        <v>1-ACTV</v>
      </c>
      <c r="T84" s="20" t="str">
        <f t="shared" si="26"/>
        <v>1-0000</v>
      </c>
      <c r="U84" s="20" t="str">
        <f t="shared" si="27"/>
        <v>1-3000</v>
      </c>
      <c r="V84" s="20" t="str">
        <f t="shared" si="28"/>
        <v>1-3006</v>
      </c>
      <c r="W84" s="20" t="str">
        <f t="shared" si="29"/>
        <v>1-2240</v>
      </c>
      <c r="X84" s="20" t="str">
        <f t="shared" si="44"/>
        <v/>
      </c>
      <c r="Y84" s="20" t="str">
        <f t="shared" si="45"/>
        <v/>
      </c>
      <c r="Z84" s="20" t="str">
        <f t="shared" si="30"/>
        <v/>
      </c>
      <c r="AA84" s="20" t="str">
        <f t="shared" si="31"/>
        <v/>
      </c>
      <c r="AB84" s="20" t="str">
        <f t="shared" si="32"/>
        <v/>
      </c>
      <c r="AD84" s="20" t="str">
        <f t="shared" si="33"/>
        <v/>
      </c>
      <c r="AE84" s="20" t="str">
        <f t="shared" si="34"/>
        <v/>
      </c>
      <c r="AF84" s="20" t="str">
        <f t="shared" si="35"/>
        <v xml:space="preserve">SELECT * FROM "SchAccounting"."Func_TblCodeOfAccounting_Structure_SET"(0000004000000000002, NULL, 0000009000000000002, 2, '1-3000', '1-3006'); </v>
      </c>
      <c r="AG84" s="20" t="str">
        <f t="shared" si="36"/>
        <v/>
      </c>
      <c r="AH84" s="20" t="str">
        <f t="shared" si="37"/>
        <v/>
      </c>
      <c r="AI84" s="20" t="str">
        <f t="shared" si="38"/>
        <v/>
      </c>
      <c r="AJ84" s="20" t="str">
        <f t="shared" si="39"/>
        <v/>
      </c>
      <c r="AK84" s="20" t="str">
        <f t="shared" si="40"/>
        <v/>
      </c>
      <c r="AL84" s="20" t="str">
        <f t="shared" si="41"/>
        <v/>
      </c>
      <c r="AM84" s="20" t="str">
        <f t="shared" si="42"/>
        <v/>
      </c>
      <c r="AO84" s="28" t="str">
        <f t="shared" si="24"/>
        <v xml:space="preserve">SELECT * FROM "SchAccounting"."Func_TblCodeOfAccounting_Structure_SET"(0000004000000000002, NULL, 0000009000000000002, 2, '1-3000', '1-3006'); </v>
      </c>
    </row>
    <row r="85" spans="2:41" x14ac:dyDescent="0.25">
      <c r="B85" s="20">
        <v>3</v>
      </c>
      <c r="C85" s="32" t="s">
        <v>493</v>
      </c>
      <c r="D85" s="20" t="s">
        <v>461</v>
      </c>
      <c r="I85" s="32" t="s">
        <v>493</v>
      </c>
      <c r="Q85" s="20" t="str">
        <f t="shared" si="43"/>
        <v>Inventory - WHS Balikpapan</v>
      </c>
      <c r="S85" s="20" t="str">
        <f t="shared" si="25"/>
        <v>1-ACTV</v>
      </c>
      <c r="T85" s="20" t="str">
        <f t="shared" si="26"/>
        <v>1-0000</v>
      </c>
      <c r="U85" s="20" t="str">
        <f t="shared" si="27"/>
        <v>1-3000</v>
      </c>
      <c r="V85" s="20" t="str">
        <f t="shared" si="28"/>
        <v>1-3007</v>
      </c>
      <c r="W85" s="20" t="str">
        <f t="shared" si="29"/>
        <v>1-2240</v>
      </c>
      <c r="X85" s="20" t="str">
        <f t="shared" si="44"/>
        <v/>
      </c>
      <c r="Y85" s="20" t="str">
        <f t="shared" si="45"/>
        <v/>
      </c>
      <c r="Z85" s="20" t="str">
        <f t="shared" si="30"/>
        <v/>
      </c>
      <c r="AA85" s="20" t="str">
        <f t="shared" si="31"/>
        <v/>
      </c>
      <c r="AB85" s="20" t="str">
        <f t="shared" si="32"/>
        <v/>
      </c>
      <c r="AD85" s="20" t="str">
        <f t="shared" si="33"/>
        <v/>
      </c>
      <c r="AE85" s="20" t="str">
        <f t="shared" si="34"/>
        <v/>
      </c>
      <c r="AF85" s="20" t="str">
        <f t="shared" si="35"/>
        <v xml:space="preserve">SELECT * FROM "SchAccounting"."Func_TblCodeOfAccounting_Structure_SET"(0000004000000000002, NULL, 0000009000000000002, 2, '1-3000', '1-3007'); </v>
      </c>
      <c r="AG85" s="20" t="str">
        <f t="shared" si="36"/>
        <v/>
      </c>
      <c r="AH85" s="20" t="str">
        <f t="shared" si="37"/>
        <v/>
      </c>
      <c r="AI85" s="20" t="str">
        <f t="shared" si="38"/>
        <v/>
      </c>
      <c r="AJ85" s="20" t="str">
        <f t="shared" si="39"/>
        <v/>
      </c>
      <c r="AK85" s="20" t="str">
        <f t="shared" si="40"/>
        <v/>
      </c>
      <c r="AL85" s="20" t="str">
        <f t="shared" si="41"/>
        <v/>
      </c>
      <c r="AM85" s="20" t="str">
        <f t="shared" si="42"/>
        <v/>
      </c>
      <c r="AO85" s="28" t="str">
        <f t="shared" si="24"/>
        <v xml:space="preserve">SELECT * FROM "SchAccounting"."Func_TblCodeOfAccounting_Structure_SET"(0000004000000000002, NULL, 0000009000000000002, 2, '1-3000', '1-3007'); </v>
      </c>
    </row>
    <row r="86" spans="2:41" x14ac:dyDescent="0.25">
      <c r="B86" s="20">
        <v>3</v>
      </c>
      <c r="C86" s="32" t="s">
        <v>494</v>
      </c>
      <c r="D86" s="20" t="s">
        <v>462</v>
      </c>
      <c r="I86" s="32" t="s">
        <v>494</v>
      </c>
      <c r="Q86" s="20" t="str">
        <f t="shared" si="43"/>
        <v>Inventory - WHS Banjarmasin</v>
      </c>
      <c r="S86" s="20" t="str">
        <f t="shared" si="25"/>
        <v>1-ACTV</v>
      </c>
      <c r="T86" s="20" t="str">
        <f t="shared" si="26"/>
        <v>1-0000</v>
      </c>
      <c r="U86" s="20" t="str">
        <f t="shared" si="27"/>
        <v>1-3000</v>
      </c>
      <c r="V86" s="20" t="str">
        <f t="shared" si="28"/>
        <v>1-3008</v>
      </c>
      <c r="W86" s="20" t="str">
        <f t="shared" si="29"/>
        <v>1-2240</v>
      </c>
      <c r="X86" s="20" t="str">
        <f t="shared" si="44"/>
        <v/>
      </c>
      <c r="Y86" s="20" t="str">
        <f t="shared" si="45"/>
        <v/>
      </c>
      <c r="Z86" s="20" t="str">
        <f t="shared" si="30"/>
        <v/>
      </c>
      <c r="AA86" s="20" t="str">
        <f t="shared" si="31"/>
        <v/>
      </c>
      <c r="AB86" s="20" t="str">
        <f t="shared" si="32"/>
        <v/>
      </c>
      <c r="AD86" s="20" t="str">
        <f t="shared" si="33"/>
        <v/>
      </c>
      <c r="AE86" s="20" t="str">
        <f t="shared" si="34"/>
        <v/>
      </c>
      <c r="AF86" s="20" t="str">
        <f t="shared" si="35"/>
        <v xml:space="preserve">SELECT * FROM "SchAccounting"."Func_TblCodeOfAccounting_Structure_SET"(0000004000000000002, NULL, 0000009000000000002, 2, '1-3000', '1-3008'); </v>
      </c>
      <c r="AG86" s="20" t="str">
        <f t="shared" si="36"/>
        <v/>
      </c>
      <c r="AH86" s="20" t="str">
        <f t="shared" si="37"/>
        <v/>
      </c>
      <c r="AI86" s="20" t="str">
        <f t="shared" si="38"/>
        <v/>
      </c>
      <c r="AJ86" s="20" t="str">
        <f t="shared" si="39"/>
        <v/>
      </c>
      <c r="AK86" s="20" t="str">
        <f t="shared" si="40"/>
        <v/>
      </c>
      <c r="AL86" s="20" t="str">
        <f t="shared" si="41"/>
        <v/>
      </c>
      <c r="AM86" s="20" t="str">
        <f t="shared" si="42"/>
        <v/>
      </c>
      <c r="AO86" s="28" t="str">
        <f t="shared" si="24"/>
        <v xml:space="preserve">SELECT * FROM "SchAccounting"."Func_TblCodeOfAccounting_Structure_SET"(0000004000000000002, NULL, 0000009000000000002, 2, '1-3000', '1-3008'); </v>
      </c>
    </row>
    <row r="87" spans="2:41" x14ac:dyDescent="0.25">
      <c r="B87" s="20">
        <v>3</v>
      </c>
      <c r="C87" s="32" t="s">
        <v>495</v>
      </c>
      <c r="D87" s="20" t="s">
        <v>463</v>
      </c>
      <c r="I87" s="32" t="s">
        <v>495</v>
      </c>
      <c r="Q87" s="20" t="str">
        <f t="shared" si="43"/>
        <v>Inventory - WHS Toli-toli</v>
      </c>
      <c r="S87" s="20" t="str">
        <f t="shared" si="25"/>
        <v>1-ACTV</v>
      </c>
      <c r="T87" s="20" t="str">
        <f t="shared" si="26"/>
        <v>1-0000</v>
      </c>
      <c r="U87" s="20" t="str">
        <f t="shared" si="27"/>
        <v>1-3000</v>
      </c>
      <c r="V87" s="20" t="str">
        <f t="shared" si="28"/>
        <v>1-3009</v>
      </c>
      <c r="W87" s="20" t="str">
        <f t="shared" si="29"/>
        <v>1-2240</v>
      </c>
      <c r="X87" s="20" t="str">
        <f t="shared" si="44"/>
        <v/>
      </c>
      <c r="Y87" s="20" t="str">
        <f t="shared" si="45"/>
        <v/>
      </c>
      <c r="Z87" s="20" t="str">
        <f t="shared" si="30"/>
        <v/>
      </c>
      <c r="AA87" s="20" t="str">
        <f t="shared" si="31"/>
        <v/>
      </c>
      <c r="AB87" s="20" t="str">
        <f t="shared" si="32"/>
        <v/>
      </c>
      <c r="AD87" s="20" t="str">
        <f t="shared" si="33"/>
        <v/>
      </c>
      <c r="AE87" s="20" t="str">
        <f t="shared" si="34"/>
        <v/>
      </c>
      <c r="AF87" s="20" t="str">
        <f t="shared" si="35"/>
        <v xml:space="preserve">SELECT * FROM "SchAccounting"."Func_TblCodeOfAccounting_Structure_SET"(0000004000000000002, NULL, 0000009000000000002, 2, '1-3000', '1-3009'); </v>
      </c>
      <c r="AG87" s="20" t="str">
        <f t="shared" si="36"/>
        <v/>
      </c>
      <c r="AH87" s="20" t="str">
        <f t="shared" si="37"/>
        <v/>
      </c>
      <c r="AI87" s="20" t="str">
        <f t="shared" si="38"/>
        <v/>
      </c>
      <c r="AJ87" s="20" t="str">
        <f t="shared" si="39"/>
        <v/>
      </c>
      <c r="AK87" s="20" t="str">
        <f t="shared" si="40"/>
        <v/>
      </c>
      <c r="AL87" s="20" t="str">
        <f t="shared" si="41"/>
        <v/>
      </c>
      <c r="AM87" s="20" t="str">
        <f t="shared" si="42"/>
        <v/>
      </c>
      <c r="AO87" s="28" t="str">
        <f t="shared" si="24"/>
        <v xml:space="preserve">SELECT * FROM "SchAccounting"."Func_TblCodeOfAccounting_Structure_SET"(0000004000000000002, NULL, 0000009000000000002, 2, '1-3000', '1-3009'); </v>
      </c>
    </row>
    <row r="88" spans="2:41" x14ac:dyDescent="0.25">
      <c r="B88" s="20">
        <v>3</v>
      </c>
      <c r="C88" s="32" t="s">
        <v>496</v>
      </c>
      <c r="D88" s="20" t="s">
        <v>464</v>
      </c>
      <c r="I88" s="32" t="s">
        <v>496</v>
      </c>
      <c r="Q88" s="20" t="str">
        <f t="shared" si="43"/>
        <v>Inventory - WHS Maumere</v>
      </c>
      <c r="S88" s="20" t="str">
        <f t="shared" si="25"/>
        <v>1-ACTV</v>
      </c>
      <c r="T88" s="20" t="str">
        <f t="shared" si="26"/>
        <v>1-0000</v>
      </c>
      <c r="U88" s="20" t="str">
        <f t="shared" si="27"/>
        <v>1-3000</v>
      </c>
      <c r="V88" s="20" t="str">
        <f t="shared" si="28"/>
        <v>1-3010</v>
      </c>
      <c r="W88" s="20" t="str">
        <f t="shared" si="29"/>
        <v>1-2240</v>
      </c>
      <c r="X88" s="20" t="str">
        <f t="shared" si="44"/>
        <v/>
      </c>
      <c r="Y88" s="20" t="str">
        <f t="shared" si="45"/>
        <v/>
      </c>
      <c r="Z88" s="20" t="str">
        <f t="shared" si="30"/>
        <v/>
      </c>
      <c r="AA88" s="20" t="str">
        <f t="shared" si="31"/>
        <v/>
      </c>
      <c r="AB88" s="20" t="str">
        <f t="shared" si="32"/>
        <v/>
      </c>
      <c r="AD88" s="20" t="str">
        <f t="shared" si="33"/>
        <v/>
      </c>
      <c r="AE88" s="20" t="str">
        <f t="shared" si="34"/>
        <v/>
      </c>
      <c r="AF88" s="20" t="str">
        <f t="shared" si="35"/>
        <v xml:space="preserve">SELECT * FROM "SchAccounting"."Func_TblCodeOfAccounting_Structure_SET"(0000004000000000002, NULL, 0000009000000000002, 2, '1-3000', '1-3010'); </v>
      </c>
      <c r="AG88" s="20" t="str">
        <f t="shared" si="36"/>
        <v/>
      </c>
      <c r="AH88" s="20" t="str">
        <f t="shared" si="37"/>
        <v/>
      </c>
      <c r="AI88" s="20" t="str">
        <f t="shared" si="38"/>
        <v/>
      </c>
      <c r="AJ88" s="20" t="str">
        <f t="shared" si="39"/>
        <v/>
      </c>
      <c r="AK88" s="20" t="str">
        <f t="shared" si="40"/>
        <v/>
      </c>
      <c r="AL88" s="20" t="str">
        <f t="shared" si="41"/>
        <v/>
      </c>
      <c r="AM88" s="20" t="str">
        <f t="shared" si="42"/>
        <v/>
      </c>
      <c r="AO88" s="28" t="str">
        <f t="shared" si="24"/>
        <v xml:space="preserve">SELECT * FROM "SchAccounting"."Func_TblCodeOfAccounting_Structure_SET"(0000004000000000002, NULL, 0000009000000000002, 2, '1-3000', '1-3010'); </v>
      </c>
    </row>
    <row r="89" spans="2:41" x14ac:dyDescent="0.25">
      <c r="B89" s="20">
        <v>3</v>
      </c>
      <c r="C89" s="32" t="s">
        <v>497</v>
      </c>
      <c r="D89" s="20" t="s">
        <v>62</v>
      </c>
      <c r="I89" s="32" t="s">
        <v>497</v>
      </c>
      <c r="Q89" s="20" t="str">
        <f t="shared" si="43"/>
        <v>Inventory - Supplies</v>
      </c>
      <c r="S89" s="20" t="str">
        <f t="shared" si="25"/>
        <v>1-ACTV</v>
      </c>
      <c r="T89" s="20" t="str">
        <f t="shared" si="26"/>
        <v>1-0000</v>
      </c>
      <c r="U89" s="20" t="str">
        <f t="shared" si="27"/>
        <v>1-3000</v>
      </c>
      <c r="V89" s="20" t="str">
        <f t="shared" si="28"/>
        <v>1-3100</v>
      </c>
      <c r="W89" s="20" t="str">
        <f t="shared" si="29"/>
        <v>1-2240</v>
      </c>
      <c r="X89" s="20" t="str">
        <f t="shared" si="44"/>
        <v/>
      </c>
      <c r="Y89" s="20" t="str">
        <f t="shared" si="45"/>
        <v/>
      </c>
      <c r="Z89" s="20" t="str">
        <f t="shared" si="30"/>
        <v/>
      </c>
      <c r="AA89" s="20" t="str">
        <f t="shared" si="31"/>
        <v/>
      </c>
      <c r="AB89" s="20" t="str">
        <f t="shared" si="32"/>
        <v/>
      </c>
      <c r="AD89" s="20" t="str">
        <f t="shared" si="33"/>
        <v/>
      </c>
      <c r="AE89" s="20" t="str">
        <f t="shared" si="34"/>
        <v/>
      </c>
      <c r="AF89" s="20" t="str">
        <f t="shared" si="35"/>
        <v xml:space="preserve">SELECT * FROM "SchAccounting"."Func_TblCodeOfAccounting_Structure_SET"(0000004000000000002, NULL, 0000009000000000002, 2, '1-3000', '1-3100'); </v>
      </c>
      <c r="AG89" s="20" t="str">
        <f t="shared" si="36"/>
        <v/>
      </c>
      <c r="AH89" s="20" t="str">
        <f t="shared" si="37"/>
        <v/>
      </c>
      <c r="AI89" s="20" t="str">
        <f t="shared" si="38"/>
        <v/>
      </c>
      <c r="AJ89" s="20" t="str">
        <f t="shared" si="39"/>
        <v/>
      </c>
      <c r="AK89" s="20" t="str">
        <f t="shared" si="40"/>
        <v/>
      </c>
      <c r="AL89" s="20" t="str">
        <f t="shared" si="41"/>
        <v/>
      </c>
      <c r="AM89" s="20" t="str">
        <f t="shared" si="42"/>
        <v/>
      </c>
      <c r="AO89" s="28" t="str">
        <f t="shared" si="24"/>
        <v xml:space="preserve">SELECT * FROM "SchAccounting"."Func_TblCodeOfAccounting_Structure_SET"(0000004000000000002, NULL, 0000009000000000002, 2, '1-3000', '1-3100'); </v>
      </c>
    </row>
    <row r="90" spans="2:41" x14ac:dyDescent="0.25">
      <c r="B90" s="20">
        <v>2</v>
      </c>
      <c r="C90" s="32" t="s">
        <v>498</v>
      </c>
      <c r="D90" s="20" t="s">
        <v>63</v>
      </c>
      <c r="H90" s="32" t="s">
        <v>498</v>
      </c>
      <c r="Q90" s="20" t="str">
        <f t="shared" si="43"/>
        <v>Other Current Assets</v>
      </c>
      <c r="S90" s="20" t="str">
        <f t="shared" si="25"/>
        <v>1-ACTV</v>
      </c>
      <c r="T90" s="20" t="str">
        <f t="shared" si="26"/>
        <v>1-0000</v>
      </c>
      <c r="U90" s="20" t="str">
        <f t="shared" si="27"/>
        <v>1-4000</v>
      </c>
      <c r="V90" s="20" t="str">
        <f t="shared" si="28"/>
        <v>1-3100</v>
      </c>
      <c r="W90" s="20" t="str">
        <f t="shared" si="29"/>
        <v>1-2240</v>
      </c>
      <c r="X90" s="20" t="str">
        <f t="shared" si="44"/>
        <v/>
      </c>
      <c r="Y90" s="20" t="str">
        <f t="shared" si="45"/>
        <v/>
      </c>
      <c r="Z90" s="20" t="str">
        <f t="shared" si="30"/>
        <v/>
      </c>
      <c r="AA90" s="20" t="str">
        <f t="shared" si="31"/>
        <v/>
      </c>
      <c r="AB90" s="20" t="str">
        <f t="shared" si="32"/>
        <v/>
      </c>
      <c r="AD90" s="20" t="str">
        <f t="shared" si="33"/>
        <v/>
      </c>
      <c r="AE90" s="20" t="str">
        <f t="shared" si="34"/>
        <v xml:space="preserve">SELECT * FROM "SchAccounting"."Func_TblCodeOfAccounting_Structure_SET"(0000004000000000002, NULL, 0000009000000000002, 1, '1-0000', '1-4000'); </v>
      </c>
      <c r="AF90" s="20" t="str">
        <f t="shared" si="35"/>
        <v/>
      </c>
      <c r="AG90" s="20" t="str">
        <f t="shared" si="36"/>
        <v/>
      </c>
      <c r="AH90" s="20" t="str">
        <f t="shared" si="37"/>
        <v/>
      </c>
      <c r="AI90" s="20" t="str">
        <f t="shared" si="38"/>
        <v/>
      </c>
      <c r="AJ90" s="20" t="str">
        <f t="shared" si="39"/>
        <v/>
      </c>
      <c r="AK90" s="20" t="str">
        <f t="shared" si="40"/>
        <v/>
      </c>
      <c r="AL90" s="20" t="str">
        <f t="shared" si="41"/>
        <v/>
      </c>
      <c r="AM90" s="20" t="str">
        <f t="shared" si="42"/>
        <v/>
      </c>
      <c r="AO90" s="28" t="str">
        <f t="shared" si="24"/>
        <v xml:space="preserve">SELECT * FROM "SchAccounting"."Func_TblCodeOfAccounting_Structure_SET"(0000004000000000002, NULL, 0000009000000000002, 1, '1-0000', '1-4000'); </v>
      </c>
    </row>
    <row r="91" spans="2:41" x14ac:dyDescent="0.25">
      <c r="B91" s="20">
        <v>3</v>
      </c>
      <c r="C91" s="32" t="s">
        <v>499</v>
      </c>
      <c r="D91" s="20" t="s">
        <v>64</v>
      </c>
      <c r="I91" s="32" t="s">
        <v>499</v>
      </c>
      <c r="Q91" s="20" t="str">
        <f t="shared" si="43"/>
        <v>Paid in Advance</v>
      </c>
      <c r="S91" s="20" t="str">
        <f t="shared" si="25"/>
        <v>1-ACTV</v>
      </c>
      <c r="T91" s="20" t="str">
        <f t="shared" si="26"/>
        <v>1-0000</v>
      </c>
      <c r="U91" s="20" t="str">
        <f t="shared" si="27"/>
        <v>1-4000</v>
      </c>
      <c r="V91" s="20" t="str">
        <f t="shared" si="28"/>
        <v>1-4100</v>
      </c>
      <c r="W91" s="20" t="str">
        <f t="shared" si="29"/>
        <v>1-2240</v>
      </c>
      <c r="X91" s="20" t="str">
        <f t="shared" si="44"/>
        <v/>
      </c>
      <c r="Y91" s="20" t="str">
        <f t="shared" si="45"/>
        <v/>
      </c>
      <c r="Z91" s="20" t="str">
        <f t="shared" si="30"/>
        <v/>
      </c>
      <c r="AA91" s="20" t="str">
        <f t="shared" si="31"/>
        <v/>
      </c>
      <c r="AB91" s="20" t="str">
        <f t="shared" si="32"/>
        <v/>
      </c>
      <c r="AD91" s="20" t="str">
        <f t="shared" si="33"/>
        <v/>
      </c>
      <c r="AE91" s="20" t="str">
        <f t="shared" si="34"/>
        <v/>
      </c>
      <c r="AF91" s="20" t="str">
        <f t="shared" si="35"/>
        <v xml:space="preserve">SELECT * FROM "SchAccounting"."Func_TblCodeOfAccounting_Structure_SET"(0000004000000000002, NULL, 0000009000000000002, 2, '1-4000', '1-4100'); </v>
      </c>
      <c r="AG91" s="20" t="str">
        <f t="shared" si="36"/>
        <v/>
      </c>
      <c r="AH91" s="20" t="str">
        <f t="shared" si="37"/>
        <v/>
      </c>
      <c r="AI91" s="20" t="str">
        <f t="shared" si="38"/>
        <v/>
      </c>
      <c r="AJ91" s="20" t="str">
        <f t="shared" si="39"/>
        <v/>
      </c>
      <c r="AK91" s="20" t="str">
        <f t="shared" si="40"/>
        <v/>
      </c>
      <c r="AL91" s="20" t="str">
        <f t="shared" si="41"/>
        <v/>
      </c>
      <c r="AM91" s="20" t="str">
        <f t="shared" si="42"/>
        <v/>
      </c>
      <c r="AO91" s="28" t="str">
        <f t="shared" si="24"/>
        <v xml:space="preserve">SELECT * FROM "SchAccounting"."Func_TblCodeOfAccounting_Structure_SET"(0000004000000000002, NULL, 0000009000000000002, 2, '1-4000', '1-4100'); </v>
      </c>
    </row>
    <row r="92" spans="2:41" x14ac:dyDescent="0.25">
      <c r="B92" s="20">
        <v>3</v>
      </c>
      <c r="C92" s="32" t="s">
        <v>500</v>
      </c>
      <c r="D92" s="20" t="s">
        <v>65</v>
      </c>
      <c r="I92" s="32" t="s">
        <v>500</v>
      </c>
      <c r="Q92" s="20" t="str">
        <f t="shared" si="43"/>
        <v>Advance</v>
      </c>
      <c r="S92" s="20" t="str">
        <f t="shared" si="25"/>
        <v>1-ACTV</v>
      </c>
      <c r="T92" s="20" t="str">
        <f t="shared" si="26"/>
        <v>1-0000</v>
      </c>
      <c r="U92" s="20" t="str">
        <f t="shared" si="27"/>
        <v>1-4000</v>
      </c>
      <c r="V92" s="20" t="str">
        <f t="shared" si="28"/>
        <v>1-4110</v>
      </c>
      <c r="W92" s="20" t="str">
        <f t="shared" si="29"/>
        <v>1-2240</v>
      </c>
      <c r="X92" s="20" t="str">
        <f t="shared" si="44"/>
        <v/>
      </c>
      <c r="Y92" s="20" t="str">
        <f t="shared" si="45"/>
        <v/>
      </c>
      <c r="Z92" s="20" t="str">
        <f t="shared" si="30"/>
        <v/>
      </c>
      <c r="AA92" s="20" t="str">
        <f t="shared" si="31"/>
        <v/>
      </c>
      <c r="AB92" s="20" t="str">
        <f t="shared" si="32"/>
        <v/>
      </c>
      <c r="AD92" s="20" t="str">
        <f t="shared" si="33"/>
        <v/>
      </c>
      <c r="AE92" s="20" t="str">
        <f t="shared" si="34"/>
        <v/>
      </c>
      <c r="AF92" s="20" t="str">
        <f t="shared" si="35"/>
        <v xml:space="preserve">SELECT * FROM "SchAccounting"."Func_TblCodeOfAccounting_Structure_SET"(0000004000000000002, NULL, 0000009000000000002, 2, '1-4000', '1-4110'); </v>
      </c>
      <c r="AG92" s="20" t="str">
        <f t="shared" si="36"/>
        <v/>
      </c>
      <c r="AH92" s="20" t="str">
        <f t="shared" si="37"/>
        <v/>
      </c>
      <c r="AI92" s="20" t="str">
        <f t="shared" si="38"/>
        <v/>
      </c>
      <c r="AJ92" s="20" t="str">
        <f t="shared" si="39"/>
        <v/>
      </c>
      <c r="AK92" s="20" t="str">
        <f t="shared" si="40"/>
        <v/>
      </c>
      <c r="AL92" s="20" t="str">
        <f t="shared" si="41"/>
        <v/>
      </c>
      <c r="AM92" s="20" t="str">
        <f t="shared" si="42"/>
        <v/>
      </c>
      <c r="AO92" s="28" t="str">
        <f t="shared" si="24"/>
        <v xml:space="preserve">SELECT * FROM "SchAccounting"."Func_TblCodeOfAccounting_Structure_SET"(0000004000000000002, NULL, 0000009000000000002, 2, '1-4000', '1-4110'); </v>
      </c>
    </row>
    <row r="93" spans="2:41" x14ac:dyDescent="0.25">
      <c r="B93" s="20">
        <v>3</v>
      </c>
      <c r="C93" s="32" t="s">
        <v>501</v>
      </c>
      <c r="D93" s="20" t="s">
        <v>66</v>
      </c>
      <c r="I93" s="32" t="s">
        <v>501</v>
      </c>
      <c r="Q93" s="20" t="str">
        <f t="shared" si="43"/>
        <v>Advanced for Operational</v>
      </c>
      <c r="S93" s="20" t="str">
        <f t="shared" si="25"/>
        <v>1-ACTV</v>
      </c>
      <c r="T93" s="20" t="str">
        <f t="shared" si="26"/>
        <v>1-0000</v>
      </c>
      <c r="U93" s="20" t="str">
        <f t="shared" si="27"/>
        <v>1-4000</v>
      </c>
      <c r="V93" s="20" t="str">
        <f t="shared" si="28"/>
        <v>1-4200</v>
      </c>
      <c r="W93" s="20" t="str">
        <f t="shared" si="29"/>
        <v>1-2240</v>
      </c>
      <c r="X93" s="20" t="str">
        <f t="shared" si="44"/>
        <v/>
      </c>
      <c r="Y93" s="20" t="str">
        <f t="shared" si="45"/>
        <v/>
      </c>
      <c r="Z93" s="20" t="str">
        <f t="shared" si="30"/>
        <v/>
      </c>
      <c r="AA93" s="20" t="str">
        <f t="shared" si="31"/>
        <v/>
      </c>
      <c r="AB93" s="20" t="str">
        <f t="shared" si="32"/>
        <v/>
      </c>
      <c r="AD93" s="20" t="str">
        <f t="shared" si="33"/>
        <v/>
      </c>
      <c r="AE93" s="20" t="str">
        <f t="shared" si="34"/>
        <v/>
      </c>
      <c r="AF93" s="20" t="str">
        <f t="shared" si="35"/>
        <v xml:space="preserve">SELECT * FROM "SchAccounting"."Func_TblCodeOfAccounting_Structure_SET"(0000004000000000002, NULL, 0000009000000000002, 2, '1-4000', '1-4200'); </v>
      </c>
      <c r="AG93" s="20" t="str">
        <f t="shared" si="36"/>
        <v/>
      </c>
      <c r="AH93" s="20" t="str">
        <f t="shared" si="37"/>
        <v/>
      </c>
      <c r="AI93" s="20" t="str">
        <f t="shared" si="38"/>
        <v/>
      </c>
      <c r="AJ93" s="20" t="str">
        <f t="shared" si="39"/>
        <v/>
      </c>
      <c r="AK93" s="20" t="str">
        <f t="shared" si="40"/>
        <v/>
      </c>
      <c r="AL93" s="20" t="str">
        <f t="shared" si="41"/>
        <v/>
      </c>
      <c r="AM93" s="20" t="str">
        <f t="shared" si="42"/>
        <v/>
      </c>
      <c r="AO93" s="28" t="str">
        <f t="shared" si="24"/>
        <v xml:space="preserve">SELECT * FROM "SchAccounting"."Func_TblCodeOfAccounting_Structure_SET"(0000004000000000002, NULL, 0000009000000000002, 2, '1-4000', '1-4200'); </v>
      </c>
    </row>
    <row r="94" spans="2:41" x14ac:dyDescent="0.25">
      <c r="B94" s="20">
        <v>3</v>
      </c>
      <c r="C94" s="32" t="s">
        <v>502</v>
      </c>
      <c r="D94" s="20" t="s">
        <v>67</v>
      </c>
      <c r="I94" s="32" t="s">
        <v>502</v>
      </c>
      <c r="Q94" s="20" t="str">
        <f t="shared" si="43"/>
        <v>Suspense</v>
      </c>
      <c r="S94" s="20" t="str">
        <f t="shared" si="25"/>
        <v>1-ACTV</v>
      </c>
      <c r="T94" s="20" t="str">
        <f t="shared" si="26"/>
        <v>1-0000</v>
      </c>
      <c r="U94" s="20" t="str">
        <f t="shared" si="27"/>
        <v>1-4000</v>
      </c>
      <c r="V94" s="20" t="str">
        <f t="shared" si="28"/>
        <v>1-4300</v>
      </c>
      <c r="W94" s="20" t="str">
        <f t="shared" si="29"/>
        <v>1-2240</v>
      </c>
      <c r="X94" s="20" t="str">
        <f t="shared" si="44"/>
        <v/>
      </c>
      <c r="Y94" s="20" t="str">
        <f t="shared" si="45"/>
        <v/>
      </c>
      <c r="Z94" s="20" t="str">
        <f t="shared" si="30"/>
        <v/>
      </c>
      <c r="AA94" s="20" t="str">
        <f t="shared" si="31"/>
        <v/>
      </c>
      <c r="AB94" s="20" t="str">
        <f t="shared" si="32"/>
        <v/>
      </c>
      <c r="AD94" s="20" t="str">
        <f t="shared" si="33"/>
        <v/>
      </c>
      <c r="AE94" s="20" t="str">
        <f t="shared" si="34"/>
        <v/>
      </c>
      <c r="AF94" s="20" t="str">
        <f t="shared" si="35"/>
        <v xml:space="preserve">SELECT * FROM "SchAccounting"."Func_TblCodeOfAccounting_Structure_SET"(0000004000000000002, NULL, 0000009000000000002, 2, '1-4000', '1-4300'); </v>
      </c>
      <c r="AG94" s="20" t="str">
        <f t="shared" si="36"/>
        <v/>
      </c>
      <c r="AH94" s="20" t="str">
        <f t="shared" si="37"/>
        <v/>
      </c>
      <c r="AI94" s="20" t="str">
        <f t="shared" si="38"/>
        <v/>
      </c>
      <c r="AJ94" s="20" t="str">
        <f t="shared" si="39"/>
        <v/>
      </c>
      <c r="AK94" s="20" t="str">
        <f t="shared" si="40"/>
        <v/>
      </c>
      <c r="AL94" s="20" t="str">
        <f t="shared" si="41"/>
        <v/>
      </c>
      <c r="AM94" s="20" t="str">
        <f t="shared" si="42"/>
        <v/>
      </c>
      <c r="AO94" s="28" t="str">
        <f t="shared" si="24"/>
        <v xml:space="preserve">SELECT * FROM "SchAccounting"."Func_TblCodeOfAccounting_Structure_SET"(0000004000000000002, NULL, 0000009000000000002, 2, '1-4000', '1-4300'); </v>
      </c>
    </row>
    <row r="95" spans="2:41" x14ac:dyDescent="0.25">
      <c r="B95" s="20">
        <v>3</v>
      </c>
      <c r="C95" s="32" t="s">
        <v>503</v>
      </c>
      <c r="D95" s="20" t="s">
        <v>68</v>
      </c>
      <c r="I95" s="32" t="s">
        <v>503</v>
      </c>
      <c r="Q95" s="20" t="str">
        <f t="shared" si="43"/>
        <v>GST - Input Tax</v>
      </c>
      <c r="S95" s="20" t="str">
        <f t="shared" si="25"/>
        <v>1-ACTV</v>
      </c>
      <c r="T95" s="20" t="str">
        <f t="shared" si="26"/>
        <v>1-0000</v>
      </c>
      <c r="U95" s="20" t="str">
        <f t="shared" si="27"/>
        <v>1-4000</v>
      </c>
      <c r="V95" s="20" t="str">
        <f t="shared" si="28"/>
        <v>1-4400</v>
      </c>
      <c r="W95" s="20" t="str">
        <f t="shared" si="29"/>
        <v>1-2240</v>
      </c>
      <c r="X95" s="20" t="str">
        <f t="shared" si="44"/>
        <v/>
      </c>
      <c r="Y95" s="20" t="str">
        <f t="shared" si="45"/>
        <v/>
      </c>
      <c r="Z95" s="20" t="str">
        <f t="shared" si="30"/>
        <v/>
      </c>
      <c r="AA95" s="20" t="str">
        <f t="shared" si="31"/>
        <v/>
      </c>
      <c r="AB95" s="20" t="str">
        <f t="shared" si="32"/>
        <v/>
      </c>
      <c r="AD95" s="20" t="str">
        <f t="shared" si="33"/>
        <v/>
      </c>
      <c r="AE95" s="20" t="str">
        <f t="shared" si="34"/>
        <v/>
      </c>
      <c r="AF95" s="20" t="str">
        <f t="shared" si="35"/>
        <v xml:space="preserve">SELECT * FROM "SchAccounting"."Func_TblCodeOfAccounting_Structure_SET"(0000004000000000002, NULL, 0000009000000000002, 2, '1-4000', '1-4400'); </v>
      </c>
      <c r="AG95" s="20" t="str">
        <f t="shared" si="36"/>
        <v/>
      </c>
      <c r="AH95" s="20" t="str">
        <f t="shared" si="37"/>
        <v/>
      </c>
      <c r="AI95" s="20" t="str">
        <f t="shared" si="38"/>
        <v/>
      </c>
      <c r="AJ95" s="20" t="str">
        <f t="shared" si="39"/>
        <v/>
      </c>
      <c r="AK95" s="20" t="str">
        <f t="shared" si="40"/>
        <v/>
      </c>
      <c r="AL95" s="20" t="str">
        <f t="shared" si="41"/>
        <v/>
      </c>
      <c r="AM95" s="20" t="str">
        <f t="shared" si="42"/>
        <v/>
      </c>
      <c r="AO95" s="28" t="str">
        <f t="shared" si="24"/>
        <v xml:space="preserve">SELECT * FROM "SchAccounting"."Func_TblCodeOfAccounting_Structure_SET"(0000004000000000002, NULL, 0000009000000000002, 2, '1-4000', '1-4400'); </v>
      </c>
    </row>
    <row r="96" spans="2:41" x14ac:dyDescent="0.25">
      <c r="B96" s="20">
        <v>3</v>
      </c>
      <c r="C96" s="32" t="s">
        <v>504</v>
      </c>
      <c r="D96" s="20" t="s">
        <v>69</v>
      </c>
      <c r="I96" s="32" t="s">
        <v>504</v>
      </c>
      <c r="Q96" s="20" t="str">
        <f t="shared" si="43"/>
        <v>Security Deposit</v>
      </c>
      <c r="S96" s="20" t="str">
        <f t="shared" si="25"/>
        <v>1-ACTV</v>
      </c>
      <c r="T96" s="20" t="str">
        <f t="shared" si="26"/>
        <v>1-0000</v>
      </c>
      <c r="U96" s="20" t="str">
        <f t="shared" si="27"/>
        <v>1-4000</v>
      </c>
      <c r="V96" s="20" t="str">
        <f t="shared" si="28"/>
        <v>1-4500</v>
      </c>
      <c r="W96" s="20" t="str">
        <f t="shared" si="29"/>
        <v>1-2240</v>
      </c>
      <c r="X96" s="20" t="str">
        <f t="shared" si="44"/>
        <v/>
      </c>
      <c r="Y96" s="20" t="str">
        <f t="shared" si="45"/>
        <v/>
      </c>
      <c r="Z96" s="20" t="str">
        <f t="shared" si="30"/>
        <v/>
      </c>
      <c r="AA96" s="20" t="str">
        <f t="shared" si="31"/>
        <v/>
      </c>
      <c r="AB96" s="20" t="str">
        <f t="shared" si="32"/>
        <v/>
      </c>
      <c r="AD96" s="20" t="str">
        <f t="shared" si="33"/>
        <v/>
      </c>
      <c r="AE96" s="20" t="str">
        <f t="shared" si="34"/>
        <v/>
      </c>
      <c r="AF96" s="20" t="str">
        <f t="shared" si="35"/>
        <v xml:space="preserve">SELECT * FROM "SchAccounting"."Func_TblCodeOfAccounting_Structure_SET"(0000004000000000002, NULL, 0000009000000000002, 2, '1-4000', '1-4500'); </v>
      </c>
      <c r="AG96" s="20" t="str">
        <f t="shared" si="36"/>
        <v/>
      </c>
      <c r="AH96" s="20" t="str">
        <f t="shared" si="37"/>
        <v/>
      </c>
      <c r="AI96" s="20" t="str">
        <f t="shared" si="38"/>
        <v/>
      </c>
      <c r="AJ96" s="20" t="str">
        <f t="shared" si="39"/>
        <v/>
      </c>
      <c r="AK96" s="20" t="str">
        <f t="shared" si="40"/>
        <v/>
      </c>
      <c r="AL96" s="20" t="str">
        <f t="shared" si="41"/>
        <v/>
      </c>
      <c r="AM96" s="20" t="str">
        <f t="shared" si="42"/>
        <v/>
      </c>
      <c r="AO96" s="28" t="str">
        <f t="shared" si="24"/>
        <v xml:space="preserve">SELECT * FROM "SchAccounting"."Func_TblCodeOfAccounting_Structure_SET"(0000004000000000002, NULL, 0000009000000000002, 2, '1-4000', '1-4500'); </v>
      </c>
    </row>
    <row r="97" spans="2:41" x14ac:dyDescent="0.25">
      <c r="B97" s="20">
        <v>3</v>
      </c>
      <c r="C97" s="32" t="s">
        <v>505</v>
      </c>
      <c r="D97" s="20" t="s">
        <v>70</v>
      </c>
      <c r="I97" s="32" t="s">
        <v>505</v>
      </c>
      <c r="Q97" s="20" t="str">
        <f t="shared" si="43"/>
        <v>Other Prepayment</v>
      </c>
      <c r="S97" s="20" t="str">
        <f t="shared" si="25"/>
        <v>1-ACTV</v>
      </c>
      <c r="T97" s="20" t="str">
        <f t="shared" si="26"/>
        <v>1-0000</v>
      </c>
      <c r="U97" s="20" t="str">
        <f t="shared" si="27"/>
        <v>1-4000</v>
      </c>
      <c r="V97" s="20" t="str">
        <f t="shared" si="28"/>
        <v>1-4600</v>
      </c>
      <c r="W97" s="20" t="str">
        <f t="shared" si="29"/>
        <v>1-2240</v>
      </c>
      <c r="X97" s="20" t="str">
        <f>IF(EXACT($K97, ""), IF(EXACT($X96, ""), "", $X96), $K97)</f>
        <v/>
      </c>
      <c r="Y97" s="20" t="str">
        <f>IF(EXACT($L97, ""), IF(EXACT($Y96, ""), "", $Y96), $L97)</f>
        <v/>
      </c>
      <c r="Z97" s="20" t="str">
        <f t="shared" si="30"/>
        <v/>
      </c>
      <c r="AA97" s="20" t="str">
        <f t="shared" si="31"/>
        <v/>
      </c>
      <c r="AB97" s="20" t="str">
        <f t="shared" si="32"/>
        <v/>
      </c>
      <c r="AD97" s="20" t="str">
        <f t="shared" si="33"/>
        <v/>
      </c>
      <c r="AE97" s="20" t="str">
        <f t="shared" si="34"/>
        <v/>
      </c>
      <c r="AF97" s="20" t="str">
        <f t="shared" si="35"/>
        <v xml:space="preserve">SELECT * FROM "SchAccounting"."Func_TblCodeOfAccounting_Structure_SET"(0000004000000000002, NULL, 0000009000000000002, 2, '1-4000', '1-4600'); </v>
      </c>
      <c r="AG97" s="20" t="str">
        <f t="shared" si="36"/>
        <v/>
      </c>
      <c r="AH97" s="20" t="str">
        <f t="shared" si="37"/>
        <v/>
      </c>
      <c r="AI97" s="20" t="str">
        <f t="shared" si="38"/>
        <v/>
      </c>
      <c r="AJ97" s="20" t="str">
        <f t="shared" si="39"/>
        <v/>
      </c>
      <c r="AK97" s="20" t="str">
        <f t="shared" si="40"/>
        <v/>
      </c>
      <c r="AL97" s="20" t="str">
        <f t="shared" si="41"/>
        <v/>
      </c>
      <c r="AM97" s="20" t="str">
        <f t="shared" si="42"/>
        <v/>
      </c>
      <c r="AO97" s="28" t="str">
        <f t="shared" si="24"/>
        <v xml:space="preserve">SELECT * FROM "SchAccounting"."Func_TblCodeOfAccounting_Structure_SET"(0000004000000000002, NULL, 0000009000000000002, 2, '1-4000', '1-4600'); </v>
      </c>
    </row>
    <row r="98" spans="2:41" x14ac:dyDescent="0.25">
      <c r="B98" s="20">
        <v>3</v>
      </c>
      <c r="C98" s="32" t="s">
        <v>506</v>
      </c>
      <c r="D98" s="20" t="s">
        <v>71</v>
      </c>
      <c r="I98" s="32" t="s">
        <v>506</v>
      </c>
      <c r="Q98" s="20" t="str">
        <f t="shared" si="43"/>
        <v>Prepaid Tax</v>
      </c>
      <c r="S98" s="20" t="str">
        <f t="shared" si="25"/>
        <v>1-ACTV</v>
      </c>
      <c r="T98" s="20" t="str">
        <f t="shared" si="26"/>
        <v>1-0000</v>
      </c>
      <c r="U98" s="20" t="str">
        <f t="shared" si="27"/>
        <v>1-4000</v>
      </c>
      <c r="V98" s="20" t="str">
        <f t="shared" si="28"/>
        <v>1-4700</v>
      </c>
      <c r="W98" s="20" t="str">
        <f t="shared" si="29"/>
        <v>1-2240</v>
      </c>
      <c r="X98" s="20" t="str">
        <f t="shared" ref="X98:X161" si="46">IF(EXACT($K98, ""), IF(EXACT($X97, ""), "", $X97), $K98)</f>
        <v/>
      </c>
      <c r="Y98" s="20" t="str">
        <f t="shared" ref="Y98:Y161" si="47">IF(EXACT($L98, ""), IF(EXACT($Y97, ""), "", $Y97), $L98)</f>
        <v/>
      </c>
      <c r="Z98" s="20" t="str">
        <f t="shared" si="30"/>
        <v/>
      </c>
      <c r="AA98" s="20" t="str">
        <f t="shared" si="31"/>
        <v/>
      </c>
      <c r="AB98" s="20" t="str">
        <f t="shared" si="32"/>
        <v/>
      </c>
      <c r="AD98" s="20" t="str">
        <f t="shared" si="33"/>
        <v/>
      </c>
      <c r="AE98" s="20" t="str">
        <f t="shared" si="34"/>
        <v/>
      </c>
      <c r="AF98" s="20" t="str">
        <f t="shared" si="35"/>
        <v xml:space="preserve">SELECT * FROM "SchAccounting"."Func_TblCodeOfAccounting_Structure_SET"(0000004000000000002, NULL, 0000009000000000002, 2, '1-4000', '1-4700'); </v>
      </c>
      <c r="AG98" s="20" t="str">
        <f t="shared" si="36"/>
        <v/>
      </c>
      <c r="AH98" s="20" t="str">
        <f t="shared" si="37"/>
        <v/>
      </c>
      <c r="AI98" s="20" t="str">
        <f t="shared" si="38"/>
        <v/>
      </c>
      <c r="AJ98" s="20" t="str">
        <f t="shared" si="39"/>
        <v/>
      </c>
      <c r="AK98" s="20" t="str">
        <f t="shared" si="40"/>
        <v/>
      </c>
      <c r="AL98" s="20" t="str">
        <f t="shared" si="41"/>
        <v/>
      </c>
      <c r="AM98" s="20" t="str">
        <f t="shared" si="42"/>
        <v/>
      </c>
      <c r="AO98" s="28" t="str">
        <f t="shared" si="24"/>
        <v xml:space="preserve">SELECT * FROM "SchAccounting"."Func_TblCodeOfAccounting_Structure_SET"(0000004000000000002, NULL, 0000009000000000002, 2, '1-4000', '1-4700'); </v>
      </c>
    </row>
    <row r="99" spans="2:41" x14ac:dyDescent="0.25">
      <c r="B99" s="20">
        <v>3</v>
      </c>
      <c r="C99" s="32" t="s">
        <v>507</v>
      </c>
      <c r="D99" s="20" t="s">
        <v>72</v>
      </c>
      <c r="I99" s="32" t="s">
        <v>507</v>
      </c>
      <c r="Q99" s="20" t="str">
        <f t="shared" si="43"/>
        <v>Deferred Tax Asset</v>
      </c>
      <c r="S99" s="20" t="str">
        <f t="shared" si="25"/>
        <v>1-ACTV</v>
      </c>
      <c r="T99" s="20" t="str">
        <f t="shared" si="26"/>
        <v>1-0000</v>
      </c>
      <c r="U99" s="20" t="str">
        <f t="shared" si="27"/>
        <v>1-4000</v>
      </c>
      <c r="V99" s="20" t="str">
        <f t="shared" si="28"/>
        <v>1-4701</v>
      </c>
      <c r="W99" s="20" t="str">
        <f t="shared" si="29"/>
        <v>1-2240</v>
      </c>
      <c r="X99" s="20" t="str">
        <f t="shared" si="46"/>
        <v/>
      </c>
      <c r="Y99" s="20" t="str">
        <f t="shared" si="47"/>
        <v/>
      </c>
      <c r="Z99" s="20" t="str">
        <f t="shared" si="30"/>
        <v/>
      </c>
      <c r="AA99" s="20" t="str">
        <f t="shared" si="31"/>
        <v/>
      </c>
      <c r="AB99" s="20" t="str">
        <f t="shared" si="32"/>
        <v/>
      </c>
      <c r="AD99" s="20" t="str">
        <f t="shared" si="33"/>
        <v/>
      </c>
      <c r="AE99" s="20" t="str">
        <f t="shared" si="34"/>
        <v/>
      </c>
      <c r="AF99" s="20" t="str">
        <f t="shared" si="35"/>
        <v xml:space="preserve">SELECT * FROM "SchAccounting"."Func_TblCodeOfAccounting_Structure_SET"(0000004000000000002, NULL, 0000009000000000002, 2, '1-4000', '1-4701'); </v>
      </c>
      <c r="AG99" s="20" t="str">
        <f t="shared" si="36"/>
        <v/>
      </c>
      <c r="AH99" s="20" t="str">
        <f t="shared" si="37"/>
        <v/>
      </c>
      <c r="AI99" s="20" t="str">
        <f t="shared" si="38"/>
        <v/>
      </c>
      <c r="AJ99" s="20" t="str">
        <f t="shared" si="39"/>
        <v/>
      </c>
      <c r="AK99" s="20" t="str">
        <f t="shared" si="40"/>
        <v/>
      </c>
      <c r="AL99" s="20" t="str">
        <f t="shared" si="41"/>
        <v/>
      </c>
      <c r="AM99" s="20" t="str">
        <f t="shared" si="42"/>
        <v/>
      </c>
      <c r="AO99" s="28" t="str">
        <f t="shared" si="24"/>
        <v xml:space="preserve">SELECT * FROM "SchAccounting"."Func_TblCodeOfAccounting_Structure_SET"(0000004000000000002, NULL, 0000009000000000002, 2, '1-4000', '1-4701'); </v>
      </c>
    </row>
    <row r="100" spans="2:41" x14ac:dyDescent="0.25">
      <c r="B100" s="20">
        <v>3</v>
      </c>
      <c r="C100" s="32" t="s">
        <v>508</v>
      </c>
      <c r="D100" s="20" t="s">
        <v>71</v>
      </c>
      <c r="I100" s="32" t="s">
        <v>508</v>
      </c>
      <c r="Q100" s="20" t="str">
        <f t="shared" si="43"/>
        <v>Prepaid Tax</v>
      </c>
      <c r="S100" s="20" t="str">
        <f t="shared" si="25"/>
        <v>1-ACTV</v>
      </c>
      <c r="T100" s="20" t="str">
        <f t="shared" si="26"/>
        <v>1-0000</v>
      </c>
      <c r="U100" s="20" t="str">
        <f t="shared" si="27"/>
        <v>1-4000</v>
      </c>
      <c r="V100" s="20" t="str">
        <f t="shared" si="28"/>
        <v>1-4710</v>
      </c>
      <c r="W100" s="20" t="str">
        <f t="shared" si="29"/>
        <v>1-2240</v>
      </c>
      <c r="X100" s="20" t="str">
        <f t="shared" si="46"/>
        <v/>
      </c>
      <c r="Y100" s="20" t="str">
        <f t="shared" si="47"/>
        <v/>
      </c>
      <c r="Z100" s="20" t="str">
        <f t="shared" si="30"/>
        <v/>
      </c>
      <c r="AA100" s="20" t="str">
        <f t="shared" si="31"/>
        <v/>
      </c>
      <c r="AB100" s="20" t="str">
        <f t="shared" si="32"/>
        <v/>
      </c>
      <c r="AD100" s="20" t="str">
        <f t="shared" si="33"/>
        <v/>
      </c>
      <c r="AE100" s="20" t="str">
        <f t="shared" si="34"/>
        <v/>
      </c>
      <c r="AF100" s="20" t="str">
        <f t="shared" si="35"/>
        <v xml:space="preserve">SELECT * FROM "SchAccounting"."Func_TblCodeOfAccounting_Structure_SET"(0000004000000000002, NULL, 0000009000000000002, 2, '1-4000', '1-4710'); </v>
      </c>
      <c r="AG100" s="20" t="str">
        <f t="shared" si="36"/>
        <v/>
      </c>
      <c r="AH100" s="20" t="str">
        <f t="shared" si="37"/>
        <v/>
      </c>
      <c r="AI100" s="20" t="str">
        <f t="shared" si="38"/>
        <v/>
      </c>
      <c r="AJ100" s="20" t="str">
        <f t="shared" si="39"/>
        <v/>
      </c>
      <c r="AK100" s="20" t="str">
        <f t="shared" si="40"/>
        <v/>
      </c>
      <c r="AL100" s="20" t="str">
        <f t="shared" si="41"/>
        <v/>
      </c>
      <c r="AM100" s="20" t="str">
        <f t="shared" si="42"/>
        <v/>
      </c>
      <c r="AO100" s="28" t="str">
        <f t="shared" si="24"/>
        <v xml:space="preserve">SELECT * FROM "SchAccounting"."Func_TblCodeOfAccounting_Structure_SET"(0000004000000000002, NULL, 0000009000000000002, 2, '1-4000', '1-4710'); </v>
      </c>
    </row>
    <row r="101" spans="2:41" x14ac:dyDescent="0.25">
      <c r="B101" s="20">
        <v>4</v>
      </c>
      <c r="C101" s="32" t="s">
        <v>509</v>
      </c>
      <c r="D101" s="20" t="s">
        <v>73</v>
      </c>
      <c r="J101" s="32" t="s">
        <v>509</v>
      </c>
      <c r="Q101" s="20" t="str">
        <f t="shared" si="43"/>
        <v>Prepaid Tax 21</v>
      </c>
      <c r="S101" s="20" t="str">
        <f t="shared" si="25"/>
        <v>1-ACTV</v>
      </c>
      <c r="T101" s="20" t="str">
        <f t="shared" si="26"/>
        <v>1-0000</v>
      </c>
      <c r="U101" s="20" t="str">
        <f t="shared" si="27"/>
        <v>1-4000</v>
      </c>
      <c r="V101" s="20" t="str">
        <f t="shared" si="28"/>
        <v>1-4710</v>
      </c>
      <c r="W101" s="20" t="str">
        <f t="shared" si="29"/>
        <v>1-4715</v>
      </c>
      <c r="X101" s="20" t="str">
        <f t="shared" si="46"/>
        <v/>
      </c>
      <c r="Y101" s="20" t="str">
        <f t="shared" si="47"/>
        <v/>
      </c>
      <c r="Z101" s="20" t="str">
        <f t="shared" si="30"/>
        <v/>
      </c>
      <c r="AA101" s="20" t="str">
        <f t="shared" si="31"/>
        <v/>
      </c>
      <c r="AB101" s="20" t="str">
        <f t="shared" si="32"/>
        <v/>
      </c>
      <c r="AD101" s="20" t="str">
        <f t="shared" si="33"/>
        <v/>
      </c>
      <c r="AE101" s="20" t="str">
        <f t="shared" si="34"/>
        <v/>
      </c>
      <c r="AF101" s="20" t="str">
        <f t="shared" si="35"/>
        <v/>
      </c>
      <c r="AG101" s="20" t="str">
        <f t="shared" si="36"/>
        <v xml:space="preserve">SELECT * FROM "SchAccounting"."Func_TblCodeOfAccounting_Structure_SET"(0000004000000000002, NULL, 0000009000000000002, 3, '1-4710', '1-4715'); </v>
      </c>
      <c r="AH101" s="20" t="str">
        <f t="shared" si="37"/>
        <v/>
      </c>
      <c r="AI101" s="20" t="str">
        <f t="shared" si="38"/>
        <v/>
      </c>
      <c r="AJ101" s="20" t="str">
        <f t="shared" si="39"/>
        <v/>
      </c>
      <c r="AK101" s="20" t="str">
        <f t="shared" si="40"/>
        <v/>
      </c>
      <c r="AL101" s="20" t="str">
        <f t="shared" si="41"/>
        <v/>
      </c>
      <c r="AM101" s="20" t="str">
        <f t="shared" si="42"/>
        <v/>
      </c>
      <c r="AO101" s="28" t="str">
        <f t="shared" si="24"/>
        <v xml:space="preserve">SELECT * FROM "SchAccounting"."Func_TblCodeOfAccounting_Structure_SET"(0000004000000000002, NULL, 0000009000000000002, 3, '1-4710', '1-4715'); </v>
      </c>
    </row>
    <row r="102" spans="2:41" x14ac:dyDescent="0.25">
      <c r="B102" s="20">
        <v>4</v>
      </c>
      <c r="C102" s="32" t="s">
        <v>510</v>
      </c>
      <c r="D102" s="20" t="s">
        <v>74</v>
      </c>
      <c r="J102" s="32" t="s">
        <v>510</v>
      </c>
      <c r="Q102" s="20" t="str">
        <f t="shared" si="43"/>
        <v>Prepaid Tax 22</v>
      </c>
      <c r="S102" s="20" t="str">
        <f t="shared" si="25"/>
        <v>1-ACTV</v>
      </c>
      <c r="T102" s="20" t="str">
        <f t="shared" si="26"/>
        <v>1-0000</v>
      </c>
      <c r="U102" s="20" t="str">
        <f t="shared" si="27"/>
        <v>1-4000</v>
      </c>
      <c r="V102" s="20" t="str">
        <f t="shared" si="28"/>
        <v>1-4710</v>
      </c>
      <c r="W102" s="20" t="str">
        <f t="shared" si="29"/>
        <v>1-4716</v>
      </c>
      <c r="X102" s="20" t="str">
        <f t="shared" si="46"/>
        <v/>
      </c>
      <c r="Y102" s="20" t="str">
        <f t="shared" si="47"/>
        <v/>
      </c>
      <c r="Z102" s="20" t="str">
        <f t="shared" si="30"/>
        <v/>
      </c>
      <c r="AA102" s="20" t="str">
        <f t="shared" si="31"/>
        <v/>
      </c>
      <c r="AB102" s="20" t="str">
        <f t="shared" si="32"/>
        <v/>
      </c>
      <c r="AD102" s="20" t="str">
        <f t="shared" si="33"/>
        <v/>
      </c>
      <c r="AE102" s="20" t="str">
        <f t="shared" si="34"/>
        <v/>
      </c>
      <c r="AF102" s="20" t="str">
        <f t="shared" si="35"/>
        <v/>
      </c>
      <c r="AG102" s="20" t="str">
        <f t="shared" si="36"/>
        <v xml:space="preserve">SELECT * FROM "SchAccounting"."Func_TblCodeOfAccounting_Structure_SET"(0000004000000000002, NULL, 0000009000000000002, 3, '1-4710', '1-4716'); </v>
      </c>
      <c r="AH102" s="20" t="str">
        <f t="shared" si="37"/>
        <v/>
      </c>
      <c r="AI102" s="20" t="str">
        <f t="shared" si="38"/>
        <v/>
      </c>
      <c r="AJ102" s="20" t="str">
        <f t="shared" si="39"/>
        <v/>
      </c>
      <c r="AK102" s="20" t="str">
        <f t="shared" si="40"/>
        <v/>
      </c>
      <c r="AL102" s="20" t="str">
        <f t="shared" si="41"/>
        <v/>
      </c>
      <c r="AM102" s="20" t="str">
        <f t="shared" si="42"/>
        <v/>
      </c>
      <c r="AO102" s="28" t="str">
        <f t="shared" si="24"/>
        <v xml:space="preserve">SELECT * FROM "SchAccounting"."Func_TblCodeOfAccounting_Structure_SET"(0000004000000000002, NULL, 0000009000000000002, 3, '1-4710', '1-4716'); </v>
      </c>
    </row>
    <row r="103" spans="2:41" x14ac:dyDescent="0.25">
      <c r="B103" s="20">
        <v>4</v>
      </c>
      <c r="C103" s="32" t="s">
        <v>511</v>
      </c>
      <c r="D103" s="20" t="s">
        <v>75</v>
      </c>
      <c r="J103" s="32" t="s">
        <v>511</v>
      </c>
      <c r="Q103" s="20" t="str">
        <f t="shared" si="43"/>
        <v>Prepaid Tax 23</v>
      </c>
      <c r="S103" s="20" t="str">
        <f t="shared" si="25"/>
        <v>1-ACTV</v>
      </c>
      <c r="T103" s="20" t="str">
        <f t="shared" si="26"/>
        <v>1-0000</v>
      </c>
      <c r="U103" s="20" t="str">
        <f t="shared" si="27"/>
        <v>1-4000</v>
      </c>
      <c r="V103" s="20" t="str">
        <f t="shared" si="28"/>
        <v>1-4710</v>
      </c>
      <c r="W103" s="20" t="str">
        <f t="shared" si="29"/>
        <v>1-4717</v>
      </c>
      <c r="X103" s="20" t="str">
        <f t="shared" si="46"/>
        <v/>
      </c>
      <c r="Y103" s="20" t="str">
        <f t="shared" si="47"/>
        <v/>
      </c>
      <c r="Z103" s="20" t="str">
        <f t="shared" si="30"/>
        <v/>
      </c>
      <c r="AA103" s="20" t="str">
        <f t="shared" si="31"/>
        <v/>
      </c>
      <c r="AB103" s="20" t="str">
        <f t="shared" si="32"/>
        <v/>
      </c>
      <c r="AD103" s="20" t="str">
        <f t="shared" si="33"/>
        <v/>
      </c>
      <c r="AE103" s="20" t="str">
        <f t="shared" si="34"/>
        <v/>
      </c>
      <c r="AF103" s="20" t="str">
        <f t="shared" si="35"/>
        <v/>
      </c>
      <c r="AG103" s="20" t="str">
        <f t="shared" si="36"/>
        <v xml:space="preserve">SELECT * FROM "SchAccounting"."Func_TblCodeOfAccounting_Structure_SET"(0000004000000000002, NULL, 0000009000000000002, 3, '1-4710', '1-4717'); </v>
      </c>
      <c r="AH103" s="20" t="str">
        <f t="shared" si="37"/>
        <v/>
      </c>
      <c r="AI103" s="20" t="str">
        <f t="shared" si="38"/>
        <v/>
      </c>
      <c r="AJ103" s="20" t="str">
        <f t="shared" si="39"/>
        <v/>
      </c>
      <c r="AK103" s="20" t="str">
        <f t="shared" si="40"/>
        <v/>
      </c>
      <c r="AL103" s="20" t="str">
        <f t="shared" si="41"/>
        <v/>
      </c>
      <c r="AM103" s="20" t="str">
        <f t="shared" si="42"/>
        <v/>
      </c>
      <c r="AO103" s="28" t="str">
        <f t="shared" si="24"/>
        <v xml:space="preserve">SELECT * FROM "SchAccounting"."Func_TblCodeOfAccounting_Structure_SET"(0000004000000000002, NULL, 0000009000000000002, 3, '1-4710', '1-4717'); </v>
      </c>
    </row>
    <row r="104" spans="2:41" x14ac:dyDescent="0.25">
      <c r="B104" s="20">
        <v>4</v>
      </c>
      <c r="C104" s="32" t="s">
        <v>512</v>
      </c>
      <c r="D104" s="20" t="s">
        <v>76</v>
      </c>
      <c r="J104" s="32" t="s">
        <v>512</v>
      </c>
      <c r="Q104" s="20" t="str">
        <f t="shared" si="43"/>
        <v>Prepaid Tax 25</v>
      </c>
      <c r="S104" s="20" t="str">
        <f t="shared" si="25"/>
        <v>1-ACTV</v>
      </c>
      <c r="T104" s="20" t="str">
        <f t="shared" si="26"/>
        <v>1-0000</v>
      </c>
      <c r="U104" s="20" t="str">
        <f t="shared" si="27"/>
        <v>1-4000</v>
      </c>
      <c r="V104" s="20" t="str">
        <f t="shared" si="28"/>
        <v>1-4710</v>
      </c>
      <c r="W104" s="20" t="str">
        <f t="shared" si="29"/>
        <v>1-4718</v>
      </c>
      <c r="X104" s="20" t="str">
        <f t="shared" si="46"/>
        <v/>
      </c>
      <c r="Y104" s="20" t="str">
        <f t="shared" si="47"/>
        <v/>
      </c>
      <c r="Z104" s="20" t="str">
        <f t="shared" si="30"/>
        <v/>
      </c>
      <c r="AA104" s="20" t="str">
        <f t="shared" si="31"/>
        <v/>
      </c>
      <c r="AB104" s="20" t="str">
        <f t="shared" si="32"/>
        <v/>
      </c>
      <c r="AD104" s="20" t="str">
        <f t="shared" si="33"/>
        <v/>
      </c>
      <c r="AE104" s="20" t="str">
        <f t="shared" si="34"/>
        <v/>
      </c>
      <c r="AF104" s="20" t="str">
        <f t="shared" si="35"/>
        <v/>
      </c>
      <c r="AG104" s="20" t="str">
        <f t="shared" si="36"/>
        <v xml:space="preserve">SELECT * FROM "SchAccounting"."Func_TblCodeOfAccounting_Structure_SET"(0000004000000000002, NULL, 0000009000000000002, 3, '1-4710', '1-4718'); </v>
      </c>
      <c r="AH104" s="20" t="str">
        <f t="shared" si="37"/>
        <v/>
      </c>
      <c r="AI104" s="20" t="str">
        <f t="shared" si="38"/>
        <v/>
      </c>
      <c r="AJ104" s="20" t="str">
        <f t="shared" si="39"/>
        <v/>
      </c>
      <c r="AK104" s="20" t="str">
        <f t="shared" si="40"/>
        <v/>
      </c>
      <c r="AL104" s="20" t="str">
        <f t="shared" si="41"/>
        <v/>
      </c>
      <c r="AM104" s="20" t="str">
        <f t="shared" si="42"/>
        <v/>
      </c>
      <c r="AO104" s="28" t="str">
        <f t="shared" si="24"/>
        <v xml:space="preserve">SELECT * FROM "SchAccounting"."Func_TblCodeOfAccounting_Structure_SET"(0000004000000000002, NULL, 0000009000000000002, 3, '1-4710', '1-4718'); </v>
      </c>
    </row>
    <row r="105" spans="2:41" x14ac:dyDescent="0.25">
      <c r="B105" s="20">
        <v>3</v>
      </c>
      <c r="C105" s="32" t="s">
        <v>513</v>
      </c>
      <c r="D105" s="20" t="s">
        <v>77</v>
      </c>
      <c r="I105" s="32" t="s">
        <v>513</v>
      </c>
      <c r="Q105" s="20" t="str">
        <f t="shared" si="43"/>
        <v>Unbilled Receivable</v>
      </c>
      <c r="S105" s="20" t="str">
        <f t="shared" si="25"/>
        <v>1-ACTV</v>
      </c>
      <c r="T105" s="20" t="str">
        <f t="shared" si="26"/>
        <v>1-0000</v>
      </c>
      <c r="U105" s="20" t="str">
        <f t="shared" si="27"/>
        <v>1-4000</v>
      </c>
      <c r="V105" s="20" t="str">
        <f t="shared" si="28"/>
        <v>1-4800</v>
      </c>
      <c r="W105" s="20" t="str">
        <f t="shared" si="29"/>
        <v>1-4718</v>
      </c>
      <c r="X105" s="20" t="str">
        <f t="shared" si="46"/>
        <v/>
      </c>
      <c r="Y105" s="20" t="str">
        <f t="shared" si="47"/>
        <v/>
      </c>
      <c r="Z105" s="20" t="str">
        <f t="shared" si="30"/>
        <v/>
      </c>
      <c r="AA105" s="20" t="str">
        <f t="shared" si="31"/>
        <v/>
      </c>
      <c r="AB105" s="20" t="str">
        <f t="shared" si="32"/>
        <v/>
      </c>
      <c r="AD105" s="20" t="str">
        <f t="shared" si="33"/>
        <v/>
      </c>
      <c r="AE105" s="20" t="str">
        <f t="shared" si="34"/>
        <v/>
      </c>
      <c r="AF105" s="20" t="str">
        <f t="shared" si="35"/>
        <v xml:space="preserve">SELECT * FROM "SchAccounting"."Func_TblCodeOfAccounting_Structure_SET"(0000004000000000002, NULL, 0000009000000000002, 2, '1-4000', '1-4800'); </v>
      </c>
      <c r="AG105" s="20" t="str">
        <f t="shared" si="36"/>
        <v/>
      </c>
      <c r="AH105" s="20" t="str">
        <f t="shared" si="37"/>
        <v/>
      </c>
      <c r="AI105" s="20" t="str">
        <f t="shared" si="38"/>
        <v/>
      </c>
      <c r="AJ105" s="20" t="str">
        <f t="shared" si="39"/>
        <v/>
      </c>
      <c r="AK105" s="20" t="str">
        <f t="shared" si="40"/>
        <v/>
      </c>
      <c r="AL105" s="20" t="str">
        <f t="shared" si="41"/>
        <v/>
      </c>
      <c r="AM105" s="20" t="str">
        <f t="shared" si="42"/>
        <v/>
      </c>
      <c r="AO105" s="28" t="str">
        <f t="shared" si="24"/>
        <v xml:space="preserve">SELECT * FROM "SchAccounting"."Func_TblCodeOfAccounting_Structure_SET"(0000004000000000002, NULL, 0000009000000000002, 2, '1-4000', '1-4800'); </v>
      </c>
    </row>
    <row r="106" spans="2:41" x14ac:dyDescent="0.25">
      <c r="B106" s="20">
        <v>3</v>
      </c>
      <c r="C106" s="32" t="s">
        <v>514</v>
      </c>
      <c r="D106" s="20" t="s">
        <v>78</v>
      </c>
      <c r="I106" s="32" t="s">
        <v>514</v>
      </c>
      <c r="Q106" s="20" t="str">
        <f t="shared" si="43"/>
        <v>Work in Progress</v>
      </c>
      <c r="S106" s="20" t="str">
        <f t="shared" si="25"/>
        <v>1-ACTV</v>
      </c>
      <c r="T106" s="20" t="str">
        <f t="shared" si="26"/>
        <v>1-0000</v>
      </c>
      <c r="U106" s="20" t="str">
        <f t="shared" si="27"/>
        <v>1-4000</v>
      </c>
      <c r="V106" s="20" t="str">
        <f t="shared" si="28"/>
        <v>1-4900</v>
      </c>
      <c r="W106" s="20" t="str">
        <f t="shared" si="29"/>
        <v>1-4718</v>
      </c>
      <c r="X106" s="20" t="str">
        <f t="shared" si="46"/>
        <v/>
      </c>
      <c r="Y106" s="20" t="str">
        <f t="shared" si="47"/>
        <v/>
      </c>
      <c r="Z106" s="20" t="str">
        <f t="shared" si="30"/>
        <v/>
      </c>
      <c r="AA106" s="20" t="str">
        <f t="shared" si="31"/>
        <v/>
      </c>
      <c r="AB106" s="20" t="str">
        <f t="shared" si="32"/>
        <v/>
      </c>
      <c r="AD106" s="20" t="str">
        <f t="shared" si="33"/>
        <v/>
      </c>
      <c r="AE106" s="20" t="str">
        <f t="shared" si="34"/>
        <v/>
      </c>
      <c r="AF106" s="20" t="str">
        <f t="shared" si="35"/>
        <v xml:space="preserve">SELECT * FROM "SchAccounting"."Func_TblCodeOfAccounting_Structure_SET"(0000004000000000002, NULL, 0000009000000000002, 2, '1-4000', '1-4900'); </v>
      </c>
      <c r="AG106" s="20" t="str">
        <f t="shared" si="36"/>
        <v/>
      </c>
      <c r="AH106" s="20" t="str">
        <f t="shared" si="37"/>
        <v/>
      </c>
      <c r="AI106" s="20" t="str">
        <f t="shared" si="38"/>
        <v/>
      </c>
      <c r="AJ106" s="20" t="str">
        <f t="shared" si="39"/>
        <v/>
      </c>
      <c r="AK106" s="20" t="str">
        <f t="shared" si="40"/>
        <v/>
      </c>
      <c r="AL106" s="20" t="str">
        <f t="shared" si="41"/>
        <v/>
      </c>
      <c r="AM106" s="20" t="str">
        <f t="shared" si="42"/>
        <v/>
      </c>
      <c r="AO106" s="28" t="str">
        <f t="shared" si="24"/>
        <v xml:space="preserve">SELECT * FROM "SchAccounting"."Func_TblCodeOfAccounting_Structure_SET"(0000004000000000002, NULL, 0000009000000000002, 2, '1-4000', '1-4900'); </v>
      </c>
    </row>
    <row r="107" spans="2:41" x14ac:dyDescent="0.25">
      <c r="B107" s="20">
        <v>2</v>
      </c>
      <c r="C107" s="32" t="s">
        <v>515</v>
      </c>
      <c r="D107" s="20" t="s">
        <v>79</v>
      </c>
      <c r="H107" s="32" t="s">
        <v>515</v>
      </c>
      <c r="Q107" s="20" t="str">
        <f t="shared" si="43"/>
        <v>Long Term Assets</v>
      </c>
      <c r="S107" s="20" t="str">
        <f t="shared" si="25"/>
        <v>1-ACTV</v>
      </c>
      <c r="T107" s="20" t="str">
        <f t="shared" si="26"/>
        <v>1-0000</v>
      </c>
      <c r="U107" s="20" t="str">
        <f t="shared" si="27"/>
        <v>1-5000</v>
      </c>
      <c r="V107" s="20" t="str">
        <f t="shared" si="28"/>
        <v>1-4900</v>
      </c>
      <c r="W107" s="20" t="str">
        <f t="shared" si="29"/>
        <v>1-4718</v>
      </c>
      <c r="X107" s="20" t="str">
        <f t="shared" si="46"/>
        <v/>
      </c>
      <c r="Y107" s="20" t="str">
        <f t="shared" si="47"/>
        <v/>
      </c>
      <c r="Z107" s="20" t="str">
        <f t="shared" si="30"/>
        <v/>
      </c>
      <c r="AA107" s="20" t="str">
        <f t="shared" si="31"/>
        <v/>
      </c>
      <c r="AB107" s="20" t="str">
        <f t="shared" si="32"/>
        <v/>
      </c>
      <c r="AD107" s="20" t="str">
        <f t="shared" si="33"/>
        <v/>
      </c>
      <c r="AE107" s="20" t="str">
        <f t="shared" si="34"/>
        <v xml:space="preserve">SELECT * FROM "SchAccounting"."Func_TblCodeOfAccounting_Structure_SET"(0000004000000000002, NULL, 0000009000000000002, 1, '1-0000', '1-5000'); </v>
      </c>
      <c r="AF107" s="20" t="str">
        <f t="shared" si="35"/>
        <v/>
      </c>
      <c r="AG107" s="20" t="str">
        <f t="shared" si="36"/>
        <v/>
      </c>
      <c r="AH107" s="20" t="str">
        <f t="shared" si="37"/>
        <v/>
      </c>
      <c r="AI107" s="20" t="str">
        <f t="shared" si="38"/>
        <v/>
      </c>
      <c r="AJ107" s="20" t="str">
        <f t="shared" si="39"/>
        <v/>
      </c>
      <c r="AK107" s="20" t="str">
        <f t="shared" si="40"/>
        <v/>
      </c>
      <c r="AL107" s="20" t="str">
        <f t="shared" si="41"/>
        <v/>
      </c>
      <c r="AM107" s="20" t="str">
        <f t="shared" si="42"/>
        <v/>
      </c>
      <c r="AO107" s="28" t="str">
        <f t="shared" si="24"/>
        <v xml:space="preserve">SELECT * FROM "SchAccounting"."Func_TblCodeOfAccounting_Structure_SET"(0000004000000000002, NULL, 0000009000000000002, 1, '1-0000', '1-5000'); </v>
      </c>
    </row>
    <row r="108" spans="2:41" x14ac:dyDescent="0.25">
      <c r="B108" s="20">
        <v>3</v>
      </c>
      <c r="C108" s="32" t="s">
        <v>516</v>
      </c>
      <c r="D108" s="20" t="s">
        <v>80</v>
      </c>
      <c r="I108" s="32" t="s">
        <v>516</v>
      </c>
      <c r="Q108" s="20" t="str">
        <f t="shared" si="43"/>
        <v>Investasi Saham DHD</v>
      </c>
      <c r="S108" s="20" t="str">
        <f t="shared" si="25"/>
        <v>1-ACTV</v>
      </c>
      <c r="T108" s="20" t="str">
        <f t="shared" si="26"/>
        <v>1-0000</v>
      </c>
      <c r="U108" s="20" t="str">
        <f t="shared" si="27"/>
        <v>1-5000</v>
      </c>
      <c r="V108" s="20" t="str">
        <f t="shared" si="28"/>
        <v>1-5101</v>
      </c>
      <c r="W108" s="20" t="str">
        <f t="shared" si="29"/>
        <v>1-4718</v>
      </c>
      <c r="X108" s="20" t="str">
        <f t="shared" si="46"/>
        <v/>
      </c>
      <c r="Y108" s="20" t="str">
        <f t="shared" si="47"/>
        <v/>
      </c>
      <c r="Z108" s="20" t="str">
        <f t="shared" si="30"/>
        <v/>
      </c>
      <c r="AA108" s="20" t="str">
        <f t="shared" si="31"/>
        <v/>
      </c>
      <c r="AB108" s="20" t="str">
        <f t="shared" si="32"/>
        <v/>
      </c>
      <c r="AD108" s="20" t="str">
        <f t="shared" si="33"/>
        <v/>
      </c>
      <c r="AE108" s="20" t="str">
        <f t="shared" si="34"/>
        <v/>
      </c>
      <c r="AF108" s="20" t="str">
        <f t="shared" si="35"/>
        <v xml:space="preserve">SELECT * FROM "SchAccounting"."Func_TblCodeOfAccounting_Structure_SET"(0000004000000000002, NULL, 0000009000000000002, 2, '1-5000', '1-5101'); </v>
      </c>
      <c r="AG108" s="20" t="str">
        <f t="shared" si="36"/>
        <v/>
      </c>
      <c r="AH108" s="20" t="str">
        <f t="shared" si="37"/>
        <v/>
      </c>
      <c r="AI108" s="20" t="str">
        <f t="shared" si="38"/>
        <v/>
      </c>
      <c r="AJ108" s="20" t="str">
        <f t="shared" si="39"/>
        <v/>
      </c>
      <c r="AK108" s="20" t="str">
        <f t="shared" si="40"/>
        <v/>
      </c>
      <c r="AL108" s="20" t="str">
        <f t="shared" si="41"/>
        <v/>
      </c>
      <c r="AM108" s="20" t="str">
        <f t="shared" si="42"/>
        <v/>
      </c>
      <c r="AO108" s="28" t="str">
        <f t="shared" si="24"/>
        <v xml:space="preserve">SELECT * FROM "SchAccounting"."Func_TblCodeOfAccounting_Structure_SET"(0000004000000000002, NULL, 0000009000000000002, 2, '1-5000', '1-5101'); </v>
      </c>
    </row>
    <row r="109" spans="2:41" x14ac:dyDescent="0.25">
      <c r="B109" s="20">
        <v>3</v>
      </c>
      <c r="C109" s="32" t="s">
        <v>517</v>
      </c>
      <c r="D109" s="20" t="s">
        <v>81</v>
      </c>
      <c r="I109" s="32" t="s">
        <v>517</v>
      </c>
      <c r="Q109" s="20" t="str">
        <f t="shared" si="43"/>
        <v>Investasi Saham KHA</v>
      </c>
      <c r="S109" s="20" t="str">
        <f t="shared" si="25"/>
        <v>1-ACTV</v>
      </c>
      <c r="T109" s="20" t="str">
        <f t="shared" si="26"/>
        <v>1-0000</v>
      </c>
      <c r="U109" s="20" t="str">
        <f t="shared" si="27"/>
        <v>1-5000</v>
      </c>
      <c r="V109" s="20" t="str">
        <f t="shared" si="28"/>
        <v>1-5102</v>
      </c>
      <c r="W109" s="20" t="str">
        <f t="shared" si="29"/>
        <v>1-4718</v>
      </c>
      <c r="X109" s="20" t="str">
        <f t="shared" si="46"/>
        <v/>
      </c>
      <c r="Y109" s="20" t="str">
        <f t="shared" si="47"/>
        <v/>
      </c>
      <c r="Z109" s="20" t="str">
        <f t="shared" si="30"/>
        <v/>
      </c>
      <c r="AA109" s="20" t="str">
        <f t="shared" si="31"/>
        <v/>
      </c>
      <c r="AB109" s="20" t="str">
        <f t="shared" si="32"/>
        <v/>
      </c>
      <c r="AD109" s="20" t="str">
        <f t="shared" si="33"/>
        <v/>
      </c>
      <c r="AE109" s="20" t="str">
        <f t="shared" si="34"/>
        <v/>
      </c>
      <c r="AF109" s="20" t="str">
        <f t="shared" si="35"/>
        <v xml:space="preserve">SELECT * FROM "SchAccounting"."Func_TblCodeOfAccounting_Structure_SET"(0000004000000000002, NULL, 0000009000000000002, 2, '1-5000', '1-5102'); </v>
      </c>
      <c r="AG109" s="20" t="str">
        <f t="shared" si="36"/>
        <v/>
      </c>
      <c r="AH109" s="20" t="str">
        <f t="shared" si="37"/>
        <v/>
      </c>
      <c r="AI109" s="20" t="str">
        <f t="shared" si="38"/>
        <v/>
      </c>
      <c r="AJ109" s="20" t="str">
        <f t="shared" si="39"/>
        <v/>
      </c>
      <c r="AK109" s="20" t="str">
        <f t="shared" si="40"/>
        <v/>
      </c>
      <c r="AL109" s="20" t="str">
        <f t="shared" si="41"/>
        <v/>
      </c>
      <c r="AM109" s="20" t="str">
        <f t="shared" si="42"/>
        <v/>
      </c>
      <c r="AO109" s="28" t="str">
        <f t="shared" si="24"/>
        <v xml:space="preserve">SELECT * FROM "SchAccounting"."Func_TblCodeOfAccounting_Structure_SET"(0000004000000000002, NULL, 0000009000000000002, 2, '1-5000', '1-5102'); </v>
      </c>
    </row>
    <row r="110" spans="2:41" x14ac:dyDescent="0.25">
      <c r="B110" s="20">
        <v>2</v>
      </c>
      <c r="C110" s="32" t="s">
        <v>518</v>
      </c>
      <c r="D110" s="20" t="s">
        <v>82</v>
      </c>
      <c r="H110" s="32" t="s">
        <v>518</v>
      </c>
      <c r="Q110" s="20" t="str">
        <f t="shared" si="43"/>
        <v>Fixed Assets</v>
      </c>
      <c r="S110" s="20" t="str">
        <f t="shared" si="25"/>
        <v>1-ACTV</v>
      </c>
      <c r="T110" s="20" t="str">
        <f t="shared" si="26"/>
        <v>1-0000</v>
      </c>
      <c r="U110" s="20" t="str">
        <f t="shared" si="27"/>
        <v>1-6000</v>
      </c>
      <c r="V110" s="20" t="str">
        <f t="shared" si="28"/>
        <v>1-5102</v>
      </c>
      <c r="W110" s="20" t="str">
        <f t="shared" si="29"/>
        <v>1-4718</v>
      </c>
      <c r="X110" s="20" t="str">
        <f t="shared" si="46"/>
        <v/>
      </c>
      <c r="Y110" s="20" t="str">
        <f t="shared" si="47"/>
        <v/>
      </c>
      <c r="Z110" s="20" t="str">
        <f t="shared" si="30"/>
        <v/>
      </c>
      <c r="AA110" s="20" t="str">
        <f t="shared" si="31"/>
        <v/>
      </c>
      <c r="AB110" s="20" t="str">
        <f t="shared" si="32"/>
        <v/>
      </c>
      <c r="AD110" s="20" t="str">
        <f t="shared" si="33"/>
        <v/>
      </c>
      <c r="AE110" s="20" t="str">
        <f t="shared" si="34"/>
        <v xml:space="preserve">SELECT * FROM "SchAccounting"."Func_TblCodeOfAccounting_Structure_SET"(0000004000000000002, NULL, 0000009000000000002, 1, '1-0000', '1-6000'); </v>
      </c>
      <c r="AF110" s="20" t="str">
        <f t="shared" si="35"/>
        <v/>
      </c>
      <c r="AG110" s="20" t="str">
        <f t="shared" si="36"/>
        <v/>
      </c>
      <c r="AH110" s="20" t="str">
        <f t="shared" si="37"/>
        <v/>
      </c>
      <c r="AI110" s="20" t="str">
        <f t="shared" si="38"/>
        <v/>
      </c>
      <c r="AJ110" s="20" t="str">
        <f t="shared" si="39"/>
        <v/>
      </c>
      <c r="AK110" s="20" t="str">
        <f t="shared" si="40"/>
        <v/>
      </c>
      <c r="AL110" s="20" t="str">
        <f t="shared" si="41"/>
        <v/>
      </c>
      <c r="AM110" s="20" t="str">
        <f t="shared" si="42"/>
        <v/>
      </c>
      <c r="AO110" s="28" t="str">
        <f t="shared" si="24"/>
        <v xml:space="preserve">SELECT * FROM "SchAccounting"."Func_TblCodeOfAccounting_Structure_SET"(0000004000000000002, NULL, 0000009000000000002, 1, '1-0000', '1-6000'); </v>
      </c>
    </row>
    <row r="111" spans="2:41" x14ac:dyDescent="0.25">
      <c r="B111" s="20">
        <v>3</v>
      </c>
      <c r="C111" s="32" t="s">
        <v>519</v>
      </c>
      <c r="D111" s="20" t="s">
        <v>83</v>
      </c>
      <c r="I111" s="32" t="s">
        <v>519</v>
      </c>
      <c r="Q111" s="20" t="str">
        <f t="shared" si="43"/>
        <v>Building - Improvement</v>
      </c>
      <c r="S111" s="20" t="str">
        <f t="shared" si="25"/>
        <v>1-ACTV</v>
      </c>
      <c r="T111" s="20" t="str">
        <f t="shared" si="26"/>
        <v>1-0000</v>
      </c>
      <c r="U111" s="20" t="str">
        <f t="shared" si="27"/>
        <v>1-6000</v>
      </c>
      <c r="V111" s="20" t="str">
        <f t="shared" si="28"/>
        <v>1-6100</v>
      </c>
      <c r="W111" s="20" t="str">
        <f t="shared" si="29"/>
        <v>1-4718</v>
      </c>
      <c r="X111" s="20" t="str">
        <f t="shared" si="46"/>
        <v/>
      </c>
      <c r="Y111" s="20" t="str">
        <f t="shared" si="47"/>
        <v/>
      </c>
      <c r="Z111" s="20" t="str">
        <f t="shared" si="30"/>
        <v/>
      </c>
      <c r="AA111" s="20" t="str">
        <f t="shared" si="31"/>
        <v/>
      </c>
      <c r="AB111" s="20" t="str">
        <f t="shared" si="32"/>
        <v/>
      </c>
      <c r="AD111" s="20" t="str">
        <f t="shared" si="33"/>
        <v/>
      </c>
      <c r="AE111" s="20" t="str">
        <f t="shared" si="34"/>
        <v/>
      </c>
      <c r="AF111" s="20" t="str">
        <f t="shared" si="35"/>
        <v xml:space="preserve">SELECT * FROM "SchAccounting"."Func_TblCodeOfAccounting_Structure_SET"(0000004000000000002, NULL, 0000009000000000002, 2, '1-6000', '1-6100'); </v>
      </c>
      <c r="AG111" s="20" t="str">
        <f t="shared" si="36"/>
        <v/>
      </c>
      <c r="AH111" s="20" t="str">
        <f t="shared" si="37"/>
        <v/>
      </c>
      <c r="AI111" s="20" t="str">
        <f t="shared" si="38"/>
        <v/>
      </c>
      <c r="AJ111" s="20" t="str">
        <f t="shared" si="39"/>
        <v/>
      </c>
      <c r="AK111" s="20" t="str">
        <f t="shared" si="40"/>
        <v/>
      </c>
      <c r="AL111" s="20" t="str">
        <f t="shared" si="41"/>
        <v/>
      </c>
      <c r="AM111" s="20" t="str">
        <f t="shared" si="42"/>
        <v/>
      </c>
      <c r="AO111" s="28" t="str">
        <f t="shared" si="24"/>
        <v xml:space="preserve">SELECT * FROM "SchAccounting"."Func_TblCodeOfAccounting_Structure_SET"(0000004000000000002, NULL, 0000009000000000002, 2, '1-6000', '1-6100'); </v>
      </c>
    </row>
    <row r="112" spans="2:41" x14ac:dyDescent="0.25">
      <c r="B112" s="20">
        <v>3</v>
      </c>
      <c r="C112" s="32" t="s">
        <v>520</v>
      </c>
      <c r="D112" s="20" t="s">
        <v>84</v>
      </c>
      <c r="I112" s="32" t="s">
        <v>520</v>
      </c>
      <c r="Q112" s="20" t="str">
        <f t="shared" si="43"/>
        <v>Building - Office</v>
      </c>
      <c r="S112" s="20" t="str">
        <f t="shared" si="25"/>
        <v>1-ACTV</v>
      </c>
      <c r="T112" s="20" t="str">
        <f t="shared" si="26"/>
        <v>1-0000</v>
      </c>
      <c r="U112" s="20" t="str">
        <f t="shared" si="27"/>
        <v>1-6000</v>
      </c>
      <c r="V112" s="20" t="str">
        <f t="shared" si="28"/>
        <v>1-6110</v>
      </c>
      <c r="W112" s="20" t="str">
        <f t="shared" si="29"/>
        <v>1-4718</v>
      </c>
      <c r="X112" s="20" t="str">
        <f t="shared" si="46"/>
        <v/>
      </c>
      <c r="Y112" s="20" t="str">
        <f t="shared" si="47"/>
        <v/>
      </c>
      <c r="Z112" s="20" t="str">
        <f t="shared" si="30"/>
        <v/>
      </c>
      <c r="AA112" s="20" t="str">
        <f t="shared" si="31"/>
        <v/>
      </c>
      <c r="AB112" s="20" t="str">
        <f t="shared" si="32"/>
        <v/>
      </c>
      <c r="AD112" s="20" t="str">
        <f t="shared" si="33"/>
        <v/>
      </c>
      <c r="AE112" s="20" t="str">
        <f t="shared" si="34"/>
        <v/>
      </c>
      <c r="AF112" s="20" t="str">
        <f t="shared" si="35"/>
        <v xml:space="preserve">SELECT * FROM "SchAccounting"."Func_TblCodeOfAccounting_Structure_SET"(0000004000000000002, NULL, 0000009000000000002, 2, '1-6000', '1-6110'); </v>
      </c>
      <c r="AG112" s="20" t="str">
        <f t="shared" si="36"/>
        <v/>
      </c>
      <c r="AH112" s="20" t="str">
        <f t="shared" si="37"/>
        <v/>
      </c>
      <c r="AI112" s="20" t="str">
        <f t="shared" si="38"/>
        <v/>
      </c>
      <c r="AJ112" s="20" t="str">
        <f t="shared" si="39"/>
        <v/>
      </c>
      <c r="AK112" s="20" t="str">
        <f t="shared" si="40"/>
        <v/>
      </c>
      <c r="AL112" s="20" t="str">
        <f t="shared" si="41"/>
        <v/>
      </c>
      <c r="AM112" s="20" t="str">
        <f t="shared" si="42"/>
        <v/>
      </c>
      <c r="AO112" s="28" t="str">
        <f t="shared" si="24"/>
        <v xml:space="preserve">SELECT * FROM "SchAccounting"."Func_TblCodeOfAccounting_Structure_SET"(0000004000000000002, NULL, 0000009000000000002, 2, '1-6000', '1-6110'); </v>
      </c>
    </row>
    <row r="113" spans="2:41" x14ac:dyDescent="0.25">
      <c r="B113" s="20">
        <v>3</v>
      </c>
      <c r="C113" s="32" t="s">
        <v>521</v>
      </c>
      <c r="D113" s="20" t="s">
        <v>86</v>
      </c>
      <c r="I113" s="32" t="s">
        <v>521</v>
      </c>
      <c r="Q113" s="20" t="str">
        <f t="shared" si="43"/>
        <v>Info Tech Equipment</v>
      </c>
      <c r="S113" s="20" t="str">
        <f t="shared" si="25"/>
        <v>1-ACTV</v>
      </c>
      <c r="T113" s="20" t="str">
        <f t="shared" si="26"/>
        <v>1-0000</v>
      </c>
      <c r="U113" s="20" t="str">
        <f t="shared" si="27"/>
        <v>1-6000</v>
      </c>
      <c r="V113" s="20" t="str">
        <f t="shared" si="28"/>
        <v>1-6200</v>
      </c>
      <c r="W113" s="20" t="str">
        <f t="shared" si="29"/>
        <v>1-4718</v>
      </c>
      <c r="X113" s="20" t="str">
        <f t="shared" si="46"/>
        <v/>
      </c>
      <c r="Y113" s="20" t="str">
        <f t="shared" si="47"/>
        <v/>
      </c>
      <c r="Z113" s="20" t="str">
        <f t="shared" si="30"/>
        <v/>
      </c>
      <c r="AA113" s="20" t="str">
        <f t="shared" si="31"/>
        <v/>
      </c>
      <c r="AB113" s="20" t="str">
        <f t="shared" si="32"/>
        <v/>
      </c>
      <c r="AD113" s="20" t="str">
        <f t="shared" si="33"/>
        <v/>
      </c>
      <c r="AE113" s="20" t="str">
        <f t="shared" si="34"/>
        <v/>
      </c>
      <c r="AF113" s="20" t="str">
        <f t="shared" si="35"/>
        <v xml:space="preserve">SELECT * FROM "SchAccounting"."Func_TblCodeOfAccounting_Structure_SET"(0000004000000000002, NULL, 0000009000000000002, 2, '1-6000', '1-6200'); </v>
      </c>
      <c r="AG113" s="20" t="str">
        <f t="shared" si="36"/>
        <v/>
      </c>
      <c r="AH113" s="20" t="str">
        <f t="shared" si="37"/>
        <v/>
      </c>
      <c r="AI113" s="20" t="str">
        <f t="shared" si="38"/>
        <v/>
      </c>
      <c r="AJ113" s="20" t="str">
        <f t="shared" si="39"/>
        <v/>
      </c>
      <c r="AK113" s="20" t="str">
        <f t="shared" si="40"/>
        <v/>
      </c>
      <c r="AL113" s="20" t="str">
        <f t="shared" si="41"/>
        <v/>
      </c>
      <c r="AM113" s="20" t="str">
        <f t="shared" si="42"/>
        <v/>
      </c>
      <c r="AO113" s="28" t="str">
        <f t="shared" si="24"/>
        <v xml:space="preserve">SELECT * FROM "SchAccounting"."Func_TblCodeOfAccounting_Structure_SET"(0000004000000000002, NULL, 0000009000000000002, 2, '1-6000', '1-6200'); </v>
      </c>
    </row>
    <row r="114" spans="2:41" x14ac:dyDescent="0.25">
      <c r="B114" s="20">
        <v>3</v>
      </c>
      <c r="C114" s="32" t="s">
        <v>522</v>
      </c>
      <c r="D114" s="20" t="s">
        <v>87</v>
      </c>
      <c r="I114" s="32" t="s">
        <v>522</v>
      </c>
      <c r="Q114" s="20" t="str">
        <f t="shared" si="43"/>
        <v>Office Machine &amp; Equipment</v>
      </c>
      <c r="S114" s="20" t="str">
        <f t="shared" si="25"/>
        <v>1-ACTV</v>
      </c>
      <c r="T114" s="20" t="str">
        <f t="shared" si="26"/>
        <v>1-0000</v>
      </c>
      <c r="U114" s="20" t="str">
        <f t="shared" si="27"/>
        <v>1-6000</v>
      </c>
      <c r="V114" s="20" t="str">
        <f t="shared" si="28"/>
        <v>1-6300</v>
      </c>
      <c r="W114" s="20" t="str">
        <f t="shared" si="29"/>
        <v>1-4718</v>
      </c>
      <c r="X114" s="20" t="str">
        <f t="shared" si="46"/>
        <v/>
      </c>
      <c r="Y114" s="20" t="str">
        <f t="shared" si="47"/>
        <v/>
      </c>
      <c r="Z114" s="20" t="str">
        <f t="shared" si="30"/>
        <v/>
      </c>
      <c r="AA114" s="20" t="str">
        <f t="shared" si="31"/>
        <v/>
      </c>
      <c r="AB114" s="20" t="str">
        <f t="shared" si="32"/>
        <v/>
      </c>
      <c r="AD114" s="20" t="str">
        <f t="shared" si="33"/>
        <v/>
      </c>
      <c r="AE114" s="20" t="str">
        <f t="shared" si="34"/>
        <v/>
      </c>
      <c r="AF114" s="20" t="str">
        <f t="shared" si="35"/>
        <v xml:space="preserve">SELECT * FROM "SchAccounting"."Func_TblCodeOfAccounting_Structure_SET"(0000004000000000002, NULL, 0000009000000000002, 2, '1-6000', '1-6300'); </v>
      </c>
      <c r="AG114" s="20" t="str">
        <f t="shared" si="36"/>
        <v/>
      </c>
      <c r="AH114" s="20" t="str">
        <f t="shared" si="37"/>
        <v/>
      </c>
      <c r="AI114" s="20" t="str">
        <f t="shared" si="38"/>
        <v/>
      </c>
      <c r="AJ114" s="20" t="str">
        <f t="shared" si="39"/>
        <v/>
      </c>
      <c r="AK114" s="20" t="str">
        <f t="shared" si="40"/>
        <v/>
      </c>
      <c r="AL114" s="20" t="str">
        <f t="shared" si="41"/>
        <v/>
      </c>
      <c r="AM114" s="20" t="str">
        <f t="shared" si="42"/>
        <v/>
      </c>
      <c r="AO114" s="28" t="str">
        <f t="shared" si="24"/>
        <v xml:space="preserve">SELECT * FROM "SchAccounting"."Func_TblCodeOfAccounting_Structure_SET"(0000004000000000002, NULL, 0000009000000000002, 2, '1-6000', '1-6300'); </v>
      </c>
    </row>
    <row r="115" spans="2:41" x14ac:dyDescent="0.25">
      <c r="B115" s="20">
        <v>3</v>
      </c>
      <c r="C115" s="32" t="s">
        <v>523</v>
      </c>
      <c r="D115" s="20" t="s">
        <v>88</v>
      </c>
      <c r="I115" s="32" t="s">
        <v>523</v>
      </c>
      <c r="Q115" s="20" t="str">
        <f t="shared" si="43"/>
        <v>Sundry Plant &amp; Equipment</v>
      </c>
      <c r="S115" s="20" t="str">
        <f t="shared" si="25"/>
        <v>1-ACTV</v>
      </c>
      <c r="T115" s="20" t="str">
        <f t="shared" si="26"/>
        <v>1-0000</v>
      </c>
      <c r="U115" s="20" t="str">
        <f t="shared" si="27"/>
        <v>1-6000</v>
      </c>
      <c r="V115" s="20" t="str">
        <f t="shared" si="28"/>
        <v>1-6400</v>
      </c>
      <c r="W115" s="20" t="str">
        <f t="shared" si="29"/>
        <v>1-4718</v>
      </c>
      <c r="X115" s="20" t="str">
        <f t="shared" si="46"/>
        <v/>
      </c>
      <c r="Y115" s="20" t="str">
        <f t="shared" si="47"/>
        <v/>
      </c>
      <c r="Z115" s="20" t="str">
        <f t="shared" si="30"/>
        <v/>
      </c>
      <c r="AA115" s="20" t="str">
        <f t="shared" si="31"/>
        <v/>
      </c>
      <c r="AB115" s="20" t="str">
        <f t="shared" si="32"/>
        <v/>
      </c>
      <c r="AD115" s="20" t="str">
        <f t="shared" si="33"/>
        <v/>
      </c>
      <c r="AE115" s="20" t="str">
        <f t="shared" si="34"/>
        <v/>
      </c>
      <c r="AF115" s="20" t="str">
        <f t="shared" si="35"/>
        <v xml:space="preserve">SELECT * FROM "SchAccounting"."Func_TblCodeOfAccounting_Structure_SET"(0000004000000000002, NULL, 0000009000000000002, 2, '1-6000', '1-6400'); </v>
      </c>
      <c r="AG115" s="20" t="str">
        <f t="shared" si="36"/>
        <v/>
      </c>
      <c r="AH115" s="20" t="str">
        <f t="shared" si="37"/>
        <v/>
      </c>
      <c r="AI115" s="20" t="str">
        <f t="shared" si="38"/>
        <v/>
      </c>
      <c r="AJ115" s="20" t="str">
        <f t="shared" si="39"/>
        <v/>
      </c>
      <c r="AK115" s="20" t="str">
        <f t="shared" si="40"/>
        <v/>
      </c>
      <c r="AL115" s="20" t="str">
        <f t="shared" si="41"/>
        <v/>
      </c>
      <c r="AM115" s="20" t="str">
        <f t="shared" si="42"/>
        <v/>
      </c>
      <c r="AO115" s="28" t="str">
        <f t="shared" si="24"/>
        <v xml:space="preserve">SELECT * FROM "SchAccounting"."Func_TblCodeOfAccounting_Structure_SET"(0000004000000000002, NULL, 0000009000000000002, 2, '1-6000', '1-6400'); </v>
      </c>
    </row>
    <row r="116" spans="2:41" x14ac:dyDescent="0.25">
      <c r="B116" s="20">
        <v>3</v>
      </c>
      <c r="C116" s="32" t="s">
        <v>524</v>
      </c>
      <c r="D116" s="20" t="s">
        <v>89</v>
      </c>
      <c r="I116" s="32" t="s">
        <v>524</v>
      </c>
      <c r="Q116" s="20" t="str">
        <f t="shared" si="43"/>
        <v>Test Equipment</v>
      </c>
      <c r="S116" s="20" t="str">
        <f t="shared" si="25"/>
        <v>1-ACTV</v>
      </c>
      <c r="T116" s="20" t="str">
        <f t="shared" si="26"/>
        <v>1-0000</v>
      </c>
      <c r="U116" s="20" t="str">
        <f t="shared" si="27"/>
        <v>1-6000</v>
      </c>
      <c r="V116" s="20" t="str">
        <f t="shared" si="28"/>
        <v>1-6500</v>
      </c>
      <c r="W116" s="20" t="str">
        <f t="shared" si="29"/>
        <v>1-4718</v>
      </c>
      <c r="X116" s="20" t="str">
        <f t="shared" si="46"/>
        <v/>
      </c>
      <c r="Y116" s="20" t="str">
        <f t="shared" si="47"/>
        <v/>
      </c>
      <c r="Z116" s="20" t="str">
        <f t="shared" si="30"/>
        <v/>
      </c>
      <c r="AA116" s="20" t="str">
        <f t="shared" si="31"/>
        <v/>
      </c>
      <c r="AB116" s="20" t="str">
        <f t="shared" si="32"/>
        <v/>
      </c>
      <c r="AD116" s="20" t="str">
        <f t="shared" si="33"/>
        <v/>
      </c>
      <c r="AE116" s="20" t="str">
        <f t="shared" si="34"/>
        <v/>
      </c>
      <c r="AF116" s="20" t="str">
        <f t="shared" si="35"/>
        <v xml:space="preserve">SELECT * FROM "SchAccounting"."Func_TblCodeOfAccounting_Structure_SET"(0000004000000000002, NULL, 0000009000000000002, 2, '1-6000', '1-6500'); </v>
      </c>
      <c r="AG116" s="20" t="str">
        <f t="shared" si="36"/>
        <v/>
      </c>
      <c r="AH116" s="20" t="str">
        <f t="shared" si="37"/>
        <v/>
      </c>
      <c r="AI116" s="20" t="str">
        <f t="shared" si="38"/>
        <v/>
      </c>
      <c r="AJ116" s="20" t="str">
        <f t="shared" si="39"/>
        <v/>
      </c>
      <c r="AK116" s="20" t="str">
        <f t="shared" si="40"/>
        <v/>
      </c>
      <c r="AL116" s="20" t="str">
        <f t="shared" si="41"/>
        <v/>
      </c>
      <c r="AM116" s="20" t="str">
        <f t="shared" si="42"/>
        <v/>
      </c>
      <c r="AO116" s="28" t="str">
        <f t="shared" si="24"/>
        <v xml:space="preserve">SELECT * FROM "SchAccounting"."Func_TblCodeOfAccounting_Structure_SET"(0000004000000000002, NULL, 0000009000000000002, 2, '1-6000', '1-6500'); </v>
      </c>
    </row>
    <row r="117" spans="2:41" x14ac:dyDescent="0.25">
      <c r="B117" s="20">
        <v>3</v>
      </c>
      <c r="C117" s="32" t="s">
        <v>525</v>
      </c>
      <c r="D117" s="20" t="s">
        <v>90</v>
      </c>
      <c r="I117" s="32" t="s">
        <v>525</v>
      </c>
      <c r="Q117" s="20" t="str">
        <f t="shared" si="43"/>
        <v>Motor Vehicle</v>
      </c>
      <c r="S117" s="20" t="str">
        <f t="shared" si="25"/>
        <v>1-ACTV</v>
      </c>
      <c r="T117" s="20" t="str">
        <f t="shared" si="26"/>
        <v>1-0000</v>
      </c>
      <c r="U117" s="20" t="str">
        <f t="shared" si="27"/>
        <v>1-6000</v>
      </c>
      <c r="V117" s="20" t="str">
        <f t="shared" si="28"/>
        <v>1-6600</v>
      </c>
      <c r="W117" s="20" t="str">
        <f t="shared" si="29"/>
        <v>1-4718</v>
      </c>
      <c r="X117" s="20" t="str">
        <f t="shared" si="46"/>
        <v/>
      </c>
      <c r="Y117" s="20" t="str">
        <f t="shared" si="47"/>
        <v/>
      </c>
      <c r="Z117" s="20" t="str">
        <f t="shared" si="30"/>
        <v/>
      </c>
      <c r="AA117" s="20" t="str">
        <f t="shared" si="31"/>
        <v/>
      </c>
      <c r="AB117" s="20" t="str">
        <f t="shared" si="32"/>
        <v/>
      </c>
      <c r="AD117" s="20" t="str">
        <f t="shared" si="33"/>
        <v/>
      </c>
      <c r="AE117" s="20" t="str">
        <f t="shared" si="34"/>
        <v/>
      </c>
      <c r="AF117" s="20" t="str">
        <f t="shared" si="35"/>
        <v xml:space="preserve">SELECT * FROM "SchAccounting"."Func_TblCodeOfAccounting_Structure_SET"(0000004000000000002, NULL, 0000009000000000002, 2, '1-6000', '1-6600'); </v>
      </c>
      <c r="AG117" s="20" t="str">
        <f t="shared" si="36"/>
        <v/>
      </c>
      <c r="AH117" s="20" t="str">
        <f t="shared" si="37"/>
        <v/>
      </c>
      <c r="AI117" s="20" t="str">
        <f t="shared" si="38"/>
        <v/>
      </c>
      <c r="AJ117" s="20" t="str">
        <f t="shared" si="39"/>
        <v/>
      </c>
      <c r="AK117" s="20" t="str">
        <f t="shared" si="40"/>
        <v/>
      </c>
      <c r="AL117" s="20" t="str">
        <f t="shared" si="41"/>
        <v/>
      </c>
      <c r="AM117" s="20" t="str">
        <f t="shared" si="42"/>
        <v/>
      </c>
      <c r="AO117" s="28" t="str">
        <f t="shared" si="24"/>
        <v xml:space="preserve">SELECT * FROM "SchAccounting"."Func_TblCodeOfAccounting_Structure_SET"(0000004000000000002, NULL, 0000009000000000002, 2, '1-6000', '1-6600'); </v>
      </c>
    </row>
    <row r="118" spans="2:41" x14ac:dyDescent="0.25">
      <c r="B118" s="20">
        <v>3</v>
      </c>
      <c r="C118" s="32" t="s">
        <v>526</v>
      </c>
      <c r="D118" s="20" t="s">
        <v>91</v>
      </c>
      <c r="I118" s="32" t="s">
        <v>526</v>
      </c>
      <c r="Q118" s="20" t="str">
        <f t="shared" si="43"/>
        <v>Tools</v>
      </c>
      <c r="S118" s="20" t="str">
        <f t="shared" si="25"/>
        <v>1-ACTV</v>
      </c>
      <c r="T118" s="20" t="str">
        <f t="shared" si="26"/>
        <v>1-0000</v>
      </c>
      <c r="U118" s="20" t="str">
        <f t="shared" si="27"/>
        <v>1-6000</v>
      </c>
      <c r="V118" s="20" t="str">
        <f t="shared" si="28"/>
        <v>1-6700</v>
      </c>
      <c r="W118" s="20" t="str">
        <f t="shared" si="29"/>
        <v>1-4718</v>
      </c>
      <c r="X118" s="20" t="str">
        <f t="shared" si="46"/>
        <v/>
      </c>
      <c r="Y118" s="20" t="str">
        <f t="shared" si="47"/>
        <v/>
      </c>
      <c r="Z118" s="20" t="str">
        <f t="shared" si="30"/>
        <v/>
      </c>
      <c r="AA118" s="20" t="str">
        <f t="shared" si="31"/>
        <v/>
      </c>
      <c r="AB118" s="20" t="str">
        <f t="shared" si="32"/>
        <v/>
      </c>
      <c r="AD118" s="20" t="str">
        <f t="shared" si="33"/>
        <v/>
      </c>
      <c r="AE118" s="20" t="str">
        <f t="shared" si="34"/>
        <v/>
      </c>
      <c r="AF118" s="20" t="str">
        <f t="shared" si="35"/>
        <v xml:space="preserve">SELECT * FROM "SchAccounting"."Func_TblCodeOfAccounting_Structure_SET"(0000004000000000002, NULL, 0000009000000000002, 2, '1-6000', '1-6700'); </v>
      </c>
      <c r="AG118" s="20" t="str">
        <f t="shared" si="36"/>
        <v/>
      </c>
      <c r="AH118" s="20" t="str">
        <f t="shared" si="37"/>
        <v/>
      </c>
      <c r="AI118" s="20" t="str">
        <f t="shared" si="38"/>
        <v/>
      </c>
      <c r="AJ118" s="20" t="str">
        <f t="shared" si="39"/>
        <v/>
      </c>
      <c r="AK118" s="20" t="str">
        <f t="shared" si="40"/>
        <v/>
      </c>
      <c r="AL118" s="20" t="str">
        <f t="shared" si="41"/>
        <v/>
      </c>
      <c r="AM118" s="20" t="str">
        <f t="shared" si="42"/>
        <v/>
      </c>
      <c r="AO118" s="28" t="str">
        <f t="shared" si="24"/>
        <v xml:space="preserve">SELECT * FROM "SchAccounting"."Func_TblCodeOfAccounting_Structure_SET"(0000004000000000002, NULL, 0000009000000000002, 2, '1-6000', '1-6700'); </v>
      </c>
    </row>
    <row r="119" spans="2:41" x14ac:dyDescent="0.25">
      <c r="B119" s="20">
        <v>3</v>
      </c>
      <c r="C119" s="32" t="s">
        <v>527</v>
      </c>
      <c r="D119" s="20" t="s">
        <v>92</v>
      </c>
      <c r="I119" s="32" t="s">
        <v>527</v>
      </c>
      <c r="Q119" s="20" t="str">
        <f t="shared" si="43"/>
        <v>Furniture Fitting</v>
      </c>
      <c r="S119" s="20" t="str">
        <f t="shared" si="25"/>
        <v>1-ACTV</v>
      </c>
      <c r="T119" s="20" t="str">
        <f t="shared" si="26"/>
        <v>1-0000</v>
      </c>
      <c r="U119" s="20" t="str">
        <f t="shared" si="27"/>
        <v>1-6000</v>
      </c>
      <c r="V119" s="20" t="str">
        <f t="shared" si="28"/>
        <v>1-6800</v>
      </c>
      <c r="W119" s="20" t="str">
        <f t="shared" si="29"/>
        <v>1-4718</v>
      </c>
      <c r="X119" s="20" t="str">
        <f t="shared" si="46"/>
        <v/>
      </c>
      <c r="Y119" s="20" t="str">
        <f t="shared" si="47"/>
        <v/>
      </c>
      <c r="Z119" s="20" t="str">
        <f t="shared" si="30"/>
        <v/>
      </c>
      <c r="AA119" s="20" t="str">
        <f t="shared" si="31"/>
        <v/>
      </c>
      <c r="AB119" s="20" t="str">
        <f t="shared" si="32"/>
        <v/>
      </c>
      <c r="AD119" s="20" t="str">
        <f t="shared" si="33"/>
        <v/>
      </c>
      <c r="AE119" s="20" t="str">
        <f t="shared" si="34"/>
        <v/>
      </c>
      <c r="AF119" s="20" t="str">
        <f t="shared" si="35"/>
        <v xml:space="preserve">SELECT * FROM "SchAccounting"."Func_TblCodeOfAccounting_Structure_SET"(0000004000000000002, NULL, 0000009000000000002, 2, '1-6000', '1-6800'); </v>
      </c>
      <c r="AG119" s="20" t="str">
        <f t="shared" si="36"/>
        <v/>
      </c>
      <c r="AH119" s="20" t="str">
        <f t="shared" si="37"/>
        <v/>
      </c>
      <c r="AI119" s="20" t="str">
        <f t="shared" si="38"/>
        <v/>
      </c>
      <c r="AJ119" s="20" t="str">
        <f t="shared" si="39"/>
        <v/>
      </c>
      <c r="AK119" s="20" t="str">
        <f t="shared" si="40"/>
        <v/>
      </c>
      <c r="AL119" s="20" t="str">
        <f t="shared" si="41"/>
        <v/>
      </c>
      <c r="AM119" s="20" t="str">
        <f t="shared" si="42"/>
        <v/>
      </c>
      <c r="AO119" s="28" t="str">
        <f t="shared" si="24"/>
        <v xml:space="preserve">SELECT * FROM "SchAccounting"."Func_TblCodeOfAccounting_Structure_SET"(0000004000000000002, NULL, 0000009000000000002, 2, '1-6000', '1-6800'); </v>
      </c>
    </row>
    <row r="120" spans="2:41" x14ac:dyDescent="0.25">
      <c r="B120" s="20">
        <v>3</v>
      </c>
      <c r="C120" s="32" t="s">
        <v>528</v>
      </c>
      <c r="D120" s="20" t="s">
        <v>93</v>
      </c>
      <c r="I120" s="32" t="s">
        <v>528</v>
      </c>
      <c r="Q120" s="20" t="str">
        <f t="shared" si="43"/>
        <v>Mobile Phone</v>
      </c>
      <c r="S120" s="20" t="str">
        <f t="shared" si="25"/>
        <v>1-ACTV</v>
      </c>
      <c r="T120" s="20" t="str">
        <f t="shared" si="26"/>
        <v>1-0000</v>
      </c>
      <c r="U120" s="20" t="str">
        <f t="shared" si="27"/>
        <v>1-6000</v>
      </c>
      <c r="V120" s="20" t="str">
        <f t="shared" si="28"/>
        <v>1-6900</v>
      </c>
      <c r="W120" s="20" t="str">
        <f t="shared" si="29"/>
        <v>1-4718</v>
      </c>
      <c r="X120" s="20" t="str">
        <f t="shared" si="46"/>
        <v/>
      </c>
      <c r="Y120" s="20" t="str">
        <f t="shared" si="47"/>
        <v/>
      </c>
      <c r="Z120" s="20" t="str">
        <f t="shared" si="30"/>
        <v/>
      </c>
      <c r="AA120" s="20" t="str">
        <f t="shared" si="31"/>
        <v/>
      </c>
      <c r="AB120" s="20" t="str">
        <f t="shared" si="32"/>
        <v/>
      </c>
      <c r="AD120" s="20" t="str">
        <f t="shared" si="33"/>
        <v/>
      </c>
      <c r="AE120" s="20" t="str">
        <f t="shared" si="34"/>
        <v/>
      </c>
      <c r="AF120" s="20" t="str">
        <f t="shared" si="35"/>
        <v xml:space="preserve">SELECT * FROM "SchAccounting"."Func_TblCodeOfAccounting_Structure_SET"(0000004000000000002, NULL, 0000009000000000002, 2, '1-6000', '1-6900'); </v>
      </c>
      <c r="AG120" s="20" t="str">
        <f t="shared" si="36"/>
        <v/>
      </c>
      <c r="AH120" s="20" t="str">
        <f t="shared" si="37"/>
        <v/>
      </c>
      <c r="AI120" s="20" t="str">
        <f t="shared" si="38"/>
        <v/>
      </c>
      <c r="AJ120" s="20" t="str">
        <f t="shared" si="39"/>
        <v/>
      </c>
      <c r="AK120" s="20" t="str">
        <f t="shared" si="40"/>
        <v/>
      </c>
      <c r="AL120" s="20" t="str">
        <f t="shared" si="41"/>
        <v/>
      </c>
      <c r="AM120" s="20" t="str">
        <f t="shared" si="42"/>
        <v/>
      </c>
      <c r="AO120" s="28" t="str">
        <f t="shared" si="24"/>
        <v xml:space="preserve">SELECT * FROM "SchAccounting"."Func_TblCodeOfAccounting_Structure_SET"(0000004000000000002, NULL, 0000009000000000002, 2, '1-6000', '1-6900'); </v>
      </c>
    </row>
    <row r="121" spans="2:41" x14ac:dyDescent="0.25">
      <c r="B121" s="20">
        <v>2</v>
      </c>
      <c r="C121" s="32" t="s">
        <v>529</v>
      </c>
      <c r="D121" s="20" t="s">
        <v>94</v>
      </c>
      <c r="H121" s="32" t="s">
        <v>529</v>
      </c>
      <c r="Q121" s="20" t="str">
        <f t="shared" si="43"/>
        <v>Accum Depreciation</v>
      </c>
      <c r="S121" s="20" t="str">
        <f t="shared" si="25"/>
        <v>1-ACTV</v>
      </c>
      <c r="T121" s="20" t="str">
        <f t="shared" si="26"/>
        <v>1-0000</v>
      </c>
      <c r="U121" s="20" t="str">
        <f t="shared" si="27"/>
        <v>1-7000</v>
      </c>
      <c r="V121" s="20" t="str">
        <f t="shared" si="28"/>
        <v>1-6900</v>
      </c>
      <c r="W121" s="20" t="str">
        <f t="shared" si="29"/>
        <v>1-4718</v>
      </c>
      <c r="X121" s="20" t="str">
        <f t="shared" si="46"/>
        <v/>
      </c>
      <c r="Y121" s="20" t="str">
        <f t="shared" si="47"/>
        <v/>
      </c>
      <c r="Z121" s="20" t="str">
        <f t="shared" si="30"/>
        <v/>
      </c>
      <c r="AA121" s="20" t="str">
        <f t="shared" si="31"/>
        <v/>
      </c>
      <c r="AB121" s="20" t="str">
        <f t="shared" si="32"/>
        <v/>
      </c>
      <c r="AD121" s="20" t="str">
        <f t="shared" si="33"/>
        <v/>
      </c>
      <c r="AE121" s="20" t="str">
        <f t="shared" si="34"/>
        <v xml:space="preserve">SELECT * FROM "SchAccounting"."Func_TblCodeOfAccounting_Structure_SET"(0000004000000000002, NULL, 0000009000000000002, 1, '1-0000', '1-7000'); </v>
      </c>
      <c r="AF121" s="20" t="str">
        <f t="shared" si="35"/>
        <v/>
      </c>
      <c r="AG121" s="20" t="str">
        <f t="shared" si="36"/>
        <v/>
      </c>
      <c r="AH121" s="20" t="str">
        <f t="shared" si="37"/>
        <v/>
      </c>
      <c r="AI121" s="20" t="str">
        <f t="shared" si="38"/>
        <v/>
      </c>
      <c r="AJ121" s="20" t="str">
        <f t="shared" si="39"/>
        <v/>
      </c>
      <c r="AK121" s="20" t="str">
        <f t="shared" si="40"/>
        <v/>
      </c>
      <c r="AL121" s="20" t="str">
        <f t="shared" si="41"/>
        <v/>
      </c>
      <c r="AM121" s="20" t="str">
        <f t="shared" si="42"/>
        <v/>
      </c>
      <c r="AO121" s="28" t="str">
        <f t="shared" si="24"/>
        <v xml:space="preserve">SELECT * FROM "SchAccounting"."Func_TblCodeOfAccounting_Structure_SET"(0000004000000000002, NULL, 0000009000000000002, 1, '1-0000', '1-7000'); </v>
      </c>
    </row>
    <row r="122" spans="2:41" x14ac:dyDescent="0.25">
      <c r="B122" s="20">
        <v>3</v>
      </c>
      <c r="C122" s="32" t="s">
        <v>530</v>
      </c>
      <c r="D122" s="20" t="s">
        <v>465</v>
      </c>
      <c r="I122" s="32" t="s">
        <v>530</v>
      </c>
      <c r="Q122" s="20" t="str">
        <f t="shared" si="43"/>
        <v>Accum Depr Building Improvement</v>
      </c>
      <c r="S122" s="20" t="str">
        <f t="shared" si="25"/>
        <v>1-ACTV</v>
      </c>
      <c r="T122" s="20" t="str">
        <f t="shared" si="26"/>
        <v>1-0000</v>
      </c>
      <c r="U122" s="20" t="str">
        <f t="shared" si="27"/>
        <v>1-7000</v>
      </c>
      <c r="V122" s="20" t="str">
        <f t="shared" si="28"/>
        <v>1-7100</v>
      </c>
      <c r="W122" s="20" t="str">
        <f t="shared" si="29"/>
        <v>1-4718</v>
      </c>
      <c r="X122" s="20" t="str">
        <f t="shared" si="46"/>
        <v/>
      </c>
      <c r="Y122" s="20" t="str">
        <f t="shared" si="47"/>
        <v/>
      </c>
      <c r="Z122" s="20" t="str">
        <f t="shared" si="30"/>
        <v/>
      </c>
      <c r="AA122" s="20" t="str">
        <f t="shared" si="31"/>
        <v/>
      </c>
      <c r="AB122" s="20" t="str">
        <f t="shared" si="32"/>
        <v/>
      </c>
      <c r="AD122" s="20" t="str">
        <f t="shared" si="33"/>
        <v/>
      </c>
      <c r="AE122" s="20" t="str">
        <f t="shared" si="34"/>
        <v/>
      </c>
      <c r="AF122" s="20" t="str">
        <f t="shared" si="35"/>
        <v xml:space="preserve">SELECT * FROM "SchAccounting"."Func_TblCodeOfAccounting_Structure_SET"(0000004000000000002, NULL, 0000009000000000002, 2, '1-7000', '1-7100'); </v>
      </c>
      <c r="AG122" s="20" t="str">
        <f t="shared" si="36"/>
        <v/>
      </c>
      <c r="AH122" s="20" t="str">
        <f t="shared" si="37"/>
        <v/>
      </c>
      <c r="AI122" s="20" t="str">
        <f t="shared" si="38"/>
        <v/>
      </c>
      <c r="AJ122" s="20" t="str">
        <f t="shared" si="39"/>
        <v/>
      </c>
      <c r="AK122" s="20" t="str">
        <f t="shared" si="40"/>
        <v/>
      </c>
      <c r="AL122" s="20" t="str">
        <f t="shared" si="41"/>
        <v/>
      </c>
      <c r="AM122" s="20" t="str">
        <f t="shared" si="42"/>
        <v/>
      </c>
      <c r="AO122" s="28" t="str">
        <f t="shared" si="24"/>
        <v xml:space="preserve">SELECT * FROM "SchAccounting"."Func_TblCodeOfAccounting_Structure_SET"(0000004000000000002, NULL, 0000009000000000002, 2, '1-7000', '1-7100'); </v>
      </c>
    </row>
    <row r="123" spans="2:41" x14ac:dyDescent="0.25">
      <c r="B123" s="20">
        <v>3</v>
      </c>
      <c r="C123" s="32" t="s">
        <v>531</v>
      </c>
      <c r="D123" s="20" t="s">
        <v>96</v>
      </c>
      <c r="I123" s="32" t="s">
        <v>531</v>
      </c>
      <c r="Q123" s="20" t="str">
        <f t="shared" si="43"/>
        <v>Accum Depr Building Office</v>
      </c>
      <c r="S123" s="20" t="str">
        <f t="shared" si="25"/>
        <v>1-ACTV</v>
      </c>
      <c r="T123" s="20" t="str">
        <f t="shared" si="26"/>
        <v>1-0000</v>
      </c>
      <c r="U123" s="20" t="str">
        <f t="shared" si="27"/>
        <v>1-7000</v>
      </c>
      <c r="V123" s="20" t="str">
        <f t="shared" si="28"/>
        <v>1-7110</v>
      </c>
      <c r="W123" s="20" t="str">
        <f t="shared" si="29"/>
        <v>1-4718</v>
      </c>
      <c r="X123" s="20" t="str">
        <f t="shared" si="46"/>
        <v/>
      </c>
      <c r="Y123" s="20" t="str">
        <f t="shared" si="47"/>
        <v/>
      </c>
      <c r="Z123" s="20" t="str">
        <f t="shared" si="30"/>
        <v/>
      </c>
      <c r="AA123" s="20" t="str">
        <f t="shared" si="31"/>
        <v/>
      </c>
      <c r="AB123" s="20" t="str">
        <f t="shared" si="32"/>
        <v/>
      </c>
      <c r="AD123" s="20" t="str">
        <f t="shared" si="33"/>
        <v/>
      </c>
      <c r="AE123" s="20" t="str">
        <f t="shared" si="34"/>
        <v/>
      </c>
      <c r="AF123" s="20" t="str">
        <f t="shared" si="35"/>
        <v xml:space="preserve">SELECT * FROM "SchAccounting"."Func_TblCodeOfAccounting_Structure_SET"(0000004000000000002, NULL, 0000009000000000002, 2, '1-7000', '1-7110'); </v>
      </c>
      <c r="AG123" s="20" t="str">
        <f t="shared" si="36"/>
        <v/>
      </c>
      <c r="AH123" s="20" t="str">
        <f t="shared" si="37"/>
        <v/>
      </c>
      <c r="AI123" s="20" t="str">
        <f t="shared" si="38"/>
        <v/>
      </c>
      <c r="AJ123" s="20" t="str">
        <f t="shared" si="39"/>
        <v/>
      </c>
      <c r="AK123" s="20" t="str">
        <f t="shared" si="40"/>
        <v/>
      </c>
      <c r="AL123" s="20" t="str">
        <f t="shared" si="41"/>
        <v/>
      </c>
      <c r="AM123" s="20" t="str">
        <f t="shared" si="42"/>
        <v/>
      </c>
      <c r="AO123" s="28" t="str">
        <f t="shared" si="24"/>
        <v xml:space="preserve">SELECT * FROM "SchAccounting"."Func_TblCodeOfAccounting_Structure_SET"(0000004000000000002, NULL, 0000009000000000002, 2, '1-7000', '1-7110'); </v>
      </c>
    </row>
    <row r="124" spans="2:41" x14ac:dyDescent="0.25">
      <c r="B124" s="20">
        <v>3</v>
      </c>
      <c r="C124" s="32" t="s">
        <v>532</v>
      </c>
      <c r="D124" s="20" t="s">
        <v>98</v>
      </c>
      <c r="I124" s="32" t="s">
        <v>532</v>
      </c>
      <c r="Q124" s="20" t="str">
        <f t="shared" si="43"/>
        <v>Accum Depr Info Tech Equipt</v>
      </c>
      <c r="S124" s="20" t="str">
        <f t="shared" si="25"/>
        <v>1-ACTV</v>
      </c>
      <c r="T124" s="20" t="str">
        <f t="shared" si="26"/>
        <v>1-0000</v>
      </c>
      <c r="U124" s="20" t="str">
        <f t="shared" si="27"/>
        <v>1-7000</v>
      </c>
      <c r="V124" s="20" t="str">
        <f t="shared" si="28"/>
        <v>1-7200</v>
      </c>
      <c r="W124" s="20" t="str">
        <f t="shared" si="29"/>
        <v>1-4718</v>
      </c>
      <c r="X124" s="20" t="str">
        <f t="shared" si="46"/>
        <v/>
      </c>
      <c r="Y124" s="20" t="str">
        <f t="shared" si="47"/>
        <v/>
      </c>
      <c r="Z124" s="20" t="str">
        <f t="shared" si="30"/>
        <v/>
      </c>
      <c r="AA124" s="20" t="str">
        <f t="shared" si="31"/>
        <v/>
      </c>
      <c r="AB124" s="20" t="str">
        <f t="shared" si="32"/>
        <v/>
      </c>
      <c r="AD124" s="20" t="str">
        <f t="shared" si="33"/>
        <v/>
      </c>
      <c r="AE124" s="20" t="str">
        <f t="shared" si="34"/>
        <v/>
      </c>
      <c r="AF124" s="20" t="str">
        <f t="shared" si="35"/>
        <v xml:space="preserve">SELECT * FROM "SchAccounting"."Func_TblCodeOfAccounting_Structure_SET"(0000004000000000002, NULL, 0000009000000000002, 2, '1-7000', '1-7200'); </v>
      </c>
      <c r="AG124" s="20" t="str">
        <f t="shared" si="36"/>
        <v/>
      </c>
      <c r="AH124" s="20" t="str">
        <f t="shared" si="37"/>
        <v/>
      </c>
      <c r="AI124" s="20" t="str">
        <f t="shared" si="38"/>
        <v/>
      </c>
      <c r="AJ124" s="20" t="str">
        <f t="shared" si="39"/>
        <v/>
      </c>
      <c r="AK124" s="20" t="str">
        <f t="shared" si="40"/>
        <v/>
      </c>
      <c r="AL124" s="20" t="str">
        <f t="shared" si="41"/>
        <v/>
      </c>
      <c r="AM124" s="20" t="str">
        <f t="shared" si="42"/>
        <v/>
      </c>
      <c r="AO124" s="28" t="str">
        <f t="shared" si="24"/>
        <v xml:space="preserve">SELECT * FROM "SchAccounting"."Func_TblCodeOfAccounting_Structure_SET"(0000004000000000002, NULL, 0000009000000000002, 2, '1-7000', '1-7200'); </v>
      </c>
    </row>
    <row r="125" spans="2:41" x14ac:dyDescent="0.25">
      <c r="B125" s="20">
        <v>3</v>
      </c>
      <c r="C125" s="32" t="s">
        <v>533</v>
      </c>
      <c r="D125" s="20" t="s">
        <v>99</v>
      </c>
      <c r="I125" s="32" t="s">
        <v>533</v>
      </c>
      <c r="Q125" s="20" t="str">
        <f t="shared" si="43"/>
        <v>Accum Depr Office Mach &amp; Equip</v>
      </c>
      <c r="S125" s="20" t="str">
        <f t="shared" si="25"/>
        <v>1-ACTV</v>
      </c>
      <c r="T125" s="20" t="str">
        <f t="shared" si="26"/>
        <v>1-0000</v>
      </c>
      <c r="U125" s="20" t="str">
        <f t="shared" si="27"/>
        <v>1-7000</v>
      </c>
      <c r="V125" s="20" t="str">
        <f t="shared" si="28"/>
        <v>1-7300</v>
      </c>
      <c r="W125" s="20" t="str">
        <f t="shared" si="29"/>
        <v>1-4718</v>
      </c>
      <c r="X125" s="20" t="str">
        <f t="shared" si="46"/>
        <v/>
      </c>
      <c r="Y125" s="20" t="str">
        <f t="shared" si="47"/>
        <v/>
      </c>
      <c r="Z125" s="20" t="str">
        <f t="shared" si="30"/>
        <v/>
      </c>
      <c r="AA125" s="20" t="str">
        <f t="shared" si="31"/>
        <v/>
      </c>
      <c r="AB125" s="20" t="str">
        <f t="shared" si="32"/>
        <v/>
      </c>
      <c r="AD125" s="20" t="str">
        <f t="shared" si="33"/>
        <v/>
      </c>
      <c r="AE125" s="20" t="str">
        <f t="shared" si="34"/>
        <v/>
      </c>
      <c r="AF125" s="20" t="str">
        <f t="shared" si="35"/>
        <v xml:space="preserve">SELECT * FROM "SchAccounting"."Func_TblCodeOfAccounting_Structure_SET"(0000004000000000002, NULL, 0000009000000000002, 2, '1-7000', '1-7300'); </v>
      </c>
      <c r="AG125" s="20" t="str">
        <f t="shared" si="36"/>
        <v/>
      </c>
      <c r="AH125" s="20" t="str">
        <f t="shared" si="37"/>
        <v/>
      </c>
      <c r="AI125" s="20" t="str">
        <f t="shared" si="38"/>
        <v/>
      </c>
      <c r="AJ125" s="20" t="str">
        <f t="shared" si="39"/>
        <v/>
      </c>
      <c r="AK125" s="20" t="str">
        <f t="shared" si="40"/>
        <v/>
      </c>
      <c r="AL125" s="20" t="str">
        <f t="shared" si="41"/>
        <v/>
      </c>
      <c r="AM125" s="20" t="str">
        <f t="shared" si="42"/>
        <v/>
      </c>
      <c r="AO125" s="28" t="str">
        <f t="shared" si="24"/>
        <v xml:space="preserve">SELECT * FROM "SchAccounting"."Func_TblCodeOfAccounting_Structure_SET"(0000004000000000002, NULL, 0000009000000000002, 2, '1-7000', '1-7300'); </v>
      </c>
    </row>
    <row r="126" spans="2:41" x14ac:dyDescent="0.25">
      <c r="B126" s="20">
        <v>3</v>
      </c>
      <c r="C126" s="32" t="s">
        <v>534</v>
      </c>
      <c r="D126" s="20" t="s">
        <v>100</v>
      </c>
      <c r="I126" s="32" t="s">
        <v>534</v>
      </c>
      <c r="Q126" s="20" t="str">
        <f t="shared" si="43"/>
        <v>Accum Depr Sundry Palnt &amp; Eq.</v>
      </c>
      <c r="S126" s="20" t="str">
        <f t="shared" si="25"/>
        <v>1-ACTV</v>
      </c>
      <c r="T126" s="20" t="str">
        <f t="shared" si="26"/>
        <v>1-0000</v>
      </c>
      <c r="U126" s="20" t="str">
        <f t="shared" si="27"/>
        <v>1-7000</v>
      </c>
      <c r="V126" s="20" t="str">
        <f t="shared" si="28"/>
        <v>1-7400</v>
      </c>
      <c r="W126" s="20" t="str">
        <f t="shared" si="29"/>
        <v>1-4718</v>
      </c>
      <c r="X126" s="20" t="str">
        <f t="shared" si="46"/>
        <v/>
      </c>
      <c r="Y126" s="20" t="str">
        <f t="shared" si="47"/>
        <v/>
      </c>
      <c r="Z126" s="20" t="str">
        <f t="shared" si="30"/>
        <v/>
      </c>
      <c r="AA126" s="20" t="str">
        <f t="shared" si="31"/>
        <v/>
      </c>
      <c r="AB126" s="20" t="str">
        <f t="shared" si="32"/>
        <v/>
      </c>
      <c r="AD126" s="20" t="str">
        <f t="shared" si="33"/>
        <v/>
      </c>
      <c r="AE126" s="20" t="str">
        <f t="shared" si="34"/>
        <v/>
      </c>
      <c r="AF126" s="20" t="str">
        <f t="shared" si="35"/>
        <v xml:space="preserve">SELECT * FROM "SchAccounting"."Func_TblCodeOfAccounting_Structure_SET"(0000004000000000002, NULL, 0000009000000000002, 2, '1-7000', '1-7400'); </v>
      </c>
      <c r="AG126" s="20" t="str">
        <f t="shared" si="36"/>
        <v/>
      </c>
      <c r="AH126" s="20" t="str">
        <f t="shared" si="37"/>
        <v/>
      </c>
      <c r="AI126" s="20" t="str">
        <f t="shared" si="38"/>
        <v/>
      </c>
      <c r="AJ126" s="20" t="str">
        <f t="shared" si="39"/>
        <v/>
      </c>
      <c r="AK126" s="20" t="str">
        <f t="shared" si="40"/>
        <v/>
      </c>
      <c r="AL126" s="20" t="str">
        <f t="shared" si="41"/>
        <v/>
      </c>
      <c r="AM126" s="20" t="str">
        <f t="shared" si="42"/>
        <v/>
      </c>
      <c r="AO126" s="28" t="str">
        <f t="shared" si="24"/>
        <v xml:space="preserve">SELECT * FROM "SchAccounting"."Func_TblCodeOfAccounting_Structure_SET"(0000004000000000002, NULL, 0000009000000000002, 2, '1-7000', '1-7400'); </v>
      </c>
    </row>
    <row r="127" spans="2:41" x14ac:dyDescent="0.25">
      <c r="B127" s="20">
        <v>3</v>
      </c>
      <c r="C127" s="32" t="s">
        <v>535</v>
      </c>
      <c r="D127" s="20" t="s">
        <v>101</v>
      </c>
      <c r="I127" s="32" t="s">
        <v>535</v>
      </c>
      <c r="Q127" s="20" t="str">
        <f t="shared" si="43"/>
        <v>Accum Depr Test Equipment</v>
      </c>
      <c r="S127" s="20" t="str">
        <f t="shared" si="25"/>
        <v>1-ACTV</v>
      </c>
      <c r="T127" s="20" t="str">
        <f t="shared" si="26"/>
        <v>1-0000</v>
      </c>
      <c r="U127" s="20" t="str">
        <f t="shared" si="27"/>
        <v>1-7000</v>
      </c>
      <c r="V127" s="20" t="str">
        <f t="shared" si="28"/>
        <v>1-7500</v>
      </c>
      <c r="W127" s="20" t="str">
        <f t="shared" si="29"/>
        <v>1-4718</v>
      </c>
      <c r="X127" s="20" t="str">
        <f t="shared" si="46"/>
        <v/>
      </c>
      <c r="Y127" s="20" t="str">
        <f t="shared" si="47"/>
        <v/>
      </c>
      <c r="Z127" s="20" t="str">
        <f t="shared" si="30"/>
        <v/>
      </c>
      <c r="AA127" s="20" t="str">
        <f t="shared" si="31"/>
        <v/>
      </c>
      <c r="AB127" s="20" t="str">
        <f t="shared" si="32"/>
        <v/>
      </c>
      <c r="AD127" s="20" t="str">
        <f t="shared" si="33"/>
        <v/>
      </c>
      <c r="AE127" s="20" t="str">
        <f t="shared" si="34"/>
        <v/>
      </c>
      <c r="AF127" s="20" t="str">
        <f t="shared" si="35"/>
        <v xml:space="preserve">SELECT * FROM "SchAccounting"."Func_TblCodeOfAccounting_Structure_SET"(0000004000000000002, NULL, 0000009000000000002, 2, '1-7000', '1-7500'); </v>
      </c>
      <c r="AG127" s="20" t="str">
        <f t="shared" si="36"/>
        <v/>
      </c>
      <c r="AH127" s="20" t="str">
        <f t="shared" si="37"/>
        <v/>
      </c>
      <c r="AI127" s="20" t="str">
        <f t="shared" si="38"/>
        <v/>
      </c>
      <c r="AJ127" s="20" t="str">
        <f t="shared" si="39"/>
        <v/>
      </c>
      <c r="AK127" s="20" t="str">
        <f t="shared" si="40"/>
        <v/>
      </c>
      <c r="AL127" s="20" t="str">
        <f t="shared" si="41"/>
        <v/>
      </c>
      <c r="AM127" s="20" t="str">
        <f t="shared" si="42"/>
        <v/>
      </c>
      <c r="AO127" s="28" t="str">
        <f t="shared" si="24"/>
        <v xml:space="preserve">SELECT * FROM "SchAccounting"."Func_TblCodeOfAccounting_Structure_SET"(0000004000000000002, NULL, 0000009000000000002, 2, '1-7000', '1-7500'); </v>
      </c>
    </row>
    <row r="128" spans="2:41" x14ac:dyDescent="0.25">
      <c r="B128" s="20">
        <v>3</v>
      </c>
      <c r="C128" s="32" t="s">
        <v>536</v>
      </c>
      <c r="D128" s="20" t="s">
        <v>102</v>
      </c>
      <c r="I128" s="32" t="s">
        <v>536</v>
      </c>
      <c r="Q128" s="20" t="str">
        <f t="shared" si="43"/>
        <v>Accum Depr Motor Vehicle</v>
      </c>
      <c r="S128" s="20" t="str">
        <f t="shared" si="25"/>
        <v>1-ACTV</v>
      </c>
      <c r="T128" s="20" t="str">
        <f t="shared" si="26"/>
        <v>1-0000</v>
      </c>
      <c r="U128" s="20" t="str">
        <f t="shared" si="27"/>
        <v>1-7000</v>
      </c>
      <c r="V128" s="20" t="str">
        <f t="shared" si="28"/>
        <v>1-7600</v>
      </c>
      <c r="W128" s="20" t="str">
        <f t="shared" si="29"/>
        <v>1-4718</v>
      </c>
      <c r="X128" s="20" t="str">
        <f t="shared" si="46"/>
        <v/>
      </c>
      <c r="Y128" s="20" t="str">
        <f t="shared" si="47"/>
        <v/>
      </c>
      <c r="Z128" s="20" t="str">
        <f t="shared" si="30"/>
        <v/>
      </c>
      <c r="AA128" s="20" t="str">
        <f t="shared" si="31"/>
        <v/>
      </c>
      <c r="AB128" s="20" t="str">
        <f t="shared" si="32"/>
        <v/>
      </c>
      <c r="AD128" s="20" t="str">
        <f t="shared" si="33"/>
        <v/>
      </c>
      <c r="AE128" s="20" t="str">
        <f t="shared" si="34"/>
        <v/>
      </c>
      <c r="AF128" s="20" t="str">
        <f t="shared" si="35"/>
        <v xml:space="preserve">SELECT * FROM "SchAccounting"."Func_TblCodeOfAccounting_Structure_SET"(0000004000000000002, NULL, 0000009000000000002, 2, '1-7000', '1-7600'); </v>
      </c>
      <c r="AG128" s="20" t="str">
        <f t="shared" si="36"/>
        <v/>
      </c>
      <c r="AH128" s="20" t="str">
        <f t="shared" si="37"/>
        <v/>
      </c>
      <c r="AI128" s="20" t="str">
        <f t="shared" si="38"/>
        <v/>
      </c>
      <c r="AJ128" s="20" t="str">
        <f t="shared" si="39"/>
        <v/>
      </c>
      <c r="AK128" s="20" t="str">
        <f t="shared" si="40"/>
        <v/>
      </c>
      <c r="AL128" s="20" t="str">
        <f t="shared" si="41"/>
        <v/>
      </c>
      <c r="AM128" s="20" t="str">
        <f t="shared" si="42"/>
        <v/>
      </c>
      <c r="AO128" s="28" t="str">
        <f t="shared" si="24"/>
        <v xml:space="preserve">SELECT * FROM "SchAccounting"."Func_TblCodeOfAccounting_Structure_SET"(0000004000000000002, NULL, 0000009000000000002, 2, '1-7000', '1-7600'); </v>
      </c>
    </row>
    <row r="129" spans="2:41" x14ac:dyDescent="0.25">
      <c r="B129" s="20">
        <v>3</v>
      </c>
      <c r="C129" s="32" t="s">
        <v>537</v>
      </c>
      <c r="D129" s="20" t="s">
        <v>103</v>
      </c>
      <c r="I129" s="32" t="s">
        <v>537</v>
      </c>
      <c r="Q129" s="20" t="str">
        <f t="shared" si="43"/>
        <v>Accum Depr Tools</v>
      </c>
      <c r="S129" s="20" t="str">
        <f t="shared" si="25"/>
        <v>1-ACTV</v>
      </c>
      <c r="T129" s="20" t="str">
        <f t="shared" si="26"/>
        <v>1-0000</v>
      </c>
      <c r="U129" s="20" t="str">
        <f t="shared" si="27"/>
        <v>1-7000</v>
      </c>
      <c r="V129" s="20" t="str">
        <f t="shared" si="28"/>
        <v>1-7700</v>
      </c>
      <c r="W129" s="20" t="str">
        <f t="shared" si="29"/>
        <v>1-4718</v>
      </c>
      <c r="X129" s="20" t="str">
        <f t="shared" si="46"/>
        <v/>
      </c>
      <c r="Y129" s="20" t="str">
        <f t="shared" si="47"/>
        <v/>
      </c>
      <c r="Z129" s="20" t="str">
        <f t="shared" si="30"/>
        <v/>
      </c>
      <c r="AA129" s="20" t="str">
        <f t="shared" si="31"/>
        <v/>
      </c>
      <c r="AB129" s="20" t="str">
        <f t="shared" si="32"/>
        <v/>
      </c>
      <c r="AD129" s="20" t="str">
        <f t="shared" si="33"/>
        <v/>
      </c>
      <c r="AE129" s="20" t="str">
        <f t="shared" si="34"/>
        <v/>
      </c>
      <c r="AF129" s="20" t="str">
        <f t="shared" si="35"/>
        <v xml:space="preserve">SELECT * FROM "SchAccounting"."Func_TblCodeOfAccounting_Structure_SET"(0000004000000000002, NULL, 0000009000000000002, 2, '1-7000', '1-7700'); </v>
      </c>
      <c r="AG129" s="20" t="str">
        <f t="shared" si="36"/>
        <v/>
      </c>
      <c r="AH129" s="20" t="str">
        <f t="shared" si="37"/>
        <v/>
      </c>
      <c r="AI129" s="20" t="str">
        <f t="shared" si="38"/>
        <v/>
      </c>
      <c r="AJ129" s="20" t="str">
        <f t="shared" si="39"/>
        <v/>
      </c>
      <c r="AK129" s="20" t="str">
        <f t="shared" si="40"/>
        <v/>
      </c>
      <c r="AL129" s="20" t="str">
        <f t="shared" si="41"/>
        <v/>
      </c>
      <c r="AM129" s="20" t="str">
        <f t="shared" si="42"/>
        <v/>
      </c>
      <c r="AO129" s="28" t="str">
        <f t="shared" si="24"/>
        <v xml:space="preserve">SELECT * FROM "SchAccounting"."Func_TblCodeOfAccounting_Structure_SET"(0000004000000000002, NULL, 0000009000000000002, 2, '1-7000', '1-7700'); </v>
      </c>
    </row>
    <row r="130" spans="2:41" x14ac:dyDescent="0.25">
      <c r="B130" s="20">
        <v>3</v>
      </c>
      <c r="C130" s="32" t="s">
        <v>538</v>
      </c>
      <c r="D130" s="20" t="s">
        <v>104</v>
      </c>
      <c r="I130" s="32" t="s">
        <v>538</v>
      </c>
      <c r="Q130" s="20" t="str">
        <f t="shared" si="43"/>
        <v>Accum Depr Furniture Fitting</v>
      </c>
      <c r="S130" s="20" t="str">
        <f t="shared" si="25"/>
        <v>1-ACTV</v>
      </c>
      <c r="T130" s="20" t="str">
        <f t="shared" si="26"/>
        <v>1-0000</v>
      </c>
      <c r="U130" s="20" t="str">
        <f t="shared" si="27"/>
        <v>1-7000</v>
      </c>
      <c r="V130" s="20" t="str">
        <f t="shared" si="28"/>
        <v>1-7800</v>
      </c>
      <c r="W130" s="20" t="str">
        <f t="shared" si="29"/>
        <v>1-4718</v>
      </c>
      <c r="X130" s="20" t="str">
        <f t="shared" si="46"/>
        <v/>
      </c>
      <c r="Y130" s="20" t="str">
        <f t="shared" si="47"/>
        <v/>
      </c>
      <c r="Z130" s="20" t="str">
        <f t="shared" si="30"/>
        <v/>
      </c>
      <c r="AA130" s="20" t="str">
        <f t="shared" si="31"/>
        <v/>
      </c>
      <c r="AB130" s="20" t="str">
        <f t="shared" si="32"/>
        <v/>
      </c>
      <c r="AD130" s="20" t="str">
        <f t="shared" si="33"/>
        <v/>
      </c>
      <c r="AE130" s="20" t="str">
        <f t="shared" si="34"/>
        <v/>
      </c>
      <c r="AF130" s="20" t="str">
        <f t="shared" si="35"/>
        <v xml:space="preserve">SELECT * FROM "SchAccounting"."Func_TblCodeOfAccounting_Structure_SET"(0000004000000000002, NULL, 0000009000000000002, 2, '1-7000', '1-7800'); </v>
      </c>
      <c r="AG130" s="20" t="str">
        <f t="shared" si="36"/>
        <v/>
      </c>
      <c r="AH130" s="20" t="str">
        <f t="shared" si="37"/>
        <v/>
      </c>
      <c r="AI130" s="20" t="str">
        <f t="shared" si="38"/>
        <v/>
      </c>
      <c r="AJ130" s="20" t="str">
        <f t="shared" si="39"/>
        <v/>
      </c>
      <c r="AK130" s="20" t="str">
        <f t="shared" si="40"/>
        <v/>
      </c>
      <c r="AL130" s="20" t="str">
        <f t="shared" si="41"/>
        <v/>
      </c>
      <c r="AM130" s="20" t="str">
        <f t="shared" si="42"/>
        <v/>
      </c>
      <c r="AO130" s="28" t="str">
        <f t="shared" si="24"/>
        <v xml:space="preserve">SELECT * FROM "SchAccounting"."Func_TblCodeOfAccounting_Structure_SET"(0000004000000000002, NULL, 0000009000000000002, 2, '1-7000', '1-7800'); </v>
      </c>
    </row>
    <row r="131" spans="2:41" x14ac:dyDescent="0.25">
      <c r="B131" s="20">
        <v>3</v>
      </c>
      <c r="C131" s="32" t="s">
        <v>539</v>
      </c>
      <c r="D131" s="20" t="s">
        <v>105</v>
      </c>
      <c r="I131" s="32" t="s">
        <v>539</v>
      </c>
      <c r="Q131" s="20" t="str">
        <f t="shared" si="43"/>
        <v>Accum Depr Mobile Phone</v>
      </c>
      <c r="S131" s="20" t="str">
        <f t="shared" si="25"/>
        <v>1-ACTV</v>
      </c>
      <c r="T131" s="20" t="str">
        <f t="shared" si="26"/>
        <v>1-0000</v>
      </c>
      <c r="U131" s="20" t="str">
        <f t="shared" si="27"/>
        <v>1-7000</v>
      </c>
      <c r="V131" s="20" t="str">
        <f t="shared" si="28"/>
        <v>1-7900</v>
      </c>
      <c r="W131" s="20" t="str">
        <f t="shared" si="29"/>
        <v>1-4718</v>
      </c>
      <c r="X131" s="20" t="str">
        <f t="shared" si="46"/>
        <v/>
      </c>
      <c r="Y131" s="20" t="str">
        <f t="shared" si="47"/>
        <v/>
      </c>
      <c r="Z131" s="20" t="str">
        <f t="shared" si="30"/>
        <v/>
      </c>
      <c r="AA131" s="20" t="str">
        <f t="shared" si="31"/>
        <v/>
      </c>
      <c r="AB131" s="20" t="str">
        <f t="shared" si="32"/>
        <v/>
      </c>
      <c r="AD131" s="20" t="str">
        <f t="shared" si="33"/>
        <v/>
      </c>
      <c r="AE131" s="20" t="str">
        <f t="shared" si="34"/>
        <v/>
      </c>
      <c r="AF131" s="20" t="str">
        <f t="shared" si="35"/>
        <v xml:space="preserve">SELECT * FROM "SchAccounting"."Func_TblCodeOfAccounting_Structure_SET"(0000004000000000002, NULL, 0000009000000000002, 2, '1-7000', '1-7900'); </v>
      </c>
      <c r="AG131" s="20" t="str">
        <f t="shared" si="36"/>
        <v/>
      </c>
      <c r="AH131" s="20" t="str">
        <f t="shared" si="37"/>
        <v/>
      </c>
      <c r="AI131" s="20" t="str">
        <f t="shared" si="38"/>
        <v/>
      </c>
      <c r="AJ131" s="20" t="str">
        <f t="shared" si="39"/>
        <v/>
      </c>
      <c r="AK131" s="20" t="str">
        <f t="shared" si="40"/>
        <v/>
      </c>
      <c r="AL131" s="20" t="str">
        <f t="shared" si="41"/>
        <v/>
      </c>
      <c r="AM131" s="20" t="str">
        <f t="shared" si="42"/>
        <v/>
      </c>
      <c r="AO131" s="28" t="str">
        <f t="shared" si="24"/>
        <v xml:space="preserve">SELECT * FROM "SchAccounting"."Func_TblCodeOfAccounting_Structure_SET"(0000004000000000002, NULL, 0000009000000000002, 2, '1-7000', '1-7900'); </v>
      </c>
    </row>
    <row r="132" spans="2:41" x14ac:dyDescent="0.25">
      <c r="B132" s="20">
        <v>2</v>
      </c>
      <c r="C132" s="32" t="s">
        <v>540</v>
      </c>
      <c r="D132" s="20" t="s">
        <v>106</v>
      </c>
      <c r="H132" s="32" t="s">
        <v>540</v>
      </c>
      <c r="Q132" s="20" t="str">
        <f t="shared" si="43"/>
        <v>Other Assets</v>
      </c>
      <c r="S132" s="20" t="str">
        <f t="shared" si="25"/>
        <v>1-ACTV</v>
      </c>
      <c r="T132" s="20" t="str">
        <f t="shared" si="26"/>
        <v>1-0000</v>
      </c>
      <c r="U132" s="20" t="str">
        <f t="shared" si="27"/>
        <v>1-8000</v>
      </c>
      <c r="V132" s="20" t="str">
        <f t="shared" si="28"/>
        <v>1-7900</v>
      </c>
      <c r="W132" s="20" t="str">
        <f t="shared" si="29"/>
        <v>1-4718</v>
      </c>
      <c r="X132" s="20" t="str">
        <f t="shared" si="46"/>
        <v/>
      </c>
      <c r="Y132" s="20" t="str">
        <f t="shared" si="47"/>
        <v/>
      </c>
      <c r="Z132" s="20" t="str">
        <f t="shared" si="30"/>
        <v/>
      </c>
      <c r="AA132" s="20" t="str">
        <f t="shared" si="31"/>
        <v/>
      </c>
      <c r="AB132" s="20" t="str">
        <f t="shared" si="32"/>
        <v/>
      </c>
      <c r="AD132" s="20" t="str">
        <f t="shared" si="33"/>
        <v/>
      </c>
      <c r="AE132" s="20" t="str">
        <f t="shared" si="34"/>
        <v xml:space="preserve">SELECT * FROM "SchAccounting"."Func_TblCodeOfAccounting_Structure_SET"(0000004000000000002, NULL, 0000009000000000002, 1, '1-0000', '1-8000'); </v>
      </c>
      <c r="AF132" s="20" t="str">
        <f t="shared" si="35"/>
        <v/>
      </c>
      <c r="AG132" s="20" t="str">
        <f t="shared" si="36"/>
        <v/>
      </c>
      <c r="AH132" s="20" t="str">
        <f t="shared" si="37"/>
        <v/>
      </c>
      <c r="AI132" s="20" t="str">
        <f t="shared" si="38"/>
        <v/>
      </c>
      <c r="AJ132" s="20" t="str">
        <f t="shared" si="39"/>
        <v/>
      </c>
      <c r="AK132" s="20" t="str">
        <f t="shared" si="40"/>
        <v/>
      </c>
      <c r="AL132" s="20" t="str">
        <f t="shared" si="41"/>
        <v/>
      </c>
      <c r="AM132" s="20" t="str">
        <f t="shared" si="42"/>
        <v/>
      </c>
      <c r="AO132" s="28" t="str">
        <f t="shared" si="24"/>
        <v xml:space="preserve">SELECT * FROM "SchAccounting"."Func_TblCodeOfAccounting_Structure_SET"(0000004000000000002, NULL, 0000009000000000002, 1, '1-0000', '1-8000'); </v>
      </c>
    </row>
    <row r="133" spans="2:41" x14ac:dyDescent="0.25">
      <c r="B133" s="20">
        <v>3</v>
      </c>
      <c r="C133" s="32" t="s">
        <v>541</v>
      </c>
      <c r="D133" s="20" t="s">
        <v>107</v>
      </c>
      <c r="I133" s="32" t="s">
        <v>541</v>
      </c>
      <c r="Q133" s="20" t="str">
        <f t="shared" si="43"/>
        <v>Pre Opr Costproject - Material</v>
      </c>
      <c r="S133" s="20" t="str">
        <f t="shared" si="25"/>
        <v>1-ACTV</v>
      </c>
      <c r="T133" s="20" t="str">
        <f t="shared" si="26"/>
        <v>1-0000</v>
      </c>
      <c r="U133" s="20" t="str">
        <f t="shared" si="27"/>
        <v>1-8000</v>
      </c>
      <c r="V133" s="20" t="str">
        <f t="shared" si="28"/>
        <v>1-8100</v>
      </c>
      <c r="W133" s="20" t="str">
        <f t="shared" si="29"/>
        <v>1-4718</v>
      </c>
      <c r="X133" s="20" t="str">
        <f t="shared" si="46"/>
        <v/>
      </c>
      <c r="Y133" s="20" t="str">
        <f t="shared" si="47"/>
        <v/>
      </c>
      <c r="Z133" s="20" t="str">
        <f t="shared" si="30"/>
        <v/>
      </c>
      <c r="AA133" s="20" t="str">
        <f t="shared" si="31"/>
        <v/>
      </c>
      <c r="AB133" s="20" t="str">
        <f t="shared" si="32"/>
        <v/>
      </c>
      <c r="AD133" s="20" t="str">
        <f t="shared" si="33"/>
        <v/>
      </c>
      <c r="AE133" s="20" t="str">
        <f t="shared" si="34"/>
        <v/>
      </c>
      <c r="AF133" s="20" t="str">
        <f t="shared" si="35"/>
        <v xml:space="preserve">SELECT * FROM "SchAccounting"."Func_TblCodeOfAccounting_Structure_SET"(0000004000000000002, NULL, 0000009000000000002, 2, '1-8000', '1-8100'); </v>
      </c>
      <c r="AG133" s="20" t="str">
        <f t="shared" si="36"/>
        <v/>
      </c>
      <c r="AH133" s="20" t="str">
        <f t="shared" si="37"/>
        <v/>
      </c>
      <c r="AI133" s="20" t="str">
        <f t="shared" si="38"/>
        <v/>
      </c>
      <c r="AJ133" s="20" t="str">
        <f t="shared" si="39"/>
        <v/>
      </c>
      <c r="AK133" s="20" t="str">
        <f t="shared" si="40"/>
        <v/>
      </c>
      <c r="AL133" s="20" t="str">
        <f t="shared" si="41"/>
        <v/>
      </c>
      <c r="AM133" s="20" t="str">
        <f t="shared" si="42"/>
        <v/>
      </c>
      <c r="AO133" s="28" t="str">
        <f t="shared" ref="AO133:AO196" si="48">IF(NOT(EXACT(AD133, "")), AD133, IF(NOT(EXACT(AE133, "")), AE133, IF(NOT(EXACT(AF133, "")), AF133, IF(NOT(EXACT(AG133, "")), AG133, IF(NOT(EXACT(AH133, "")), AH133, IF(NOT(EXACT(AI133, "")), AI133, IF(NOT(EXACT(AJ133, "")), AJ133, IF(NOT(EXACT(AK133, "")), AK133, IF(NOT(EXACT(AL133, "")), AL133, IF(NOT(EXACT(AM133, "")), AM133, ""))))))))))</f>
        <v xml:space="preserve">SELECT * FROM "SchAccounting"."Func_TblCodeOfAccounting_Structure_SET"(0000004000000000002, NULL, 0000009000000000002, 2, '1-8000', '1-8100'); </v>
      </c>
    </row>
    <row r="134" spans="2:41" x14ac:dyDescent="0.25">
      <c r="B134" s="20">
        <v>3</v>
      </c>
      <c r="C134" s="32" t="s">
        <v>542</v>
      </c>
      <c r="D134" s="20" t="s">
        <v>108</v>
      </c>
      <c r="I134" s="32" t="s">
        <v>542</v>
      </c>
      <c r="Q134" s="20" t="str">
        <f t="shared" si="43"/>
        <v>Pre Opr Costproject-Labor Cost</v>
      </c>
      <c r="S134" s="20" t="str">
        <f t="shared" ref="S134:S197" si="49">IF(EXACT($F134, ""), IF(EXACT($S133, ""), "", $S133), $F134)</f>
        <v>1-ACTV</v>
      </c>
      <c r="T134" s="20" t="str">
        <f t="shared" ref="T134:T197" si="50">IF(EXACT($G134, ""), IF(EXACT($T133, ""), "", $T133), $G134)</f>
        <v>1-0000</v>
      </c>
      <c r="U134" s="20" t="str">
        <f t="shared" ref="U134:U197" si="51">IF(EXACT($H134, ""), IF(EXACT($U133, ""), "", $U133), $H134)</f>
        <v>1-8000</v>
      </c>
      <c r="V134" s="20" t="str">
        <f t="shared" ref="V134:V197" si="52">IF(EXACT($I134, ""), IF(EXACT($V133, ""), "", $V133), $I134)</f>
        <v>1-8200</v>
      </c>
      <c r="W134" s="20" t="str">
        <f t="shared" ref="W134:W197" si="53">IF(EXACT($J134, ""), IF(EXACT($W133, ""), "", $W133), $J134)</f>
        <v>1-4718</v>
      </c>
      <c r="X134" s="20" t="str">
        <f t="shared" si="46"/>
        <v/>
      </c>
      <c r="Y134" s="20" t="str">
        <f t="shared" si="47"/>
        <v/>
      </c>
      <c r="Z134" s="20" t="str">
        <f t="shared" ref="Z134:Z197" si="54">IF(EXACT($M134, ""), IF(EXACT($Z133, ""), "", $Z133), $M134)</f>
        <v/>
      </c>
      <c r="AA134" s="20" t="str">
        <f t="shared" ref="AA134:AA197" si="55">IF(EXACT($N134, ""), IF(EXACT($AA133, ""), "", $AA133), $N134)</f>
        <v/>
      </c>
      <c r="AB134" s="20" t="str">
        <f t="shared" ref="AB134:AB197" si="56">IF(EXACT($O134, ""), IF(EXACT($AB133, ""), "", $AB133), $O134)</f>
        <v/>
      </c>
      <c r="AD134" s="20" t="str">
        <f t="shared" ref="AD134:AD197" si="57">IF(EXACT(T134, T133), "", CONCATENATE("SELECT * FROM ""SchAccounting"".""Func_TblCodeOfAccounting_Structure_SET""(0000004000000000002, NULL, 0000009000000000002, 0, '", S134, "', '", T134, "'); "))</f>
        <v/>
      </c>
      <c r="AE134" s="20" t="str">
        <f t="shared" ref="AE134:AE197" si="58">IF(EXACT(U134, U133), "", CONCATENATE("SELECT * FROM ""SchAccounting"".""Func_TblCodeOfAccounting_Structure_SET""(0000004000000000002, NULL, 0000009000000000002, 1, '", T134, "', '", U134, "'); "))</f>
        <v/>
      </c>
      <c r="AF134" s="20" t="str">
        <f t="shared" ref="AF134:AF197" si="59">IF(EXACT(V134, V133), "", CONCATENATE("SELECT * FROM ""SchAccounting"".""Func_TblCodeOfAccounting_Structure_SET""(0000004000000000002, NULL, 0000009000000000002, 2, '", U134, "', '", V134, "'); "))</f>
        <v xml:space="preserve">SELECT * FROM "SchAccounting"."Func_TblCodeOfAccounting_Structure_SET"(0000004000000000002, NULL, 0000009000000000002, 2, '1-8000', '1-8200'); </v>
      </c>
      <c r="AG134" s="20" t="str">
        <f t="shared" ref="AG134:AG197" si="60">IF(EXACT(W134, W133), "", CONCATENATE("SELECT * FROM ""SchAccounting"".""Func_TblCodeOfAccounting_Structure_SET""(0000004000000000002, NULL, 0000009000000000002, 3, '", V134, "', '", W134, "'); "))</f>
        <v/>
      </c>
      <c r="AH134" s="20" t="str">
        <f t="shared" ref="AH134:AH197" si="61">IF(EXACT(X134, X133), "", CONCATENATE("SELECT * FROM ""SchAccounting"".""Func_TblCodeOfAccounting_Structure_SET""(0000004000000000002, NULL, 0000009000000000002, 4, '", W134, "', '", X134, "'); "))</f>
        <v/>
      </c>
      <c r="AI134" s="20" t="str">
        <f t="shared" ref="AI134:AI197" si="62">IF(EXACT(Y134, Y133), "", CONCATENATE("SELECT * FROM ""SchAccounting"".""Func_TblCodeOfAccounting_Structure_SET""(0000004000000000002, NULL, 0000009000000000002, 5, '", X134, "', '", Y134, "'); "))</f>
        <v/>
      </c>
      <c r="AJ134" s="20" t="str">
        <f t="shared" ref="AJ134:AJ197" si="63">IF(EXACT(Z134, Z133), "", CONCATENATE("SELECT * FROM ""SchAccounting"".""Func_TblCodeOfAccounting_Structure_SET""(0000004000000000002, NULL, 0000009000000000002, 6, '", Y134, "', '", Z134, "'); "))</f>
        <v/>
      </c>
      <c r="AK134" s="20" t="str">
        <f t="shared" ref="AK134:AK197" si="64">IF(EXACT(AA134, AA133), "", CONCATENATE("SELECT * FROM ""SchAccounting"".""Func_TblCodeOfAccounting_Structure_SET""(0000004000000000002, NULL, 0000009000000000002, 7, '", Z134, "', '", AA134, "'); "))</f>
        <v/>
      </c>
      <c r="AL134" s="20" t="str">
        <f t="shared" ref="AL134:AL197" si="65">IF(EXACT(AB134, AB133), "", CONCATENATE("SELECT * FROM ""SchAccounting"".""Func_TblCodeOfAccounting_Structure_SET""(0000004000000000002, NULL, 0000009000000000002, 8, '", AA134, "', '", AB134, "'); "))</f>
        <v/>
      </c>
      <c r="AM134" s="20" t="str">
        <f t="shared" ref="AM134:AM197" si="66">IF(EXACT(AC134, AC133), "", CONCATENATE("SELECT * FROM ""SchAccounting"".""Func_TblCodeOfAccounting_Structure_SET""(0000004000000000002, NULL, 0000009000000000002, 9, '", AB134, "', '", AC134, "'); "))</f>
        <v/>
      </c>
      <c r="AO134" s="28" t="str">
        <f t="shared" si="48"/>
        <v xml:space="preserve">SELECT * FROM "SchAccounting"."Func_TblCodeOfAccounting_Structure_SET"(0000004000000000002, NULL, 0000009000000000002, 2, '1-8000', '1-8200'); </v>
      </c>
    </row>
    <row r="135" spans="2:41" x14ac:dyDescent="0.25">
      <c r="B135" s="20">
        <v>3</v>
      </c>
      <c r="C135" s="32" t="s">
        <v>543</v>
      </c>
      <c r="D135" s="20" t="s">
        <v>109</v>
      </c>
      <c r="I135" s="32" t="s">
        <v>543</v>
      </c>
      <c r="Q135" s="20" t="str">
        <f t="shared" ref="Q135:Q202" si="67">D135</f>
        <v>Pre Opr Costproject - Overhead</v>
      </c>
      <c r="S135" s="20" t="str">
        <f t="shared" si="49"/>
        <v>1-ACTV</v>
      </c>
      <c r="T135" s="20" t="str">
        <f t="shared" si="50"/>
        <v>1-0000</v>
      </c>
      <c r="U135" s="20" t="str">
        <f t="shared" si="51"/>
        <v>1-8000</v>
      </c>
      <c r="V135" s="20" t="str">
        <f t="shared" si="52"/>
        <v>1-8300</v>
      </c>
      <c r="W135" s="20" t="str">
        <f t="shared" si="53"/>
        <v>1-4718</v>
      </c>
      <c r="X135" s="20" t="str">
        <f t="shared" si="46"/>
        <v/>
      </c>
      <c r="Y135" s="20" t="str">
        <f t="shared" si="47"/>
        <v/>
      </c>
      <c r="Z135" s="20" t="str">
        <f t="shared" si="54"/>
        <v/>
      </c>
      <c r="AA135" s="20" t="str">
        <f t="shared" si="55"/>
        <v/>
      </c>
      <c r="AB135" s="20" t="str">
        <f t="shared" si="56"/>
        <v/>
      </c>
      <c r="AD135" s="20" t="str">
        <f t="shared" si="57"/>
        <v/>
      </c>
      <c r="AE135" s="20" t="str">
        <f t="shared" si="58"/>
        <v/>
      </c>
      <c r="AF135" s="20" t="str">
        <f t="shared" si="59"/>
        <v xml:space="preserve">SELECT * FROM "SchAccounting"."Func_TblCodeOfAccounting_Structure_SET"(0000004000000000002, NULL, 0000009000000000002, 2, '1-8000', '1-8300'); </v>
      </c>
      <c r="AG135" s="20" t="str">
        <f t="shared" si="60"/>
        <v/>
      </c>
      <c r="AH135" s="20" t="str">
        <f t="shared" si="61"/>
        <v/>
      </c>
      <c r="AI135" s="20" t="str">
        <f t="shared" si="62"/>
        <v/>
      </c>
      <c r="AJ135" s="20" t="str">
        <f t="shared" si="63"/>
        <v/>
      </c>
      <c r="AK135" s="20" t="str">
        <f t="shared" si="64"/>
        <v/>
      </c>
      <c r="AL135" s="20" t="str">
        <f t="shared" si="65"/>
        <v/>
      </c>
      <c r="AM135" s="20" t="str">
        <f t="shared" si="66"/>
        <v/>
      </c>
      <c r="AO135" s="28" t="str">
        <f t="shared" si="48"/>
        <v xml:space="preserve">SELECT * FROM "SchAccounting"."Func_TblCodeOfAccounting_Structure_SET"(0000004000000000002, NULL, 0000009000000000002, 2, '1-8000', '1-8300'); </v>
      </c>
    </row>
    <row r="136" spans="2:41" x14ac:dyDescent="0.25">
      <c r="B136" s="20">
        <v>3</v>
      </c>
      <c r="C136" s="32" t="s">
        <v>544</v>
      </c>
      <c r="D136" s="20" t="s">
        <v>110</v>
      </c>
      <c r="I136" s="32" t="s">
        <v>544</v>
      </c>
      <c r="Q136" s="20" t="str">
        <f t="shared" si="67"/>
        <v>Other Asset</v>
      </c>
      <c r="S136" s="20" t="str">
        <f t="shared" si="49"/>
        <v>1-ACTV</v>
      </c>
      <c r="T136" s="20" t="str">
        <f t="shared" si="50"/>
        <v>1-0000</v>
      </c>
      <c r="U136" s="20" t="str">
        <f t="shared" si="51"/>
        <v>1-8000</v>
      </c>
      <c r="V136" s="20" t="str">
        <f t="shared" si="52"/>
        <v>1-9000</v>
      </c>
      <c r="W136" s="20" t="str">
        <f t="shared" si="53"/>
        <v>1-4718</v>
      </c>
      <c r="X136" s="20" t="str">
        <f t="shared" si="46"/>
        <v/>
      </c>
      <c r="Y136" s="20" t="str">
        <f t="shared" si="47"/>
        <v/>
      </c>
      <c r="Z136" s="20" t="str">
        <f t="shared" si="54"/>
        <v/>
      </c>
      <c r="AA136" s="20" t="str">
        <f t="shared" si="55"/>
        <v/>
      </c>
      <c r="AB136" s="20" t="str">
        <f t="shared" si="56"/>
        <v/>
      </c>
      <c r="AD136" s="20" t="str">
        <f t="shared" si="57"/>
        <v/>
      </c>
      <c r="AE136" s="20" t="str">
        <f t="shared" si="58"/>
        <v/>
      </c>
      <c r="AF136" s="20" t="str">
        <f t="shared" si="59"/>
        <v xml:space="preserve">SELECT * FROM "SchAccounting"."Func_TblCodeOfAccounting_Structure_SET"(0000004000000000002, NULL, 0000009000000000002, 2, '1-8000', '1-9000'); </v>
      </c>
      <c r="AG136" s="20" t="str">
        <f t="shared" si="60"/>
        <v/>
      </c>
      <c r="AH136" s="20" t="str">
        <f t="shared" si="61"/>
        <v/>
      </c>
      <c r="AI136" s="20" t="str">
        <f t="shared" si="62"/>
        <v/>
      </c>
      <c r="AJ136" s="20" t="str">
        <f t="shared" si="63"/>
        <v/>
      </c>
      <c r="AK136" s="20" t="str">
        <f t="shared" si="64"/>
        <v/>
      </c>
      <c r="AL136" s="20" t="str">
        <f t="shared" si="65"/>
        <v/>
      </c>
      <c r="AM136" s="20" t="str">
        <f t="shared" si="66"/>
        <v/>
      </c>
      <c r="AO136" s="28" t="str">
        <f t="shared" si="48"/>
        <v xml:space="preserve">SELECT * FROM "SchAccounting"."Func_TblCodeOfAccounting_Structure_SET"(0000004000000000002, NULL, 0000009000000000002, 2, '1-8000', '1-9000'); </v>
      </c>
    </row>
    <row r="137" spans="2:41" x14ac:dyDescent="0.25">
      <c r="F137" s="20" t="s">
        <v>711</v>
      </c>
      <c r="I137" s="32"/>
      <c r="S137" s="20" t="str">
        <f t="shared" si="49"/>
        <v>2-PASV</v>
      </c>
      <c r="T137" s="20" t="str">
        <f t="shared" si="50"/>
        <v>1-0000</v>
      </c>
      <c r="U137" s="20" t="str">
        <f t="shared" si="51"/>
        <v>1-8000</v>
      </c>
      <c r="V137" s="20" t="str">
        <f t="shared" si="52"/>
        <v>1-9000</v>
      </c>
      <c r="W137" s="20" t="str">
        <f t="shared" si="53"/>
        <v>1-4718</v>
      </c>
      <c r="X137" s="20" t="str">
        <f t="shared" si="46"/>
        <v/>
      </c>
      <c r="Y137" s="20" t="str">
        <f t="shared" si="47"/>
        <v/>
      </c>
      <c r="Z137" s="20" t="str">
        <f t="shared" si="54"/>
        <v/>
      </c>
      <c r="AA137" s="20" t="str">
        <f t="shared" si="55"/>
        <v/>
      </c>
      <c r="AB137" s="20" t="str">
        <f t="shared" si="56"/>
        <v/>
      </c>
      <c r="AD137" s="20" t="str">
        <f t="shared" si="57"/>
        <v/>
      </c>
      <c r="AE137" s="20" t="str">
        <f t="shared" si="58"/>
        <v/>
      </c>
      <c r="AF137" s="20" t="str">
        <f t="shared" si="59"/>
        <v/>
      </c>
      <c r="AG137" s="20" t="str">
        <f t="shared" si="60"/>
        <v/>
      </c>
      <c r="AH137" s="20" t="str">
        <f t="shared" si="61"/>
        <v/>
      </c>
      <c r="AI137" s="20" t="str">
        <f t="shared" si="62"/>
        <v/>
      </c>
      <c r="AJ137" s="20" t="str">
        <f t="shared" si="63"/>
        <v/>
      </c>
      <c r="AK137" s="20" t="str">
        <f t="shared" si="64"/>
        <v/>
      </c>
      <c r="AL137" s="20" t="str">
        <f t="shared" si="65"/>
        <v/>
      </c>
      <c r="AM137" s="20" t="str">
        <f t="shared" si="66"/>
        <v/>
      </c>
      <c r="AO137" s="28" t="str">
        <f t="shared" si="48"/>
        <v/>
      </c>
    </row>
    <row r="138" spans="2:41" x14ac:dyDescent="0.25">
      <c r="B138" s="20">
        <v>1</v>
      </c>
      <c r="C138" s="32" t="s">
        <v>388</v>
      </c>
      <c r="D138" s="20" t="s">
        <v>111</v>
      </c>
      <c r="G138" s="32" t="s">
        <v>388</v>
      </c>
      <c r="Q138" s="20" t="str">
        <f t="shared" si="67"/>
        <v>Liabilities</v>
      </c>
      <c r="S138" s="20" t="str">
        <f t="shared" si="49"/>
        <v>2-PASV</v>
      </c>
      <c r="T138" s="20" t="str">
        <f t="shared" si="50"/>
        <v>2-0000</v>
      </c>
      <c r="U138" s="20" t="str">
        <f t="shared" si="51"/>
        <v>1-8000</v>
      </c>
      <c r="V138" s="20" t="str">
        <f t="shared" si="52"/>
        <v>1-9000</v>
      </c>
      <c r="W138" s="20" t="str">
        <f t="shared" si="53"/>
        <v>1-4718</v>
      </c>
      <c r="X138" s="20" t="str">
        <f t="shared" si="46"/>
        <v/>
      </c>
      <c r="Y138" s="20" t="str">
        <f t="shared" si="47"/>
        <v/>
      </c>
      <c r="Z138" s="20" t="str">
        <f t="shared" si="54"/>
        <v/>
      </c>
      <c r="AA138" s="20" t="str">
        <f t="shared" si="55"/>
        <v/>
      </c>
      <c r="AB138" s="20" t="str">
        <f t="shared" si="56"/>
        <v/>
      </c>
      <c r="AD138" s="20" t="str">
        <f t="shared" si="57"/>
        <v xml:space="preserve">SELECT * FROM "SchAccounting"."Func_TblCodeOfAccounting_Structure_SET"(0000004000000000002, NULL, 0000009000000000002, 0, '2-PASV', '2-0000'); </v>
      </c>
      <c r="AE138" s="20" t="str">
        <f t="shared" si="58"/>
        <v/>
      </c>
      <c r="AF138" s="20" t="str">
        <f t="shared" si="59"/>
        <v/>
      </c>
      <c r="AG138" s="20" t="str">
        <f t="shared" si="60"/>
        <v/>
      </c>
      <c r="AH138" s="20" t="str">
        <f t="shared" si="61"/>
        <v/>
      </c>
      <c r="AI138" s="20" t="str">
        <f t="shared" si="62"/>
        <v/>
      </c>
      <c r="AJ138" s="20" t="str">
        <f t="shared" si="63"/>
        <v/>
      </c>
      <c r="AK138" s="20" t="str">
        <f t="shared" si="64"/>
        <v/>
      </c>
      <c r="AL138" s="20" t="str">
        <f t="shared" si="65"/>
        <v/>
      </c>
      <c r="AM138" s="20" t="str">
        <f t="shared" si="66"/>
        <v/>
      </c>
      <c r="AO138" s="28" t="str">
        <f t="shared" si="48"/>
        <v xml:space="preserve">SELECT * FROM "SchAccounting"."Func_TblCodeOfAccounting_Structure_SET"(0000004000000000002, NULL, 0000009000000000002, 0, '2-PASV', '2-0000'); </v>
      </c>
    </row>
    <row r="139" spans="2:41" x14ac:dyDescent="0.25">
      <c r="B139" s="20">
        <v>2</v>
      </c>
      <c r="C139" s="32" t="s">
        <v>389</v>
      </c>
      <c r="D139" s="20" t="s">
        <v>315</v>
      </c>
      <c r="H139" s="32" t="s">
        <v>389</v>
      </c>
      <c r="Q139" s="20" t="str">
        <f t="shared" si="67"/>
        <v>Current Liabilities</v>
      </c>
      <c r="S139" s="20" t="str">
        <f t="shared" si="49"/>
        <v>2-PASV</v>
      </c>
      <c r="T139" s="20" t="str">
        <f t="shared" si="50"/>
        <v>2-0000</v>
      </c>
      <c r="U139" s="20" t="str">
        <f t="shared" si="51"/>
        <v>2-1000</v>
      </c>
      <c r="V139" s="20" t="str">
        <f t="shared" si="52"/>
        <v>1-9000</v>
      </c>
      <c r="W139" s="20" t="str">
        <f t="shared" si="53"/>
        <v>1-4718</v>
      </c>
      <c r="X139" s="20" t="str">
        <f t="shared" si="46"/>
        <v/>
      </c>
      <c r="Y139" s="20" t="str">
        <f t="shared" si="47"/>
        <v/>
      </c>
      <c r="Z139" s="20" t="str">
        <f t="shared" si="54"/>
        <v/>
      </c>
      <c r="AA139" s="20" t="str">
        <f t="shared" si="55"/>
        <v/>
      </c>
      <c r="AB139" s="20" t="str">
        <f t="shared" si="56"/>
        <v/>
      </c>
      <c r="AD139" s="20" t="str">
        <f t="shared" si="57"/>
        <v/>
      </c>
      <c r="AE139" s="20" t="str">
        <f t="shared" si="58"/>
        <v xml:space="preserve">SELECT * FROM "SchAccounting"."Func_TblCodeOfAccounting_Structure_SET"(0000004000000000002, NULL, 0000009000000000002, 1, '2-0000', '2-1000'); </v>
      </c>
      <c r="AF139" s="20" t="str">
        <f t="shared" si="59"/>
        <v/>
      </c>
      <c r="AG139" s="20" t="str">
        <f t="shared" si="60"/>
        <v/>
      </c>
      <c r="AH139" s="20" t="str">
        <f t="shared" si="61"/>
        <v/>
      </c>
      <c r="AI139" s="20" t="str">
        <f t="shared" si="62"/>
        <v/>
      </c>
      <c r="AJ139" s="20" t="str">
        <f t="shared" si="63"/>
        <v/>
      </c>
      <c r="AK139" s="20" t="str">
        <f t="shared" si="64"/>
        <v/>
      </c>
      <c r="AL139" s="20" t="str">
        <f t="shared" si="65"/>
        <v/>
      </c>
      <c r="AM139" s="20" t="str">
        <f t="shared" si="66"/>
        <v/>
      </c>
      <c r="AO139" s="28" t="str">
        <f t="shared" si="48"/>
        <v xml:space="preserve">SELECT * FROM "SchAccounting"."Func_TblCodeOfAccounting_Structure_SET"(0000004000000000002, NULL, 0000009000000000002, 1, '2-0000', '2-1000'); </v>
      </c>
    </row>
    <row r="140" spans="2:41" x14ac:dyDescent="0.25">
      <c r="B140" s="20">
        <v>3</v>
      </c>
      <c r="C140" s="32" t="s">
        <v>390</v>
      </c>
      <c r="D140" s="20" t="s">
        <v>112</v>
      </c>
      <c r="I140" s="32" t="s">
        <v>390</v>
      </c>
      <c r="Q140" s="20" t="str">
        <f t="shared" si="67"/>
        <v>Accounts Payable</v>
      </c>
      <c r="S140" s="20" t="str">
        <f t="shared" si="49"/>
        <v>2-PASV</v>
      </c>
      <c r="T140" s="20" t="str">
        <f t="shared" si="50"/>
        <v>2-0000</v>
      </c>
      <c r="U140" s="20" t="str">
        <f t="shared" si="51"/>
        <v>2-1000</v>
      </c>
      <c r="V140" s="20" t="str">
        <f t="shared" si="52"/>
        <v>2-1100</v>
      </c>
      <c r="W140" s="20" t="str">
        <f t="shared" si="53"/>
        <v>1-4718</v>
      </c>
      <c r="X140" s="20" t="str">
        <f t="shared" si="46"/>
        <v/>
      </c>
      <c r="Y140" s="20" t="str">
        <f t="shared" si="47"/>
        <v/>
      </c>
      <c r="Z140" s="20" t="str">
        <f t="shared" si="54"/>
        <v/>
      </c>
      <c r="AA140" s="20" t="str">
        <f t="shared" si="55"/>
        <v/>
      </c>
      <c r="AB140" s="20" t="str">
        <f t="shared" si="56"/>
        <v/>
      </c>
      <c r="AD140" s="20" t="str">
        <f t="shared" si="57"/>
        <v/>
      </c>
      <c r="AE140" s="20" t="str">
        <f t="shared" si="58"/>
        <v/>
      </c>
      <c r="AF140" s="20" t="str">
        <f t="shared" si="59"/>
        <v xml:space="preserve">SELECT * FROM "SchAccounting"."Func_TblCodeOfAccounting_Structure_SET"(0000004000000000002, NULL, 0000009000000000002, 2, '2-1000', '2-1100'); </v>
      </c>
      <c r="AG140" s="20" t="str">
        <f t="shared" si="60"/>
        <v/>
      </c>
      <c r="AH140" s="20" t="str">
        <f t="shared" si="61"/>
        <v/>
      </c>
      <c r="AI140" s="20" t="str">
        <f t="shared" si="62"/>
        <v/>
      </c>
      <c r="AJ140" s="20" t="str">
        <f t="shared" si="63"/>
        <v/>
      </c>
      <c r="AK140" s="20" t="str">
        <f t="shared" si="64"/>
        <v/>
      </c>
      <c r="AL140" s="20" t="str">
        <f t="shared" si="65"/>
        <v/>
      </c>
      <c r="AM140" s="20" t="str">
        <f t="shared" si="66"/>
        <v/>
      </c>
      <c r="AO140" s="28" t="str">
        <f t="shared" si="48"/>
        <v xml:space="preserve">SELECT * FROM "SchAccounting"."Func_TblCodeOfAccounting_Structure_SET"(0000004000000000002, NULL, 0000009000000000002, 2, '2-1000', '2-1100'); </v>
      </c>
    </row>
    <row r="141" spans="2:41" x14ac:dyDescent="0.25">
      <c r="B141" s="20">
        <v>3</v>
      </c>
      <c r="C141" s="32" t="s">
        <v>391</v>
      </c>
      <c r="D141" s="20" t="s">
        <v>113</v>
      </c>
      <c r="J141" s="32" t="s">
        <v>391</v>
      </c>
      <c r="Q141" s="20" t="str">
        <f t="shared" si="67"/>
        <v>Accounts Payable - IDR</v>
      </c>
      <c r="S141" s="20" t="str">
        <f t="shared" si="49"/>
        <v>2-PASV</v>
      </c>
      <c r="T141" s="20" t="str">
        <f t="shared" si="50"/>
        <v>2-0000</v>
      </c>
      <c r="U141" s="20" t="str">
        <f t="shared" si="51"/>
        <v>2-1000</v>
      </c>
      <c r="V141" s="20" t="str">
        <f t="shared" si="52"/>
        <v>2-1100</v>
      </c>
      <c r="W141" s="20" t="str">
        <f t="shared" si="53"/>
        <v>2-1110</v>
      </c>
      <c r="X141" s="20" t="str">
        <f t="shared" si="46"/>
        <v/>
      </c>
      <c r="Y141" s="20" t="str">
        <f t="shared" si="47"/>
        <v/>
      </c>
      <c r="Z141" s="20" t="str">
        <f t="shared" si="54"/>
        <v/>
      </c>
      <c r="AA141" s="20" t="str">
        <f t="shared" si="55"/>
        <v/>
      </c>
      <c r="AB141" s="20" t="str">
        <f t="shared" si="56"/>
        <v/>
      </c>
      <c r="AD141" s="20" t="str">
        <f t="shared" si="57"/>
        <v/>
      </c>
      <c r="AE141" s="20" t="str">
        <f t="shared" si="58"/>
        <v/>
      </c>
      <c r="AF141" s="20" t="str">
        <f t="shared" si="59"/>
        <v/>
      </c>
      <c r="AG141" s="20" t="str">
        <f t="shared" si="60"/>
        <v xml:space="preserve">SELECT * FROM "SchAccounting"."Func_TblCodeOfAccounting_Structure_SET"(0000004000000000002, NULL, 0000009000000000002, 3, '2-1100', '2-1110'); </v>
      </c>
      <c r="AH141" s="20" t="str">
        <f t="shared" si="61"/>
        <v/>
      </c>
      <c r="AI141" s="20" t="str">
        <f t="shared" si="62"/>
        <v/>
      </c>
      <c r="AJ141" s="20" t="str">
        <f t="shared" si="63"/>
        <v/>
      </c>
      <c r="AK141" s="20" t="str">
        <f t="shared" si="64"/>
        <v/>
      </c>
      <c r="AL141" s="20" t="str">
        <f t="shared" si="65"/>
        <v/>
      </c>
      <c r="AM141" s="20" t="str">
        <f t="shared" si="66"/>
        <v/>
      </c>
      <c r="AO141" s="28" t="str">
        <f t="shared" si="48"/>
        <v xml:space="preserve">SELECT * FROM "SchAccounting"."Func_TblCodeOfAccounting_Structure_SET"(0000004000000000002, NULL, 0000009000000000002, 3, '2-1100', '2-1110'); </v>
      </c>
    </row>
    <row r="142" spans="2:41" x14ac:dyDescent="0.25">
      <c r="B142" s="20">
        <v>3</v>
      </c>
      <c r="C142" s="32" t="s">
        <v>392</v>
      </c>
      <c r="D142" s="20" t="s">
        <v>114</v>
      </c>
      <c r="J142" s="32" t="s">
        <v>392</v>
      </c>
      <c r="Q142" s="20" t="str">
        <f t="shared" si="67"/>
        <v>Accounts Payable - USD</v>
      </c>
      <c r="S142" s="20" t="str">
        <f t="shared" si="49"/>
        <v>2-PASV</v>
      </c>
      <c r="T142" s="20" t="str">
        <f t="shared" si="50"/>
        <v>2-0000</v>
      </c>
      <c r="U142" s="20" t="str">
        <f t="shared" si="51"/>
        <v>2-1000</v>
      </c>
      <c r="V142" s="20" t="str">
        <f t="shared" si="52"/>
        <v>2-1100</v>
      </c>
      <c r="W142" s="20" t="str">
        <f t="shared" si="53"/>
        <v>2-1120</v>
      </c>
      <c r="X142" s="20" t="str">
        <f t="shared" si="46"/>
        <v/>
      </c>
      <c r="Y142" s="20" t="str">
        <f t="shared" si="47"/>
        <v/>
      </c>
      <c r="Z142" s="20" t="str">
        <f t="shared" si="54"/>
        <v/>
      </c>
      <c r="AA142" s="20" t="str">
        <f t="shared" si="55"/>
        <v/>
      </c>
      <c r="AB142" s="20" t="str">
        <f t="shared" si="56"/>
        <v/>
      </c>
      <c r="AD142" s="20" t="str">
        <f t="shared" si="57"/>
        <v/>
      </c>
      <c r="AE142" s="20" t="str">
        <f t="shared" si="58"/>
        <v/>
      </c>
      <c r="AF142" s="20" t="str">
        <f t="shared" si="59"/>
        <v/>
      </c>
      <c r="AG142" s="20" t="str">
        <f t="shared" si="60"/>
        <v xml:space="preserve">SELECT * FROM "SchAccounting"."Func_TblCodeOfAccounting_Structure_SET"(0000004000000000002, NULL, 0000009000000000002, 3, '2-1100', '2-1120'); </v>
      </c>
      <c r="AH142" s="20" t="str">
        <f t="shared" si="61"/>
        <v/>
      </c>
      <c r="AI142" s="20" t="str">
        <f t="shared" si="62"/>
        <v/>
      </c>
      <c r="AJ142" s="20" t="str">
        <f t="shared" si="63"/>
        <v/>
      </c>
      <c r="AK142" s="20" t="str">
        <f t="shared" si="64"/>
        <v/>
      </c>
      <c r="AL142" s="20" t="str">
        <f t="shared" si="65"/>
        <v/>
      </c>
      <c r="AM142" s="20" t="str">
        <f t="shared" si="66"/>
        <v/>
      </c>
      <c r="AO142" s="28" t="str">
        <f t="shared" si="48"/>
        <v xml:space="preserve">SELECT * FROM "SchAccounting"."Func_TblCodeOfAccounting_Structure_SET"(0000004000000000002, NULL, 0000009000000000002, 3, '2-1100', '2-1120'); </v>
      </c>
    </row>
    <row r="143" spans="2:41" x14ac:dyDescent="0.25">
      <c r="B143" s="20">
        <v>4</v>
      </c>
      <c r="C143" s="32" t="s">
        <v>393</v>
      </c>
      <c r="D143" s="20" t="s">
        <v>114</v>
      </c>
      <c r="K143" s="32" t="s">
        <v>393</v>
      </c>
      <c r="Q143" s="20" t="str">
        <f t="shared" si="67"/>
        <v>Accounts Payable - USD</v>
      </c>
      <c r="S143" s="20" t="str">
        <f t="shared" si="49"/>
        <v>2-PASV</v>
      </c>
      <c r="T143" s="20" t="str">
        <f t="shared" si="50"/>
        <v>2-0000</v>
      </c>
      <c r="U143" s="20" t="str">
        <f t="shared" si="51"/>
        <v>2-1000</v>
      </c>
      <c r="V143" s="20" t="str">
        <f t="shared" si="52"/>
        <v>2-1100</v>
      </c>
      <c r="W143" s="20" t="str">
        <f t="shared" si="53"/>
        <v>2-1120</v>
      </c>
      <c r="X143" s="20" t="str">
        <f t="shared" si="46"/>
        <v>2-1121</v>
      </c>
      <c r="Y143" s="20" t="str">
        <f t="shared" si="47"/>
        <v/>
      </c>
      <c r="Z143" s="20" t="str">
        <f t="shared" si="54"/>
        <v/>
      </c>
      <c r="AA143" s="20" t="str">
        <f t="shared" si="55"/>
        <v/>
      </c>
      <c r="AB143" s="20" t="str">
        <f t="shared" si="56"/>
        <v/>
      </c>
      <c r="AD143" s="20" t="str">
        <f t="shared" si="57"/>
        <v/>
      </c>
      <c r="AE143" s="20" t="str">
        <f t="shared" si="58"/>
        <v/>
      </c>
      <c r="AF143" s="20" t="str">
        <f t="shared" si="59"/>
        <v/>
      </c>
      <c r="AG143" s="20" t="str">
        <f t="shared" si="60"/>
        <v/>
      </c>
      <c r="AH143" s="20" t="str">
        <f t="shared" si="61"/>
        <v xml:space="preserve">SELECT * FROM "SchAccounting"."Func_TblCodeOfAccounting_Structure_SET"(0000004000000000002, NULL, 0000009000000000002, 4, '2-1120', '2-1121'); </v>
      </c>
      <c r="AI143" s="20" t="str">
        <f t="shared" si="62"/>
        <v/>
      </c>
      <c r="AJ143" s="20" t="str">
        <f t="shared" si="63"/>
        <v/>
      </c>
      <c r="AK143" s="20" t="str">
        <f t="shared" si="64"/>
        <v/>
      </c>
      <c r="AL143" s="20" t="str">
        <f t="shared" si="65"/>
        <v/>
      </c>
      <c r="AM143" s="20" t="str">
        <f t="shared" si="66"/>
        <v/>
      </c>
      <c r="AO143" s="28" t="str">
        <f t="shared" si="48"/>
        <v xml:space="preserve">SELECT * FROM "SchAccounting"."Func_TblCodeOfAccounting_Structure_SET"(0000004000000000002, NULL, 0000009000000000002, 4, '2-1120', '2-1121'); </v>
      </c>
    </row>
    <row r="144" spans="2:41" x14ac:dyDescent="0.25">
      <c r="B144" s="20">
        <v>4</v>
      </c>
      <c r="C144" s="32" t="s">
        <v>394</v>
      </c>
      <c r="D144" s="20" t="s">
        <v>466</v>
      </c>
      <c r="K144" s="32" t="s">
        <v>394</v>
      </c>
      <c r="Q144" s="20" t="str">
        <f t="shared" si="67"/>
        <v>Accounts Payable - USD Exchange</v>
      </c>
      <c r="S144" s="20" t="str">
        <f t="shared" si="49"/>
        <v>2-PASV</v>
      </c>
      <c r="T144" s="20" t="str">
        <f t="shared" si="50"/>
        <v>2-0000</v>
      </c>
      <c r="U144" s="20" t="str">
        <f t="shared" si="51"/>
        <v>2-1000</v>
      </c>
      <c r="V144" s="20" t="str">
        <f t="shared" si="52"/>
        <v>2-1100</v>
      </c>
      <c r="W144" s="20" t="str">
        <f t="shared" si="53"/>
        <v>2-1120</v>
      </c>
      <c r="X144" s="20" t="str">
        <f t="shared" si="46"/>
        <v>2-1122</v>
      </c>
      <c r="Y144" s="20" t="str">
        <f t="shared" si="47"/>
        <v/>
      </c>
      <c r="Z144" s="20" t="str">
        <f t="shared" si="54"/>
        <v/>
      </c>
      <c r="AA144" s="20" t="str">
        <f t="shared" si="55"/>
        <v/>
      </c>
      <c r="AB144" s="20" t="str">
        <f t="shared" si="56"/>
        <v/>
      </c>
      <c r="AD144" s="20" t="str">
        <f t="shared" si="57"/>
        <v/>
      </c>
      <c r="AE144" s="20" t="str">
        <f t="shared" si="58"/>
        <v/>
      </c>
      <c r="AF144" s="20" t="str">
        <f t="shared" si="59"/>
        <v/>
      </c>
      <c r="AG144" s="20" t="str">
        <f t="shared" si="60"/>
        <v/>
      </c>
      <c r="AH144" s="20" t="str">
        <f t="shared" si="61"/>
        <v xml:space="preserve">SELECT * FROM "SchAccounting"."Func_TblCodeOfAccounting_Structure_SET"(0000004000000000002, NULL, 0000009000000000002, 4, '2-1120', '2-1122'); </v>
      </c>
      <c r="AI144" s="20" t="str">
        <f t="shared" si="62"/>
        <v/>
      </c>
      <c r="AJ144" s="20" t="str">
        <f t="shared" si="63"/>
        <v/>
      </c>
      <c r="AK144" s="20" t="str">
        <f t="shared" si="64"/>
        <v/>
      </c>
      <c r="AL144" s="20" t="str">
        <f t="shared" si="65"/>
        <v/>
      </c>
      <c r="AM144" s="20" t="str">
        <f t="shared" si="66"/>
        <v/>
      </c>
      <c r="AO144" s="28" t="str">
        <f t="shared" si="48"/>
        <v xml:space="preserve">SELECT * FROM "SchAccounting"."Func_TblCodeOfAccounting_Structure_SET"(0000004000000000002, NULL, 0000009000000000002, 4, '2-1120', '2-1122'); </v>
      </c>
    </row>
    <row r="145" spans="2:41" x14ac:dyDescent="0.25">
      <c r="B145" s="20">
        <v>3</v>
      </c>
      <c r="C145" s="32" t="s">
        <v>395</v>
      </c>
      <c r="D145" s="20" t="s">
        <v>116</v>
      </c>
      <c r="J145" s="32" t="s">
        <v>395</v>
      </c>
      <c r="Q145" s="20" t="str">
        <f t="shared" si="67"/>
        <v>Accounts Payable - AUD</v>
      </c>
      <c r="S145" s="20" t="str">
        <f t="shared" si="49"/>
        <v>2-PASV</v>
      </c>
      <c r="T145" s="20" t="str">
        <f t="shared" si="50"/>
        <v>2-0000</v>
      </c>
      <c r="U145" s="20" t="str">
        <f t="shared" si="51"/>
        <v>2-1000</v>
      </c>
      <c r="V145" s="20" t="str">
        <f t="shared" si="52"/>
        <v>2-1100</v>
      </c>
      <c r="W145" s="20" t="str">
        <f t="shared" si="53"/>
        <v>2-1130</v>
      </c>
      <c r="X145" s="20" t="str">
        <f t="shared" si="46"/>
        <v>2-1122</v>
      </c>
      <c r="Y145" s="20" t="str">
        <f t="shared" si="47"/>
        <v/>
      </c>
      <c r="Z145" s="20" t="str">
        <f t="shared" si="54"/>
        <v/>
      </c>
      <c r="AA145" s="20" t="str">
        <f t="shared" si="55"/>
        <v/>
      </c>
      <c r="AB145" s="20" t="str">
        <f t="shared" si="56"/>
        <v/>
      </c>
      <c r="AD145" s="20" t="str">
        <f t="shared" si="57"/>
        <v/>
      </c>
      <c r="AE145" s="20" t="str">
        <f t="shared" si="58"/>
        <v/>
      </c>
      <c r="AF145" s="20" t="str">
        <f t="shared" si="59"/>
        <v/>
      </c>
      <c r="AG145" s="20" t="str">
        <f t="shared" si="60"/>
        <v xml:space="preserve">SELECT * FROM "SchAccounting"."Func_TblCodeOfAccounting_Structure_SET"(0000004000000000002, NULL, 0000009000000000002, 3, '2-1100', '2-1130'); </v>
      </c>
      <c r="AH145" s="20" t="str">
        <f t="shared" si="61"/>
        <v/>
      </c>
      <c r="AI145" s="20" t="str">
        <f t="shared" si="62"/>
        <v/>
      </c>
      <c r="AJ145" s="20" t="str">
        <f t="shared" si="63"/>
        <v/>
      </c>
      <c r="AK145" s="20" t="str">
        <f t="shared" si="64"/>
        <v/>
      </c>
      <c r="AL145" s="20" t="str">
        <f t="shared" si="65"/>
        <v/>
      </c>
      <c r="AM145" s="20" t="str">
        <f t="shared" si="66"/>
        <v/>
      </c>
      <c r="AO145" s="28" t="str">
        <f t="shared" si="48"/>
        <v xml:space="preserve">SELECT * FROM "SchAccounting"."Func_TblCodeOfAccounting_Structure_SET"(0000004000000000002, NULL, 0000009000000000002, 3, '2-1100', '2-1130'); </v>
      </c>
    </row>
    <row r="146" spans="2:41" x14ac:dyDescent="0.25">
      <c r="B146" s="20">
        <v>4</v>
      </c>
      <c r="C146" s="32" t="s">
        <v>396</v>
      </c>
      <c r="D146" s="20" t="s">
        <v>116</v>
      </c>
      <c r="K146" s="32" t="s">
        <v>396</v>
      </c>
      <c r="Q146" s="20" t="str">
        <f t="shared" si="67"/>
        <v>Accounts Payable - AUD</v>
      </c>
      <c r="S146" s="20" t="str">
        <f t="shared" si="49"/>
        <v>2-PASV</v>
      </c>
      <c r="T146" s="20" t="str">
        <f t="shared" si="50"/>
        <v>2-0000</v>
      </c>
      <c r="U146" s="20" t="str">
        <f t="shared" si="51"/>
        <v>2-1000</v>
      </c>
      <c r="V146" s="20" t="str">
        <f t="shared" si="52"/>
        <v>2-1100</v>
      </c>
      <c r="W146" s="20" t="str">
        <f t="shared" si="53"/>
        <v>2-1130</v>
      </c>
      <c r="X146" s="20" t="str">
        <f t="shared" si="46"/>
        <v>2-1131</v>
      </c>
      <c r="Y146" s="20" t="str">
        <f t="shared" si="47"/>
        <v/>
      </c>
      <c r="Z146" s="20" t="str">
        <f t="shared" si="54"/>
        <v/>
      </c>
      <c r="AA146" s="20" t="str">
        <f t="shared" si="55"/>
        <v/>
      </c>
      <c r="AB146" s="20" t="str">
        <f t="shared" si="56"/>
        <v/>
      </c>
      <c r="AD146" s="20" t="str">
        <f t="shared" si="57"/>
        <v/>
      </c>
      <c r="AE146" s="20" t="str">
        <f t="shared" si="58"/>
        <v/>
      </c>
      <c r="AF146" s="20" t="str">
        <f t="shared" si="59"/>
        <v/>
      </c>
      <c r="AG146" s="20" t="str">
        <f t="shared" si="60"/>
        <v/>
      </c>
      <c r="AH146" s="20" t="str">
        <f t="shared" si="61"/>
        <v xml:space="preserve">SELECT * FROM "SchAccounting"."Func_TblCodeOfAccounting_Structure_SET"(0000004000000000002, NULL, 0000009000000000002, 4, '2-1130', '2-1131'); </v>
      </c>
      <c r="AI146" s="20" t="str">
        <f t="shared" si="62"/>
        <v/>
      </c>
      <c r="AJ146" s="20" t="str">
        <f t="shared" si="63"/>
        <v/>
      </c>
      <c r="AK146" s="20" t="str">
        <f t="shared" si="64"/>
        <v/>
      </c>
      <c r="AL146" s="20" t="str">
        <f t="shared" si="65"/>
        <v/>
      </c>
      <c r="AM146" s="20" t="str">
        <f t="shared" si="66"/>
        <v/>
      </c>
      <c r="AO146" s="28" t="str">
        <f t="shared" si="48"/>
        <v xml:space="preserve">SELECT * FROM "SchAccounting"."Func_TblCodeOfAccounting_Structure_SET"(0000004000000000002, NULL, 0000009000000000002, 4, '2-1130', '2-1131'); </v>
      </c>
    </row>
    <row r="147" spans="2:41" x14ac:dyDescent="0.25">
      <c r="B147" s="20">
        <v>4</v>
      </c>
      <c r="C147" s="32" t="s">
        <v>397</v>
      </c>
      <c r="D147" s="20" t="s">
        <v>467</v>
      </c>
      <c r="K147" s="32" t="s">
        <v>397</v>
      </c>
      <c r="Q147" s="20" t="str">
        <f t="shared" si="67"/>
        <v>Accounts Payable - AUD Exchange</v>
      </c>
      <c r="S147" s="20" t="str">
        <f t="shared" si="49"/>
        <v>2-PASV</v>
      </c>
      <c r="T147" s="20" t="str">
        <f t="shared" si="50"/>
        <v>2-0000</v>
      </c>
      <c r="U147" s="20" t="str">
        <f t="shared" si="51"/>
        <v>2-1000</v>
      </c>
      <c r="V147" s="20" t="str">
        <f t="shared" si="52"/>
        <v>2-1100</v>
      </c>
      <c r="W147" s="20" t="str">
        <f t="shared" si="53"/>
        <v>2-1130</v>
      </c>
      <c r="X147" s="20" t="str">
        <f t="shared" si="46"/>
        <v>2-1132</v>
      </c>
      <c r="Y147" s="20" t="str">
        <f t="shared" si="47"/>
        <v/>
      </c>
      <c r="Z147" s="20" t="str">
        <f t="shared" si="54"/>
        <v/>
      </c>
      <c r="AA147" s="20" t="str">
        <f t="shared" si="55"/>
        <v/>
      </c>
      <c r="AB147" s="20" t="str">
        <f t="shared" si="56"/>
        <v/>
      </c>
      <c r="AD147" s="20" t="str">
        <f t="shared" si="57"/>
        <v/>
      </c>
      <c r="AE147" s="20" t="str">
        <f t="shared" si="58"/>
        <v/>
      </c>
      <c r="AF147" s="20" t="str">
        <f t="shared" si="59"/>
        <v/>
      </c>
      <c r="AG147" s="20" t="str">
        <f t="shared" si="60"/>
        <v/>
      </c>
      <c r="AH147" s="20" t="str">
        <f t="shared" si="61"/>
        <v xml:space="preserve">SELECT * FROM "SchAccounting"."Func_TblCodeOfAccounting_Structure_SET"(0000004000000000002, NULL, 0000009000000000002, 4, '2-1130', '2-1132'); </v>
      </c>
      <c r="AI147" s="20" t="str">
        <f t="shared" si="62"/>
        <v/>
      </c>
      <c r="AJ147" s="20" t="str">
        <f t="shared" si="63"/>
        <v/>
      </c>
      <c r="AK147" s="20" t="str">
        <f t="shared" si="64"/>
        <v/>
      </c>
      <c r="AL147" s="20" t="str">
        <f t="shared" si="65"/>
        <v/>
      </c>
      <c r="AM147" s="20" t="str">
        <f t="shared" si="66"/>
        <v/>
      </c>
      <c r="AO147" s="28" t="str">
        <f t="shared" si="48"/>
        <v xml:space="preserve">SELECT * FROM "SchAccounting"."Func_TblCodeOfAccounting_Structure_SET"(0000004000000000002, NULL, 0000009000000000002, 4, '2-1130', '2-1132'); </v>
      </c>
    </row>
    <row r="148" spans="2:41" x14ac:dyDescent="0.25">
      <c r="B148" s="20">
        <v>3</v>
      </c>
      <c r="C148" s="32" t="s">
        <v>398</v>
      </c>
      <c r="D148" s="20" t="s">
        <v>118</v>
      </c>
      <c r="J148" s="32" t="s">
        <v>398</v>
      </c>
      <c r="Q148" s="20" t="str">
        <f t="shared" si="67"/>
        <v>Accounts Payable - BM</v>
      </c>
      <c r="S148" s="20" t="str">
        <f t="shared" si="49"/>
        <v>2-PASV</v>
      </c>
      <c r="T148" s="20" t="str">
        <f t="shared" si="50"/>
        <v>2-0000</v>
      </c>
      <c r="U148" s="20" t="str">
        <f t="shared" si="51"/>
        <v>2-1000</v>
      </c>
      <c r="V148" s="20" t="str">
        <f t="shared" si="52"/>
        <v>2-1100</v>
      </c>
      <c r="W148" s="20" t="str">
        <f t="shared" si="53"/>
        <v>2-1200</v>
      </c>
      <c r="X148" s="20" t="str">
        <f t="shared" si="46"/>
        <v>2-1132</v>
      </c>
      <c r="Y148" s="20" t="str">
        <f t="shared" si="47"/>
        <v/>
      </c>
      <c r="Z148" s="20" t="str">
        <f t="shared" si="54"/>
        <v/>
      </c>
      <c r="AA148" s="20" t="str">
        <f t="shared" si="55"/>
        <v/>
      </c>
      <c r="AB148" s="20" t="str">
        <f t="shared" si="56"/>
        <v/>
      </c>
      <c r="AD148" s="20" t="str">
        <f t="shared" si="57"/>
        <v/>
      </c>
      <c r="AE148" s="20" t="str">
        <f t="shared" si="58"/>
        <v/>
      </c>
      <c r="AF148" s="20" t="str">
        <f t="shared" si="59"/>
        <v/>
      </c>
      <c r="AG148" s="20" t="str">
        <f t="shared" si="60"/>
        <v xml:space="preserve">SELECT * FROM "SchAccounting"."Func_TblCodeOfAccounting_Structure_SET"(0000004000000000002, NULL, 0000009000000000002, 3, '2-1100', '2-1200'); </v>
      </c>
      <c r="AH148" s="20" t="str">
        <f t="shared" si="61"/>
        <v/>
      </c>
      <c r="AI148" s="20" t="str">
        <f t="shared" si="62"/>
        <v/>
      </c>
      <c r="AJ148" s="20" t="str">
        <f t="shared" si="63"/>
        <v/>
      </c>
      <c r="AK148" s="20" t="str">
        <f t="shared" si="64"/>
        <v/>
      </c>
      <c r="AL148" s="20" t="str">
        <f t="shared" si="65"/>
        <v/>
      </c>
      <c r="AM148" s="20" t="str">
        <f t="shared" si="66"/>
        <v/>
      </c>
      <c r="AO148" s="28" t="str">
        <f t="shared" si="48"/>
        <v xml:space="preserve">SELECT * FROM "SchAccounting"."Func_TblCodeOfAccounting_Structure_SET"(0000004000000000002, NULL, 0000009000000000002, 3, '2-1100', '2-1200'); </v>
      </c>
    </row>
    <row r="149" spans="2:41" x14ac:dyDescent="0.25">
      <c r="B149" s="20">
        <v>3</v>
      </c>
      <c r="C149" s="32" t="s">
        <v>399</v>
      </c>
      <c r="D149" s="20" t="s">
        <v>119</v>
      </c>
      <c r="I149" s="32" t="s">
        <v>399</v>
      </c>
      <c r="Q149" s="20" t="str">
        <f t="shared" si="67"/>
        <v>Accrued Expenses</v>
      </c>
      <c r="S149" s="20" t="str">
        <f t="shared" si="49"/>
        <v>2-PASV</v>
      </c>
      <c r="T149" s="20" t="str">
        <f t="shared" si="50"/>
        <v>2-0000</v>
      </c>
      <c r="U149" s="20" t="str">
        <f t="shared" si="51"/>
        <v>2-1000</v>
      </c>
      <c r="V149" s="20" t="str">
        <f t="shared" si="52"/>
        <v>2-1300</v>
      </c>
      <c r="W149" s="20" t="str">
        <f t="shared" si="53"/>
        <v>2-1200</v>
      </c>
      <c r="X149" s="20" t="str">
        <f t="shared" si="46"/>
        <v>2-1132</v>
      </c>
      <c r="Y149" s="20" t="str">
        <f t="shared" si="47"/>
        <v/>
      </c>
      <c r="Z149" s="20" t="str">
        <f t="shared" si="54"/>
        <v/>
      </c>
      <c r="AA149" s="20" t="str">
        <f t="shared" si="55"/>
        <v/>
      </c>
      <c r="AB149" s="20" t="str">
        <f t="shared" si="56"/>
        <v/>
      </c>
      <c r="AD149" s="20" t="str">
        <f t="shared" si="57"/>
        <v/>
      </c>
      <c r="AE149" s="20" t="str">
        <f t="shared" si="58"/>
        <v/>
      </c>
      <c r="AF149" s="20" t="str">
        <f t="shared" si="59"/>
        <v xml:space="preserve">SELECT * FROM "SchAccounting"."Func_TblCodeOfAccounting_Structure_SET"(0000004000000000002, NULL, 0000009000000000002, 2, '2-1000', '2-1300'); </v>
      </c>
      <c r="AG149" s="20" t="str">
        <f t="shared" si="60"/>
        <v/>
      </c>
      <c r="AH149" s="20" t="str">
        <f t="shared" si="61"/>
        <v/>
      </c>
      <c r="AI149" s="20" t="str">
        <f t="shared" si="62"/>
        <v/>
      </c>
      <c r="AJ149" s="20" t="str">
        <f t="shared" si="63"/>
        <v/>
      </c>
      <c r="AK149" s="20" t="str">
        <f t="shared" si="64"/>
        <v/>
      </c>
      <c r="AL149" s="20" t="str">
        <f t="shared" si="65"/>
        <v/>
      </c>
      <c r="AM149" s="20" t="str">
        <f t="shared" si="66"/>
        <v/>
      </c>
      <c r="AO149" s="28" t="str">
        <f t="shared" si="48"/>
        <v xml:space="preserve">SELECT * FROM "SchAccounting"."Func_TblCodeOfAccounting_Structure_SET"(0000004000000000002, NULL, 0000009000000000002, 2, '2-1000', '2-1300'); </v>
      </c>
    </row>
    <row r="150" spans="2:41" x14ac:dyDescent="0.25">
      <c r="B150" s="20">
        <v>3</v>
      </c>
      <c r="C150" s="32" t="s">
        <v>400</v>
      </c>
      <c r="D150" s="20" t="s">
        <v>120</v>
      </c>
      <c r="J150" s="32" t="s">
        <v>400</v>
      </c>
      <c r="Q150" s="20" t="str">
        <f t="shared" si="67"/>
        <v>Accrued Inventory</v>
      </c>
      <c r="S150" s="20" t="str">
        <f t="shared" si="49"/>
        <v>2-PASV</v>
      </c>
      <c r="T150" s="20" t="str">
        <f t="shared" si="50"/>
        <v>2-0000</v>
      </c>
      <c r="U150" s="20" t="str">
        <f t="shared" si="51"/>
        <v>2-1000</v>
      </c>
      <c r="V150" s="20" t="str">
        <f t="shared" si="52"/>
        <v>2-1300</v>
      </c>
      <c r="W150" s="20" t="str">
        <f t="shared" si="53"/>
        <v>2-1301</v>
      </c>
      <c r="X150" s="20" t="str">
        <f t="shared" si="46"/>
        <v>2-1132</v>
      </c>
      <c r="Y150" s="20" t="str">
        <f t="shared" si="47"/>
        <v/>
      </c>
      <c r="Z150" s="20" t="str">
        <f t="shared" si="54"/>
        <v/>
      </c>
      <c r="AA150" s="20" t="str">
        <f t="shared" si="55"/>
        <v/>
      </c>
      <c r="AB150" s="20" t="str">
        <f t="shared" si="56"/>
        <v/>
      </c>
      <c r="AD150" s="20" t="str">
        <f t="shared" si="57"/>
        <v/>
      </c>
      <c r="AE150" s="20" t="str">
        <f t="shared" si="58"/>
        <v/>
      </c>
      <c r="AF150" s="20" t="str">
        <f t="shared" si="59"/>
        <v/>
      </c>
      <c r="AG150" s="20" t="str">
        <f t="shared" si="60"/>
        <v xml:space="preserve">SELECT * FROM "SchAccounting"."Func_TblCodeOfAccounting_Structure_SET"(0000004000000000002, NULL, 0000009000000000002, 3, '2-1300', '2-1301'); </v>
      </c>
      <c r="AH150" s="20" t="str">
        <f t="shared" si="61"/>
        <v/>
      </c>
      <c r="AI150" s="20" t="str">
        <f t="shared" si="62"/>
        <v/>
      </c>
      <c r="AJ150" s="20" t="str">
        <f t="shared" si="63"/>
        <v/>
      </c>
      <c r="AK150" s="20" t="str">
        <f t="shared" si="64"/>
        <v/>
      </c>
      <c r="AL150" s="20" t="str">
        <f t="shared" si="65"/>
        <v/>
      </c>
      <c r="AM150" s="20" t="str">
        <f t="shared" si="66"/>
        <v/>
      </c>
      <c r="AO150" s="28" t="str">
        <f t="shared" si="48"/>
        <v xml:space="preserve">SELECT * FROM "SchAccounting"."Func_TblCodeOfAccounting_Structure_SET"(0000004000000000002, NULL, 0000009000000000002, 3, '2-1300', '2-1301'); </v>
      </c>
    </row>
    <row r="151" spans="2:41" x14ac:dyDescent="0.25">
      <c r="B151" s="20">
        <v>3</v>
      </c>
      <c r="C151" s="32" t="s">
        <v>401</v>
      </c>
      <c r="D151" s="20" t="s">
        <v>121</v>
      </c>
      <c r="J151" s="32" t="s">
        <v>401</v>
      </c>
      <c r="Q151" s="20" t="str">
        <f t="shared" si="67"/>
        <v>Month end CFS Accrual</v>
      </c>
      <c r="S151" s="20" t="str">
        <f t="shared" si="49"/>
        <v>2-PASV</v>
      </c>
      <c r="T151" s="20" t="str">
        <f t="shared" si="50"/>
        <v>2-0000</v>
      </c>
      <c r="U151" s="20" t="str">
        <f t="shared" si="51"/>
        <v>2-1000</v>
      </c>
      <c r="V151" s="20" t="str">
        <f t="shared" si="52"/>
        <v>2-1300</v>
      </c>
      <c r="W151" s="20" t="str">
        <f t="shared" si="53"/>
        <v>2-1310</v>
      </c>
      <c r="X151" s="20" t="str">
        <f t="shared" si="46"/>
        <v>2-1132</v>
      </c>
      <c r="Y151" s="20" t="str">
        <f t="shared" si="47"/>
        <v/>
      </c>
      <c r="Z151" s="20" t="str">
        <f t="shared" si="54"/>
        <v/>
      </c>
      <c r="AA151" s="20" t="str">
        <f t="shared" si="55"/>
        <v/>
      </c>
      <c r="AB151" s="20" t="str">
        <f t="shared" si="56"/>
        <v/>
      </c>
      <c r="AD151" s="20" t="str">
        <f t="shared" si="57"/>
        <v/>
      </c>
      <c r="AE151" s="20" t="str">
        <f t="shared" si="58"/>
        <v/>
      </c>
      <c r="AF151" s="20" t="str">
        <f t="shared" si="59"/>
        <v/>
      </c>
      <c r="AG151" s="20" t="str">
        <f t="shared" si="60"/>
        <v xml:space="preserve">SELECT * FROM "SchAccounting"."Func_TblCodeOfAccounting_Structure_SET"(0000004000000000002, NULL, 0000009000000000002, 3, '2-1300', '2-1310'); </v>
      </c>
      <c r="AH151" s="20" t="str">
        <f t="shared" si="61"/>
        <v/>
      </c>
      <c r="AI151" s="20" t="str">
        <f t="shared" si="62"/>
        <v/>
      </c>
      <c r="AJ151" s="20" t="str">
        <f t="shared" si="63"/>
        <v/>
      </c>
      <c r="AK151" s="20" t="str">
        <f t="shared" si="64"/>
        <v/>
      </c>
      <c r="AL151" s="20" t="str">
        <f t="shared" si="65"/>
        <v/>
      </c>
      <c r="AM151" s="20" t="str">
        <f t="shared" si="66"/>
        <v/>
      </c>
      <c r="AO151" s="28" t="str">
        <f t="shared" si="48"/>
        <v xml:space="preserve">SELECT * FROM "SchAccounting"."Func_TblCodeOfAccounting_Structure_SET"(0000004000000000002, NULL, 0000009000000000002, 3, '2-1300', '2-1310'); </v>
      </c>
    </row>
    <row r="152" spans="2:41" x14ac:dyDescent="0.25">
      <c r="B152" s="20">
        <v>3</v>
      </c>
      <c r="C152" s="32" t="s">
        <v>402</v>
      </c>
      <c r="D152" s="20" t="s">
        <v>122</v>
      </c>
      <c r="I152" s="32" t="s">
        <v>402</v>
      </c>
      <c r="Q152" s="20" t="str">
        <f t="shared" si="67"/>
        <v>Unearned Revenue</v>
      </c>
      <c r="S152" s="20" t="str">
        <f t="shared" si="49"/>
        <v>2-PASV</v>
      </c>
      <c r="T152" s="20" t="str">
        <f t="shared" si="50"/>
        <v>2-0000</v>
      </c>
      <c r="U152" s="20" t="str">
        <f t="shared" si="51"/>
        <v>2-1000</v>
      </c>
      <c r="V152" s="20" t="str">
        <f t="shared" si="52"/>
        <v>2-1400</v>
      </c>
      <c r="W152" s="20" t="str">
        <f t="shared" si="53"/>
        <v>2-1310</v>
      </c>
      <c r="X152" s="20" t="str">
        <f t="shared" si="46"/>
        <v>2-1132</v>
      </c>
      <c r="Y152" s="20" t="str">
        <f t="shared" si="47"/>
        <v/>
      </c>
      <c r="Z152" s="20" t="str">
        <f t="shared" si="54"/>
        <v/>
      </c>
      <c r="AA152" s="20" t="str">
        <f t="shared" si="55"/>
        <v/>
      </c>
      <c r="AB152" s="20" t="str">
        <f t="shared" si="56"/>
        <v/>
      </c>
      <c r="AD152" s="20" t="str">
        <f t="shared" si="57"/>
        <v/>
      </c>
      <c r="AE152" s="20" t="str">
        <f t="shared" si="58"/>
        <v/>
      </c>
      <c r="AF152" s="20" t="str">
        <f t="shared" si="59"/>
        <v xml:space="preserve">SELECT * FROM "SchAccounting"."Func_TblCodeOfAccounting_Structure_SET"(0000004000000000002, NULL, 0000009000000000002, 2, '2-1000', '2-1400'); </v>
      </c>
      <c r="AG152" s="20" t="str">
        <f t="shared" si="60"/>
        <v/>
      </c>
      <c r="AH152" s="20" t="str">
        <f t="shared" si="61"/>
        <v/>
      </c>
      <c r="AI152" s="20" t="str">
        <f t="shared" si="62"/>
        <v/>
      </c>
      <c r="AJ152" s="20" t="str">
        <f t="shared" si="63"/>
        <v/>
      </c>
      <c r="AK152" s="20" t="str">
        <f t="shared" si="64"/>
        <v/>
      </c>
      <c r="AL152" s="20" t="str">
        <f t="shared" si="65"/>
        <v/>
      </c>
      <c r="AM152" s="20" t="str">
        <f t="shared" si="66"/>
        <v/>
      </c>
      <c r="AO152" s="28" t="str">
        <f t="shared" si="48"/>
        <v xml:space="preserve">SELECT * FROM "SchAccounting"."Func_TblCodeOfAccounting_Structure_SET"(0000004000000000002, NULL, 0000009000000000002, 2, '2-1000', '2-1400'); </v>
      </c>
    </row>
    <row r="153" spans="2:41" x14ac:dyDescent="0.25">
      <c r="B153" s="20">
        <v>3</v>
      </c>
      <c r="C153" s="32" t="s">
        <v>545</v>
      </c>
      <c r="D153" s="20" t="s">
        <v>123</v>
      </c>
      <c r="I153" s="32" t="s">
        <v>545</v>
      </c>
      <c r="Q153" s="20" t="str">
        <f t="shared" si="67"/>
        <v>Witholding Tax</v>
      </c>
      <c r="S153" s="20" t="str">
        <f t="shared" si="49"/>
        <v>2-PASV</v>
      </c>
      <c r="T153" s="20" t="str">
        <f t="shared" si="50"/>
        <v>2-0000</v>
      </c>
      <c r="U153" s="20" t="str">
        <f t="shared" si="51"/>
        <v>2-1000</v>
      </c>
      <c r="V153" s="20" t="str">
        <f t="shared" si="52"/>
        <v>2-2100</v>
      </c>
      <c r="W153" s="20" t="str">
        <f t="shared" si="53"/>
        <v>2-1310</v>
      </c>
      <c r="X153" s="20" t="str">
        <f t="shared" si="46"/>
        <v>2-1132</v>
      </c>
      <c r="Y153" s="20" t="str">
        <f t="shared" si="47"/>
        <v/>
      </c>
      <c r="Z153" s="20" t="str">
        <f t="shared" si="54"/>
        <v/>
      </c>
      <c r="AA153" s="20" t="str">
        <f t="shared" si="55"/>
        <v/>
      </c>
      <c r="AB153" s="20" t="str">
        <f t="shared" si="56"/>
        <v/>
      </c>
      <c r="AD153" s="20" t="str">
        <f t="shared" si="57"/>
        <v/>
      </c>
      <c r="AE153" s="20" t="str">
        <f t="shared" si="58"/>
        <v/>
      </c>
      <c r="AF153" s="20" t="str">
        <f t="shared" si="59"/>
        <v xml:space="preserve">SELECT * FROM "SchAccounting"."Func_TblCodeOfAccounting_Structure_SET"(0000004000000000002, NULL, 0000009000000000002, 2, '2-1000', '2-2100'); </v>
      </c>
      <c r="AG153" s="20" t="str">
        <f t="shared" si="60"/>
        <v/>
      </c>
      <c r="AH153" s="20" t="str">
        <f t="shared" si="61"/>
        <v/>
      </c>
      <c r="AI153" s="20" t="str">
        <f t="shared" si="62"/>
        <v/>
      </c>
      <c r="AJ153" s="20" t="str">
        <f t="shared" si="63"/>
        <v/>
      </c>
      <c r="AK153" s="20" t="str">
        <f t="shared" si="64"/>
        <v/>
      </c>
      <c r="AL153" s="20" t="str">
        <f t="shared" si="65"/>
        <v/>
      </c>
      <c r="AM153" s="20" t="str">
        <f t="shared" si="66"/>
        <v/>
      </c>
      <c r="AO153" s="28" t="str">
        <f t="shared" si="48"/>
        <v xml:space="preserve">SELECT * FROM "SchAccounting"."Func_TblCodeOfAccounting_Structure_SET"(0000004000000000002, NULL, 0000009000000000002, 2, '2-1000', '2-2100'); </v>
      </c>
    </row>
    <row r="154" spans="2:41" x14ac:dyDescent="0.25">
      <c r="B154" s="20">
        <v>3</v>
      </c>
      <c r="C154" s="32" t="s">
        <v>546</v>
      </c>
      <c r="D154" s="20" t="s">
        <v>124</v>
      </c>
      <c r="I154" s="32" t="s">
        <v>546</v>
      </c>
      <c r="Q154" s="20" t="str">
        <f t="shared" si="67"/>
        <v>GST - Output Tax</v>
      </c>
      <c r="S154" s="20" t="str">
        <f t="shared" si="49"/>
        <v>2-PASV</v>
      </c>
      <c r="T154" s="20" t="str">
        <f t="shared" si="50"/>
        <v>2-0000</v>
      </c>
      <c r="U154" s="20" t="str">
        <f t="shared" si="51"/>
        <v>2-1000</v>
      </c>
      <c r="V154" s="20" t="str">
        <f t="shared" si="52"/>
        <v>2-3100</v>
      </c>
      <c r="W154" s="20" t="str">
        <f t="shared" si="53"/>
        <v>2-1310</v>
      </c>
      <c r="X154" s="20" t="str">
        <f t="shared" si="46"/>
        <v>2-1132</v>
      </c>
      <c r="Y154" s="20" t="str">
        <f t="shared" si="47"/>
        <v/>
      </c>
      <c r="Z154" s="20" t="str">
        <f t="shared" si="54"/>
        <v/>
      </c>
      <c r="AA154" s="20" t="str">
        <f t="shared" si="55"/>
        <v/>
      </c>
      <c r="AB154" s="20" t="str">
        <f t="shared" si="56"/>
        <v/>
      </c>
      <c r="AD154" s="20" t="str">
        <f t="shared" si="57"/>
        <v/>
      </c>
      <c r="AE154" s="20" t="str">
        <f t="shared" si="58"/>
        <v/>
      </c>
      <c r="AF154" s="20" t="str">
        <f t="shared" si="59"/>
        <v xml:space="preserve">SELECT * FROM "SchAccounting"."Func_TblCodeOfAccounting_Structure_SET"(0000004000000000002, NULL, 0000009000000000002, 2, '2-1000', '2-3100'); </v>
      </c>
      <c r="AG154" s="20" t="str">
        <f t="shared" si="60"/>
        <v/>
      </c>
      <c r="AH154" s="20" t="str">
        <f t="shared" si="61"/>
        <v/>
      </c>
      <c r="AI154" s="20" t="str">
        <f t="shared" si="62"/>
        <v/>
      </c>
      <c r="AJ154" s="20" t="str">
        <f t="shared" si="63"/>
        <v/>
      </c>
      <c r="AK154" s="20" t="str">
        <f t="shared" si="64"/>
        <v/>
      </c>
      <c r="AL154" s="20" t="str">
        <f t="shared" si="65"/>
        <v/>
      </c>
      <c r="AM154" s="20" t="str">
        <f t="shared" si="66"/>
        <v/>
      </c>
      <c r="AO154" s="28" t="str">
        <f t="shared" si="48"/>
        <v xml:space="preserve">SELECT * FROM "SchAccounting"."Func_TblCodeOfAccounting_Structure_SET"(0000004000000000002, NULL, 0000009000000000002, 2, '2-1000', '2-3100'); </v>
      </c>
    </row>
    <row r="155" spans="2:41" x14ac:dyDescent="0.25">
      <c r="B155" s="20">
        <v>3</v>
      </c>
      <c r="C155" s="32" t="s">
        <v>547</v>
      </c>
      <c r="D155" s="20" t="s">
        <v>125</v>
      </c>
      <c r="I155" s="32" t="s">
        <v>547</v>
      </c>
      <c r="Q155" s="20" t="str">
        <f t="shared" si="67"/>
        <v>Defferred Tax Liability</v>
      </c>
      <c r="S155" s="20" t="str">
        <f t="shared" si="49"/>
        <v>2-PASV</v>
      </c>
      <c r="T155" s="20" t="str">
        <f t="shared" si="50"/>
        <v>2-0000</v>
      </c>
      <c r="U155" s="20" t="str">
        <f t="shared" si="51"/>
        <v>2-1000</v>
      </c>
      <c r="V155" s="20" t="str">
        <f t="shared" si="52"/>
        <v>2-3300</v>
      </c>
      <c r="W155" s="20" t="str">
        <f t="shared" si="53"/>
        <v>2-1310</v>
      </c>
      <c r="X155" s="20" t="str">
        <f t="shared" si="46"/>
        <v>2-1132</v>
      </c>
      <c r="Y155" s="20" t="str">
        <f t="shared" si="47"/>
        <v/>
      </c>
      <c r="Z155" s="20" t="str">
        <f t="shared" si="54"/>
        <v/>
      </c>
      <c r="AA155" s="20" t="str">
        <f t="shared" si="55"/>
        <v/>
      </c>
      <c r="AB155" s="20" t="str">
        <f t="shared" si="56"/>
        <v/>
      </c>
      <c r="AD155" s="20" t="str">
        <f t="shared" si="57"/>
        <v/>
      </c>
      <c r="AE155" s="20" t="str">
        <f t="shared" si="58"/>
        <v/>
      </c>
      <c r="AF155" s="20" t="str">
        <f t="shared" si="59"/>
        <v xml:space="preserve">SELECT * FROM "SchAccounting"."Func_TblCodeOfAccounting_Structure_SET"(0000004000000000002, NULL, 0000009000000000002, 2, '2-1000', '2-3300'); </v>
      </c>
      <c r="AG155" s="20" t="str">
        <f t="shared" si="60"/>
        <v/>
      </c>
      <c r="AH155" s="20" t="str">
        <f t="shared" si="61"/>
        <v/>
      </c>
      <c r="AI155" s="20" t="str">
        <f t="shared" si="62"/>
        <v/>
      </c>
      <c r="AJ155" s="20" t="str">
        <f t="shared" si="63"/>
        <v/>
      </c>
      <c r="AK155" s="20" t="str">
        <f t="shared" si="64"/>
        <v/>
      </c>
      <c r="AL155" s="20" t="str">
        <f t="shared" si="65"/>
        <v/>
      </c>
      <c r="AM155" s="20" t="str">
        <f t="shared" si="66"/>
        <v/>
      </c>
      <c r="AO155" s="28" t="str">
        <f t="shared" si="48"/>
        <v xml:space="preserve">SELECT * FROM "SchAccounting"."Func_TblCodeOfAccounting_Structure_SET"(0000004000000000002, NULL, 0000009000000000002, 2, '2-1000', '2-3300'); </v>
      </c>
    </row>
    <row r="156" spans="2:41" x14ac:dyDescent="0.25">
      <c r="B156" s="20">
        <v>3</v>
      </c>
      <c r="C156" s="32" t="s">
        <v>548</v>
      </c>
      <c r="D156" s="20" t="s">
        <v>126</v>
      </c>
      <c r="I156" s="32" t="s">
        <v>548</v>
      </c>
      <c r="Q156" s="20" t="str">
        <f t="shared" si="67"/>
        <v>Provision for Tax</v>
      </c>
      <c r="S156" s="20" t="str">
        <f t="shared" si="49"/>
        <v>2-PASV</v>
      </c>
      <c r="T156" s="20" t="str">
        <f t="shared" si="50"/>
        <v>2-0000</v>
      </c>
      <c r="U156" s="20" t="str">
        <f t="shared" si="51"/>
        <v>2-1000</v>
      </c>
      <c r="V156" s="20" t="str">
        <f t="shared" si="52"/>
        <v>2-3500</v>
      </c>
      <c r="W156" s="20" t="str">
        <f t="shared" si="53"/>
        <v>2-1310</v>
      </c>
      <c r="X156" s="20" t="str">
        <f t="shared" si="46"/>
        <v>2-1132</v>
      </c>
      <c r="Y156" s="20" t="str">
        <f t="shared" si="47"/>
        <v/>
      </c>
      <c r="Z156" s="20" t="str">
        <f t="shared" si="54"/>
        <v/>
      </c>
      <c r="AA156" s="20" t="str">
        <f t="shared" si="55"/>
        <v/>
      </c>
      <c r="AB156" s="20" t="str">
        <f t="shared" si="56"/>
        <v/>
      </c>
      <c r="AD156" s="20" t="str">
        <f t="shared" si="57"/>
        <v/>
      </c>
      <c r="AE156" s="20" t="str">
        <f t="shared" si="58"/>
        <v/>
      </c>
      <c r="AF156" s="20" t="str">
        <f t="shared" si="59"/>
        <v xml:space="preserve">SELECT * FROM "SchAccounting"."Func_TblCodeOfAccounting_Structure_SET"(0000004000000000002, NULL, 0000009000000000002, 2, '2-1000', '2-3500'); </v>
      </c>
      <c r="AG156" s="20" t="str">
        <f t="shared" si="60"/>
        <v/>
      </c>
      <c r="AH156" s="20" t="str">
        <f t="shared" si="61"/>
        <v/>
      </c>
      <c r="AI156" s="20" t="str">
        <f t="shared" si="62"/>
        <v/>
      </c>
      <c r="AJ156" s="20" t="str">
        <f t="shared" si="63"/>
        <v/>
      </c>
      <c r="AK156" s="20" t="str">
        <f t="shared" si="64"/>
        <v/>
      </c>
      <c r="AL156" s="20" t="str">
        <f t="shared" si="65"/>
        <v/>
      </c>
      <c r="AM156" s="20" t="str">
        <f t="shared" si="66"/>
        <v/>
      </c>
      <c r="AO156" s="28" t="str">
        <f t="shared" si="48"/>
        <v xml:space="preserve">SELECT * FROM "SchAccounting"."Func_TblCodeOfAccounting_Structure_SET"(0000004000000000002, NULL, 0000009000000000002, 2, '2-1000', '2-3500'); </v>
      </c>
    </row>
    <row r="157" spans="2:41" x14ac:dyDescent="0.25">
      <c r="B157" s="20">
        <v>4</v>
      </c>
      <c r="C157" s="32" t="s">
        <v>549</v>
      </c>
      <c r="D157" s="20" t="s">
        <v>127</v>
      </c>
      <c r="J157" s="32" t="s">
        <v>549</v>
      </c>
      <c r="Q157" s="20" t="str">
        <f t="shared" si="67"/>
        <v>Provision Tax 21</v>
      </c>
      <c r="S157" s="20" t="str">
        <f t="shared" si="49"/>
        <v>2-PASV</v>
      </c>
      <c r="T157" s="20" t="str">
        <f t="shared" si="50"/>
        <v>2-0000</v>
      </c>
      <c r="U157" s="20" t="str">
        <f t="shared" si="51"/>
        <v>2-1000</v>
      </c>
      <c r="V157" s="20" t="str">
        <f t="shared" si="52"/>
        <v>2-3500</v>
      </c>
      <c r="W157" s="20" t="str">
        <f t="shared" si="53"/>
        <v>2-3510</v>
      </c>
      <c r="X157" s="20" t="str">
        <f t="shared" si="46"/>
        <v>2-1132</v>
      </c>
      <c r="Y157" s="20" t="str">
        <f t="shared" si="47"/>
        <v/>
      </c>
      <c r="Z157" s="20" t="str">
        <f t="shared" si="54"/>
        <v/>
      </c>
      <c r="AA157" s="20" t="str">
        <f t="shared" si="55"/>
        <v/>
      </c>
      <c r="AB157" s="20" t="str">
        <f t="shared" si="56"/>
        <v/>
      </c>
      <c r="AD157" s="20" t="str">
        <f t="shared" si="57"/>
        <v/>
      </c>
      <c r="AE157" s="20" t="str">
        <f t="shared" si="58"/>
        <v/>
      </c>
      <c r="AF157" s="20" t="str">
        <f t="shared" si="59"/>
        <v/>
      </c>
      <c r="AG157" s="20" t="str">
        <f t="shared" si="60"/>
        <v xml:space="preserve">SELECT * FROM "SchAccounting"."Func_TblCodeOfAccounting_Structure_SET"(0000004000000000002, NULL, 0000009000000000002, 3, '2-3500', '2-3510'); </v>
      </c>
      <c r="AH157" s="20" t="str">
        <f t="shared" si="61"/>
        <v/>
      </c>
      <c r="AI157" s="20" t="str">
        <f t="shared" si="62"/>
        <v/>
      </c>
      <c r="AJ157" s="20" t="str">
        <f t="shared" si="63"/>
        <v/>
      </c>
      <c r="AK157" s="20" t="str">
        <f t="shared" si="64"/>
        <v/>
      </c>
      <c r="AL157" s="20" t="str">
        <f t="shared" si="65"/>
        <v/>
      </c>
      <c r="AM157" s="20" t="str">
        <f t="shared" si="66"/>
        <v/>
      </c>
      <c r="AO157" s="28" t="str">
        <f t="shared" si="48"/>
        <v xml:space="preserve">SELECT * FROM "SchAccounting"."Func_TblCodeOfAccounting_Structure_SET"(0000004000000000002, NULL, 0000009000000000002, 3, '2-3500', '2-3510'); </v>
      </c>
    </row>
    <row r="158" spans="2:41" x14ac:dyDescent="0.25">
      <c r="B158" s="20">
        <v>4</v>
      </c>
      <c r="C158" s="32" t="s">
        <v>550</v>
      </c>
      <c r="D158" s="20" t="s">
        <v>128</v>
      </c>
      <c r="J158" s="32" t="s">
        <v>550</v>
      </c>
      <c r="Q158" s="20" t="str">
        <f t="shared" si="67"/>
        <v>Provision Tax 22</v>
      </c>
      <c r="S158" s="20" t="str">
        <f t="shared" si="49"/>
        <v>2-PASV</v>
      </c>
      <c r="T158" s="20" t="str">
        <f t="shared" si="50"/>
        <v>2-0000</v>
      </c>
      <c r="U158" s="20" t="str">
        <f t="shared" si="51"/>
        <v>2-1000</v>
      </c>
      <c r="V158" s="20" t="str">
        <f t="shared" si="52"/>
        <v>2-3500</v>
      </c>
      <c r="W158" s="20" t="str">
        <f t="shared" si="53"/>
        <v>2-3520</v>
      </c>
      <c r="X158" s="20" t="str">
        <f t="shared" si="46"/>
        <v>2-1132</v>
      </c>
      <c r="Y158" s="20" t="str">
        <f t="shared" si="47"/>
        <v/>
      </c>
      <c r="Z158" s="20" t="str">
        <f t="shared" si="54"/>
        <v/>
      </c>
      <c r="AA158" s="20" t="str">
        <f t="shared" si="55"/>
        <v/>
      </c>
      <c r="AB158" s="20" t="str">
        <f t="shared" si="56"/>
        <v/>
      </c>
      <c r="AD158" s="20" t="str">
        <f t="shared" si="57"/>
        <v/>
      </c>
      <c r="AE158" s="20" t="str">
        <f t="shared" si="58"/>
        <v/>
      </c>
      <c r="AF158" s="20" t="str">
        <f t="shared" si="59"/>
        <v/>
      </c>
      <c r="AG158" s="20" t="str">
        <f t="shared" si="60"/>
        <v xml:space="preserve">SELECT * FROM "SchAccounting"."Func_TblCodeOfAccounting_Structure_SET"(0000004000000000002, NULL, 0000009000000000002, 3, '2-3500', '2-3520'); </v>
      </c>
      <c r="AH158" s="20" t="str">
        <f t="shared" si="61"/>
        <v/>
      </c>
      <c r="AI158" s="20" t="str">
        <f t="shared" si="62"/>
        <v/>
      </c>
      <c r="AJ158" s="20" t="str">
        <f t="shared" si="63"/>
        <v/>
      </c>
      <c r="AK158" s="20" t="str">
        <f t="shared" si="64"/>
        <v/>
      </c>
      <c r="AL158" s="20" t="str">
        <f t="shared" si="65"/>
        <v/>
      </c>
      <c r="AM158" s="20" t="str">
        <f t="shared" si="66"/>
        <v/>
      </c>
      <c r="AO158" s="28" t="str">
        <f t="shared" si="48"/>
        <v xml:space="preserve">SELECT * FROM "SchAccounting"."Func_TblCodeOfAccounting_Structure_SET"(0000004000000000002, NULL, 0000009000000000002, 3, '2-3500', '2-3520'); </v>
      </c>
    </row>
    <row r="159" spans="2:41" x14ac:dyDescent="0.25">
      <c r="B159" s="20">
        <v>4</v>
      </c>
      <c r="C159" s="32" t="s">
        <v>551</v>
      </c>
      <c r="D159" s="20" t="s">
        <v>129</v>
      </c>
      <c r="J159" s="32" t="s">
        <v>551</v>
      </c>
      <c r="Q159" s="20" t="str">
        <f t="shared" si="67"/>
        <v>Provision Tax 23</v>
      </c>
      <c r="S159" s="20" t="str">
        <f t="shared" si="49"/>
        <v>2-PASV</v>
      </c>
      <c r="T159" s="20" t="str">
        <f t="shared" si="50"/>
        <v>2-0000</v>
      </c>
      <c r="U159" s="20" t="str">
        <f t="shared" si="51"/>
        <v>2-1000</v>
      </c>
      <c r="V159" s="20" t="str">
        <f t="shared" si="52"/>
        <v>2-3500</v>
      </c>
      <c r="W159" s="20" t="str">
        <f t="shared" si="53"/>
        <v>2-3530</v>
      </c>
      <c r="X159" s="20" t="str">
        <f t="shared" si="46"/>
        <v>2-1132</v>
      </c>
      <c r="Y159" s="20" t="str">
        <f t="shared" si="47"/>
        <v/>
      </c>
      <c r="Z159" s="20" t="str">
        <f t="shared" si="54"/>
        <v/>
      </c>
      <c r="AA159" s="20" t="str">
        <f t="shared" si="55"/>
        <v/>
      </c>
      <c r="AB159" s="20" t="str">
        <f t="shared" si="56"/>
        <v/>
      </c>
      <c r="AD159" s="20" t="str">
        <f t="shared" si="57"/>
        <v/>
      </c>
      <c r="AE159" s="20" t="str">
        <f t="shared" si="58"/>
        <v/>
      </c>
      <c r="AF159" s="20" t="str">
        <f t="shared" si="59"/>
        <v/>
      </c>
      <c r="AG159" s="20" t="str">
        <f t="shared" si="60"/>
        <v xml:space="preserve">SELECT * FROM "SchAccounting"."Func_TblCodeOfAccounting_Structure_SET"(0000004000000000002, NULL, 0000009000000000002, 3, '2-3500', '2-3530'); </v>
      </c>
      <c r="AH159" s="20" t="str">
        <f t="shared" si="61"/>
        <v/>
      </c>
      <c r="AI159" s="20" t="str">
        <f t="shared" si="62"/>
        <v/>
      </c>
      <c r="AJ159" s="20" t="str">
        <f t="shared" si="63"/>
        <v/>
      </c>
      <c r="AK159" s="20" t="str">
        <f t="shared" si="64"/>
        <v/>
      </c>
      <c r="AL159" s="20" t="str">
        <f t="shared" si="65"/>
        <v/>
      </c>
      <c r="AM159" s="20" t="str">
        <f t="shared" si="66"/>
        <v/>
      </c>
      <c r="AO159" s="28" t="str">
        <f t="shared" si="48"/>
        <v xml:space="preserve">SELECT * FROM "SchAccounting"."Func_TblCodeOfAccounting_Structure_SET"(0000004000000000002, NULL, 0000009000000000002, 3, '2-3500', '2-3530'); </v>
      </c>
    </row>
    <row r="160" spans="2:41" x14ac:dyDescent="0.25">
      <c r="B160" s="20">
        <v>4</v>
      </c>
      <c r="C160" s="32" t="s">
        <v>552</v>
      </c>
      <c r="D160" s="20" t="s">
        <v>130</v>
      </c>
      <c r="J160" s="32" t="s">
        <v>552</v>
      </c>
      <c r="Q160" s="20" t="str">
        <f t="shared" si="67"/>
        <v>Provision Tax 25</v>
      </c>
      <c r="S160" s="20" t="str">
        <f t="shared" si="49"/>
        <v>2-PASV</v>
      </c>
      <c r="T160" s="20" t="str">
        <f t="shared" si="50"/>
        <v>2-0000</v>
      </c>
      <c r="U160" s="20" t="str">
        <f t="shared" si="51"/>
        <v>2-1000</v>
      </c>
      <c r="V160" s="20" t="str">
        <f t="shared" si="52"/>
        <v>2-3500</v>
      </c>
      <c r="W160" s="20" t="str">
        <f t="shared" si="53"/>
        <v>2-3540</v>
      </c>
      <c r="X160" s="20" t="str">
        <f t="shared" si="46"/>
        <v>2-1132</v>
      </c>
      <c r="Y160" s="20" t="str">
        <f t="shared" si="47"/>
        <v/>
      </c>
      <c r="Z160" s="20" t="str">
        <f t="shared" si="54"/>
        <v/>
      </c>
      <c r="AA160" s="20" t="str">
        <f t="shared" si="55"/>
        <v/>
      </c>
      <c r="AB160" s="20" t="str">
        <f t="shared" si="56"/>
        <v/>
      </c>
      <c r="AD160" s="20" t="str">
        <f t="shared" si="57"/>
        <v/>
      </c>
      <c r="AE160" s="20" t="str">
        <f t="shared" si="58"/>
        <v/>
      </c>
      <c r="AF160" s="20" t="str">
        <f t="shared" si="59"/>
        <v/>
      </c>
      <c r="AG160" s="20" t="str">
        <f t="shared" si="60"/>
        <v xml:space="preserve">SELECT * FROM "SchAccounting"."Func_TblCodeOfAccounting_Structure_SET"(0000004000000000002, NULL, 0000009000000000002, 3, '2-3500', '2-3540'); </v>
      </c>
      <c r="AH160" s="20" t="str">
        <f t="shared" si="61"/>
        <v/>
      </c>
      <c r="AI160" s="20" t="str">
        <f t="shared" si="62"/>
        <v/>
      </c>
      <c r="AJ160" s="20" t="str">
        <f t="shared" si="63"/>
        <v/>
      </c>
      <c r="AK160" s="20" t="str">
        <f t="shared" si="64"/>
        <v/>
      </c>
      <c r="AL160" s="20" t="str">
        <f t="shared" si="65"/>
        <v/>
      </c>
      <c r="AM160" s="20" t="str">
        <f t="shared" si="66"/>
        <v/>
      </c>
      <c r="AO160" s="28" t="str">
        <f t="shared" si="48"/>
        <v xml:space="preserve">SELECT * FROM "SchAccounting"."Func_TblCodeOfAccounting_Structure_SET"(0000004000000000002, NULL, 0000009000000000002, 3, '2-3500', '2-3540'); </v>
      </c>
    </row>
    <row r="161" spans="2:41" x14ac:dyDescent="0.25">
      <c r="B161" s="20">
        <v>3</v>
      </c>
      <c r="C161" s="32" t="s">
        <v>553</v>
      </c>
      <c r="D161" s="20" t="s">
        <v>131</v>
      </c>
      <c r="I161" s="32" t="s">
        <v>553</v>
      </c>
      <c r="Q161" s="20" t="str">
        <f t="shared" si="67"/>
        <v>Tax Paid Current Year</v>
      </c>
      <c r="S161" s="20" t="str">
        <f t="shared" si="49"/>
        <v>2-PASV</v>
      </c>
      <c r="T161" s="20" t="str">
        <f t="shared" si="50"/>
        <v>2-0000</v>
      </c>
      <c r="U161" s="20" t="str">
        <f t="shared" si="51"/>
        <v>2-1000</v>
      </c>
      <c r="V161" s="20" t="str">
        <f t="shared" si="52"/>
        <v>2-3600</v>
      </c>
      <c r="W161" s="20" t="str">
        <f t="shared" si="53"/>
        <v>2-3540</v>
      </c>
      <c r="X161" s="20" t="str">
        <f t="shared" si="46"/>
        <v>2-1132</v>
      </c>
      <c r="Y161" s="20" t="str">
        <f t="shared" si="47"/>
        <v/>
      </c>
      <c r="Z161" s="20" t="str">
        <f t="shared" si="54"/>
        <v/>
      </c>
      <c r="AA161" s="20" t="str">
        <f t="shared" si="55"/>
        <v/>
      </c>
      <c r="AB161" s="20" t="str">
        <f t="shared" si="56"/>
        <v/>
      </c>
      <c r="AD161" s="20" t="str">
        <f t="shared" si="57"/>
        <v/>
      </c>
      <c r="AE161" s="20" t="str">
        <f t="shared" si="58"/>
        <v/>
      </c>
      <c r="AF161" s="20" t="str">
        <f t="shared" si="59"/>
        <v xml:space="preserve">SELECT * FROM "SchAccounting"."Func_TblCodeOfAccounting_Structure_SET"(0000004000000000002, NULL, 0000009000000000002, 2, '2-1000', '2-3600'); </v>
      </c>
      <c r="AG161" s="20" t="str">
        <f t="shared" si="60"/>
        <v/>
      </c>
      <c r="AH161" s="20" t="str">
        <f t="shared" si="61"/>
        <v/>
      </c>
      <c r="AI161" s="20" t="str">
        <f t="shared" si="62"/>
        <v/>
      </c>
      <c r="AJ161" s="20" t="str">
        <f t="shared" si="63"/>
        <v/>
      </c>
      <c r="AK161" s="20" t="str">
        <f t="shared" si="64"/>
        <v/>
      </c>
      <c r="AL161" s="20" t="str">
        <f t="shared" si="65"/>
        <v/>
      </c>
      <c r="AM161" s="20" t="str">
        <f t="shared" si="66"/>
        <v/>
      </c>
      <c r="AO161" s="28" t="str">
        <f t="shared" si="48"/>
        <v xml:space="preserve">SELECT * FROM "SchAccounting"."Func_TblCodeOfAccounting_Structure_SET"(0000004000000000002, NULL, 0000009000000000002, 2, '2-1000', '2-3600'); </v>
      </c>
    </row>
    <row r="162" spans="2:41" x14ac:dyDescent="0.25">
      <c r="B162" s="20">
        <v>3</v>
      </c>
      <c r="C162" s="32" t="s">
        <v>554</v>
      </c>
      <c r="D162" s="20" t="s">
        <v>132</v>
      </c>
      <c r="I162" s="32" t="s">
        <v>554</v>
      </c>
      <c r="Q162" s="20" t="str">
        <f t="shared" si="67"/>
        <v>Provision for Tax Current Year</v>
      </c>
      <c r="S162" s="20" t="str">
        <f t="shared" si="49"/>
        <v>2-PASV</v>
      </c>
      <c r="T162" s="20" t="str">
        <f t="shared" si="50"/>
        <v>2-0000</v>
      </c>
      <c r="U162" s="20" t="str">
        <f t="shared" si="51"/>
        <v>2-1000</v>
      </c>
      <c r="V162" s="20" t="str">
        <f t="shared" si="52"/>
        <v>2-3700</v>
      </c>
      <c r="W162" s="20" t="str">
        <f t="shared" si="53"/>
        <v>2-3540</v>
      </c>
      <c r="X162" s="20" t="str">
        <f t="shared" ref="X162:X172" si="68">IF(EXACT($K162, ""), IF(EXACT($X161, ""), "", $X161), $K162)</f>
        <v>2-1132</v>
      </c>
      <c r="Y162" s="20" t="str">
        <f t="shared" ref="Y162:Y172" si="69">IF(EXACT($L162, ""), IF(EXACT($Y161, ""), "", $Y161), $L162)</f>
        <v/>
      </c>
      <c r="Z162" s="20" t="str">
        <f t="shared" si="54"/>
        <v/>
      </c>
      <c r="AA162" s="20" t="str">
        <f t="shared" si="55"/>
        <v/>
      </c>
      <c r="AB162" s="20" t="str">
        <f t="shared" si="56"/>
        <v/>
      </c>
      <c r="AD162" s="20" t="str">
        <f t="shared" si="57"/>
        <v/>
      </c>
      <c r="AE162" s="20" t="str">
        <f t="shared" si="58"/>
        <v/>
      </c>
      <c r="AF162" s="20" t="str">
        <f t="shared" si="59"/>
        <v xml:space="preserve">SELECT * FROM "SchAccounting"."Func_TblCodeOfAccounting_Structure_SET"(0000004000000000002, NULL, 0000009000000000002, 2, '2-1000', '2-3700'); </v>
      </c>
      <c r="AG162" s="20" t="str">
        <f t="shared" si="60"/>
        <v/>
      </c>
      <c r="AH162" s="20" t="str">
        <f t="shared" si="61"/>
        <v/>
      </c>
      <c r="AI162" s="20" t="str">
        <f t="shared" si="62"/>
        <v/>
      </c>
      <c r="AJ162" s="20" t="str">
        <f t="shared" si="63"/>
        <v/>
      </c>
      <c r="AK162" s="20" t="str">
        <f t="shared" si="64"/>
        <v/>
      </c>
      <c r="AL162" s="20" t="str">
        <f t="shared" si="65"/>
        <v/>
      </c>
      <c r="AM162" s="20" t="str">
        <f t="shared" si="66"/>
        <v/>
      </c>
      <c r="AO162" s="28" t="str">
        <f t="shared" si="48"/>
        <v xml:space="preserve">SELECT * FROM "SchAccounting"."Func_TblCodeOfAccounting_Structure_SET"(0000004000000000002, NULL, 0000009000000000002, 2, '2-1000', '2-3700'); </v>
      </c>
    </row>
    <row r="163" spans="2:41" x14ac:dyDescent="0.25">
      <c r="B163" s="20">
        <v>3</v>
      </c>
      <c r="C163" s="32" t="s">
        <v>555</v>
      </c>
      <c r="D163" s="20" t="s">
        <v>133</v>
      </c>
      <c r="I163" s="32" t="s">
        <v>555</v>
      </c>
      <c r="Q163" s="20" t="str">
        <f t="shared" si="67"/>
        <v>Provision for Bonus THR</v>
      </c>
      <c r="S163" s="20" t="str">
        <f t="shared" si="49"/>
        <v>2-PASV</v>
      </c>
      <c r="T163" s="20" t="str">
        <f t="shared" si="50"/>
        <v>2-0000</v>
      </c>
      <c r="U163" s="20" t="str">
        <f t="shared" si="51"/>
        <v>2-1000</v>
      </c>
      <c r="V163" s="20" t="str">
        <f t="shared" si="52"/>
        <v>2-4100</v>
      </c>
      <c r="W163" s="20" t="str">
        <f t="shared" si="53"/>
        <v>2-3540</v>
      </c>
      <c r="X163" s="20" t="str">
        <f t="shared" si="68"/>
        <v>2-1132</v>
      </c>
      <c r="Y163" s="20" t="str">
        <f t="shared" si="69"/>
        <v/>
      </c>
      <c r="Z163" s="20" t="str">
        <f t="shared" si="54"/>
        <v/>
      </c>
      <c r="AA163" s="20" t="str">
        <f t="shared" si="55"/>
        <v/>
      </c>
      <c r="AB163" s="20" t="str">
        <f t="shared" si="56"/>
        <v/>
      </c>
      <c r="AD163" s="20" t="str">
        <f t="shared" si="57"/>
        <v/>
      </c>
      <c r="AE163" s="20" t="str">
        <f t="shared" si="58"/>
        <v/>
      </c>
      <c r="AF163" s="20" t="str">
        <f t="shared" si="59"/>
        <v xml:space="preserve">SELECT * FROM "SchAccounting"."Func_TblCodeOfAccounting_Structure_SET"(0000004000000000002, NULL, 0000009000000000002, 2, '2-1000', '2-4100'); </v>
      </c>
      <c r="AG163" s="20" t="str">
        <f t="shared" si="60"/>
        <v/>
      </c>
      <c r="AH163" s="20" t="str">
        <f t="shared" si="61"/>
        <v/>
      </c>
      <c r="AI163" s="20" t="str">
        <f t="shared" si="62"/>
        <v/>
      </c>
      <c r="AJ163" s="20" t="str">
        <f t="shared" si="63"/>
        <v/>
      </c>
      <c r="AK163" s="20" t="str">
        <f t="shared" si="64"/>
        <v/>
      </c>
      <c r="AL163" s="20" t="str">
        <f t="shared" si="65"/>
        <v/>
      </c>
      <c r="AM163" s="20" t="str">
        <f t="shared" si="66"/>
        <v/>
      </c>
      <c r="AO163" s="28" t="str">
        <f t="shared" si="48"/>
        <v xml:space="preserve">SELECT * FROM "SchAccounting"."Func_TblCodeOfAccounting_Structure_SET"(0000004000000000002, NULL, 0000009000000000002, 2, '2-1000', '2-4100'); </v>
      </c>
    </row>
    <row r="164" spans="2:41" x14ac:dyDescent="0.25">
      <c r="B164" s="20">
        <v>2</v>
      </c>
      <c r="C164" s="32" t="s">
        <v>556</v>
      </c>
      <c r="D164" s="20" t="s">
        <v>134</v>
      </c>
      <c r="H164" s="32" t="s">
        <v>556</v>
      </c>
      <c r="Q164" s="20" t="str">
        <f t="shared" si="67"/>
        <v>Long Term Liabilities</v>
      </c>
      <c r="S164" s="20" t="str">
        <f t="shared" si="49"/>
        <v>2-PASV</v>
      </c>
      <c r="T164" s="20" t="str">
        <f t="shared" si="50"/>
        <v>2-0000</v>
      </c>
      <c r="U164" s="20" t="str">
        <f t="shared" si="51"/>
        <v>2-5000</v>
      </c>
      <c r="V164" s="20" t="str">
        <f t="shared" si="52"/>
        <v>2-4100</v>
      </c>
      <c r="W164" s="20" t="str">
        <f t="shared" si="53"/>
        <v>2-3540</v>
      </c>
      <c r="X164" s="20" t="str">
        <f t="shared" si="68"/>
        <v>2-1132</v>
      </c>
      <c r="Y164" s="20" t="str">
        <f t="shared" si="69"/>
        <v/>
      </c>
      <c r="Z164" s="20" t="str">
        <f t="shared" si="54"/>
        <v/>
      </c>
      <c r="AA164" s="20" t="str">
        <f t="shared" si="55"/>
        <v/>
      </c>
      <c r="AB164" s="20" t="str">
        <f t="shared" si="56"/>
        <v/>
      </c>
      <c r="AD164" s="20" t="str">
        <f t="shared" si="57"/>
        <v/>
      </c>
      <c r="AE164" s="20" t="str">
        <f t="shared" si="58"/>
        <v xml:space="preserve">SELECT * FROM "SchAccounting"."Func_TblCodeOfAccounting_Structure_SET"(0000004000000000002, NULL, 0000009000000000002, 1, '2-0000', '2-5000'); </v>
      </c>
      <c r="AF164" s="20" t="str">
        <f t="shared" si="59"/>
        <v/>
      </c>
      <c r="AG164" s="20" t="str">
        <f t="shared" si="60"/>
        <v/>
      </c>
      <c r="AH164" s="20" t="str">
        <f t="shared" si="61"/>
        <v/>
      </c>
      <c r="AI164" s="20" t="str">
        <f t="shared" si="62"/>
        <v/>
      </c>
      <c r="AJ164" s="20" t="str">
        <f t="shared" si="63"/>
        <v/>
      </c>
      <c r="AK164" s="20" t="str">
        <f t="shared" si="64"/>
        <v/>
      </c>
      <c r="AL164" s="20" t="str">
        <f t="shared" si="65"/>
        <v/>
      </c>
      <c r="AM164" s="20" t="str">
        <f t="shared" si="66"/>
        <v/>
      </c>
      <c r="AO164" s="28" t="str">
        <f t="shared" si="48"/>
        <v xml:space="preserve">SELECT * FROM "SchAccounting"."Func_TblCodeOfAccounting_Structure_SET"(0000004000000000002, NULL, 0000009000000000002, 1, '2-0000', '2-5000'); </v>
      </c>
    </row>
    <row r="165" spans="2:41" x14ac:dyDescent="0.25">
      <c r="B165" s="20">
        <v>3</v>
      </c>
      <c r="C165" s="32" t="s">
        <v>557</v>
      </c>
      <c r="D165" s="20" t="s">
        <v>135</v>
      </c>
      <c r="I165" s="32" t="s">
        <v>557</v>
      </c>
      <c r="Q165" s="20" t="str">
        <f t="shared" si="67"/>
        <v>Account Payable - Non Current</v>
      </c>
      <c r="S165" s="20" t="str">
        <f t="shared" si="49"/>
        <v>2-PASV</v>
      </c>
      <c r="T165" s="20" t="str">
        <f t="shared" si="50"/>
        <v>2-0000</v>
      </c>
      <c r="U165" s="20" t="str">
        <f t="shared" si="51"/>
        <v>2-5000</v>
      </c>
      <c r="V165" s="20" t="str">
        <f t="shared" si="52"/>
        <v>2-5100</v>
      </c>
      <c r="W165" s="20" t="str">
        <f t="shared" si="53"/>
        <v>2-3540</v>
      </c>
      <c r="X165" s="20" t="str">
        <f t="shared" si="68"/>
        <v>2-1132</v>
      </c>
      <c r="Y165" s="20" t="str">
        <f t="shared" si="69"/>
        <v/>
      </c>
      <c r="Z165" s="20" t="str">
        <f t="shared" si="54"/>
        <v/>
      </c>
      <c r="AA165" s="20" t="str">
        <f t="shared" si="55"/>
        <v/>
      </c>
      <c r="AB165" s="20" t="str">
        <f t="shared" si="56"/>
        <v/>
      </c>
      <c r="AD165" s="20" t="str">
        <f t="shared" si="57"/>
        <v/>
      </c>
      <c r="AE165" s="20" t="str">
        <f t="shared" si="58"/>
        <v/>
      </c>
      <c r="AF165" s="20" t="str">
        <f t="shared" si="59"/>
        <v xml:space="preserve">SELECT * FROM "SchAccounting"."Func_TblCodeOfAccounting_Structure_SET"(0000004000000000002, NULL, 0000009000000000002, 2, '2-5000', '2-5100'); </v>
      </c>
      <c r="AG165" s="20" t="str">
        <f t="shared" si="60"/>
        <v/>
      </c>
      <c r="AH165" s="20" t="str">
        <f t="shared" si="61"/>
        <v/>
      </c>
      <c r="AI165" s="20" t="str">
        <f t="shared" si="62"/>
        <v/>
      </c>
      <c r="AJ165" s="20" t="str">
        <f t="shared" si="63"/>
        <v/>
      </c>
      <c r="AK165" s="20" t="str">
        <f t="shared" si="64"/>
        <v/>
      </c>
      <c r="AL165" s="20" t="str">
        <f t="shared" si="65"/>
        <v/>
      </c>
      <c r="AM165" s="20" t="str">
        <f t="shared" si="66"/>
        <v/>
      </c>
      <c r="AO165" s="28" t="str">
        <f t="shared" si="48"/>
        <v xml:space="preserve">SELECT * FROM "SchAccounting"."Func_TblCodeOfAccounting_Structure_SET"(0000004000000000002, NULL, 0000009000000000002, 2, '2-5000', '2-5100'); </v>
      </c>
    </row>
    <row r="166" spans="2:41" x14ac:dyDescent="0.25">
      <c r="B166" s="20">
        <v>2</v>
      </c>
      <c r="C166" s="32" t="s">
        <v>558</v>
      </c>
      <c r="D166" s="20" t="s">
        <v>468</v>
      </c>
      <c r="J166" s="32" t="s">
        <v>558</v>
      </c>
      <c r="Q166" s="20" t="str">
        <f t="shared" si="67"/>
        <v>I/C Payable PT KHA</v>
      </c>
      <c r="S166" s="20" t="str">
        <f t="shared" si="49"/>
        <v>2-PASV</v>
      </c>
      <c r="T166" s="20" t="str">
        <f t="shared" si="50"/>
        <v>2-0000</v>
      </c>
      <c r="U166" s="20" t="str">
        <f t="shared" si="51"/>
        <v>2-5000</v>
      </c>
      <c r="V166" s="20" t="str">
        <f t="shared" si="52"/>
        <v>2-5100</v>
      </c>
      <c r="W166" s="20" t="str">
        <f t="shared" si="53"/>
        <v>2-5110</v>
      </c>
      <c r="X166" s="20" t="str">
        <f t="shared" si="68"/>
        <v>2-1132</v>
      </c>
      <c r="Y166" s="20" t="str">
        <f t="shared" si="69"/>
        <v/>
      </c>
      <c r="Z166" s="20" t="str">
        <f t="shared" si="54"/>
        <v/>
      </c>
      <c r="AA166" s="20" t="str">
        <f t="shared" si="55"/>
        <v/>
      </c>
      <c r="AB166" s="20" t="str">
        <f t="shared" si="56"/>
        <v/>
      </c>
      <c r="AD166" s="20" t="str">
        <f t="shared" si="57"/>
        <v/>
      </c>
      <c r="AE166" s="20" t="str">
        <f t="shared" si="58"/>
        <v/>
      </c>
      <c r="AF166" s="20" t="str">
        <f t="shared" si="59"/>
        <v/>
      </c>
      <c r="AG166" s="20" t="str">
        <f t="shared" si="60"/>
        <v xml:space="preserve">SELECT * FROM "SchAccounting"."Func_TblCodeOfAccounting_Structure_SET"(0000004000000000002, NULL, 0000009000000000002, 3, '2-5100', '2-5110'); </v>
      </c>
      <c r="AH166" s="20" t="str">
        <f t="shared" si="61"/>
        <v/>
      </c>
      <c r="AI166" s="20" t="str">
        <f t="shared" si="62"/>
        <v/>
      </c>
      <c r="AJ166" s="20" t="str">
        <f t="shared" si="63"/>
        <v/>
      </c>
      <c r="AK166" s="20" t="str">
        <f t="shared" si="64"/>
        <v/>
      </c>
      <c r="AL166" s="20" t="str">
        <f t="shared" si="65"/>
        <v/>
      </c>
      <c r="AM166" s="20" t="str">
        <f t="shared" si="66"/>
        <v/>
      </c>
      <c r="AO166" s="28" t="str">
        <f t="shared" si="48"/>
        <v xml:space="preserve">SELECT * FROM "SchAccounting"."Func_TblCodeOfAccounting_Structure_SET"(0000004000000000002, NULL, 0000009000000000002, 3, '2-5100', '2-5110'); </v>
      </c>
    </row>
    <row r="167" spans="2:41" x14ac:dyDescent="0.25">
      <c r="B167" s="20">
        <v>2</v>
      </c>
      <c r="C167" s="32" t="s">
        <v>559</v>
      </c>
      <c r="D167" s="20" t="s">
        <v>469</v>
      </c>
      <c r="J167" s="32" t="s">
        <v>559</v>
      </c>
      <c r="Q167" s="20" t="str">
        <f t="shared" si="67"/>
        <v>I/C Payable to PT. DHD</v>
      </c>
      <c r="S167" s="20" t="str">
        <f t="shared" si="49"/>
        <v>2-PASV</v>
      </c>
      <c r="T167" s="20" t="str">
        <f t="shared" si="50"/>
        <v>2-0000</v>
      </c>
      <c r="U167" s="20" t="str">
        <f t="shared" si="51"/>
        <v>2-5000</v>
      </c>
      <c r="V167" s="20" t="str">
        <f t="shared" si="52"/>
        <v>2-5100</v>
      </c>
      <c r="W167" s="20" t="str">
        <f t="shared" si="53"/>
        <v>2-5120</v>
      </c>
      <c r="X167" s="20" t="str">
        <f t="shared" si="68"/>
        <v>2-1132</v>
      </c>
      <c r="Y167" s="20" t="str">
        <f t="shared" si="69"/>
        <v/>
      </c>
      <c r="Z167" s="20" t="str">
        <f t="shared" si="54"/>
        <v/>
      </c>
      <c r="AA167" s="20" t="str">
        <f t="shared" si="55"/>
        <v/>
      </c>
      <c r="AB167" s="20" t="str">
        <f t="shared" si="56"/>
        <v/>
      </c>
      <c r="AD167" s="20" t="str">
        <f t="shared" si="57"/>
        <v/>
      </c>
      <c r="AE167" s="20" t="str">
        <f t="shared" si="58"/>
        <v/>
      </c>
      <c r="AF167" s="20" t="str">
        <f t="shared" si="59"/>
        <v/>
      </c>
      <c r="AG167" s="20" t="str">
        <f t="shared" si="60"/>
        <v xml:space="preserve">SELECT * FROM "SchAccounting"."Func_TblCodeOfAccounting_Structure_SET"(0000004000000000002, NULL, 0000009000000000002, 3, '2-5100', '2-5120'); </v>
      </c>
      <c r="AH167" s="20" t="str">
        <f t="shared" si="61"/>
        <v/>
      </c>
      <c r="AI167" s="20" t="str">
        <f t="shared" si="62"/>
        <v/>
      </c>
      <c r="AJ167" s="20" t="str">
        <f t="shared" si="63"/>
        <v/>
      </c>
      <c r="AK167" s="20" t="str">
        <f t="shared" si="64"/>
        <v/>
      </c>
      <c r="AL167" s="20" t="str">
        <f t="shared" si="65"/>
        <v/>
      </c>
      <c r="AM167" s="20" t="str">
        <f t="shared" si="66"/>
        <v/>
      </c>
      <c r="AO167" s="28" t="str">
        <f t="shared" si="48"/>
        <v xml:space="preserve">SELECT * FROM "SchAccounting"."Func_TblCodeOfAccounting_Structure_SET"(0000004000000000002, NULL, 0000009000000000002, 3, '2-5100', '2-5120'); </v>
      </c>
    </row>
    <row r="168" spans="2:41" x14ac:dyDescent="0.25">
      <c r="B168" s="20">
        <v>3</v>
      </c>
      <c r="C168" s="32" t="s">
        <v>560</v>
      </c>
      <c r="D168" s="20" t="s">
        <v>138</v>
      </c>
      <c r="I168" s="32" t="s">
        <v>560</v>
      </c>
      <c r="Q168" s="20" t="str">
        <f t="shared" si="67"/>
        <v>Bank Loan</v>
      </c>
      <c r="S168" s="20" t="str">
        <f t="shared" si="49"/>
        <v>2-PASV</v>
      </c>
      <c r="T168" s="20" t="str">
        <f t="shared" si="50"/>
        <v>2-0000</v>
      </c>
      <c r="U168" s="20" t="str">
        <f t="shared" si="51"/>
        <v>2-5000</v>
      </c>
      <c r="V168" s="20" t="str">
        <f t="shared" si="52"/>
        <v>2-5200</v>
      </c>
      <c r="W168" s="20" t="str">
        <f t="shared" si="53"/>
        <v>2-5120</v>
      </c>
      <c r="X168" s="20" t="str">
        <f t="shared" si="68"/>
        <v>2-1132</v>
      </c>
      <c r="Y168" s="20" t="str">
        <f t="shared" si="69"/>
        <v/>
      </c>
      <c r="Z168" s="20" t="str">
        <f t="shared" si="54"/>
        <v/>
      </c>
      <c r="AA168" s="20" t="str">
        <f t="shared" si="55"/>
        <v/>
      </c>
      <c r="AB168" s="20" t="str">
        <f t="shared" si="56"/>
        <v/>
      </c>
      <c r="AD168" s="20" t="str">
        <f t="shared" si="57"/>
        <v/>
      </c>
      <c r="AE168" s="20" t="str">
        <f t="shared" si="58"/>
        <v/>
      </c>
      <c r="AF168" s="20" t="str">
        <f t="shared" si="59"/>
        <v xml:space="preserve">SELECT * FROM "SchAccounting"."Func_TblCodeOfAccounting_Structure_SET"(0000004000000000002, NULL, 0000009000000000002, 2, '2-5000', '2-5200'); </v>
      </c>
      <c r="AG168" s="20" t="str">
        <f t="shared" si="60"/>
        <v/>
      </c>
      <c r="AH168" s="20" t="str">
        <f t="shared" si="61"/>
        <v/>
      </c>
      <c r="AI168" s="20" t="str">
        <f t="shared" si="62"/>
        <v/>
      </c>
      <c r="AJ168" s="20" t="str">
        <f t="shared" si="63"/>
        <v/>
      </c>
      <c r="AK168" s="20" t="str">
        <f t="shared" si="64"/>
        <v/>
      </c>
      <c r="AL168" s="20" t="str">
        <f t="shared" si="65"/>
        <v/>
      </c>
      <c r="AM168" s="20" t="str">
        <f t="shared" si="66"/>
        <v/>
      </c>
      <c r="AO168" s="28" t="str">
        <f t="shared" si="48"/>
        <v xml:space="preserve">SELECT * FROM "SchAccounting"."Func_TblCodeOfAccounting_Structure_SET"(0000004000000000002, NULL, 0000009000000000002, 2, '2-5000', '2-5200'); </v>
      </c>
    </row>
    <row r="169" spans="2:41" x14ac:dyDescent="0.25">
      <c r="B169" s="20">
        <v>3</v>
      </c>
      <c r="C169" s="32" t="s">
        <v>561</v>
      </c>
      <c r="D169" s="20" t="s">
        <v>139</v>
      </c>
      <c r="I169" s="32" t="s">
        <v>561</v>
      </c>
      <c r="Q169" s="20" t="str">
        <f t="shared" si="67"/>
        <v>Downer Loan</v>
      </c>
      <c r="S169" s="20" t="str">
        <f t="shared" si="49"/>
        <v>2-PASV</v>
      </c>
      <c r="T169" s="20" t="str">
        <f t="shared" si="50"/>
        <v>2-0000</v>
      </c>
      <c r="U169" s="20" t="str">
        <f t="shared" si="51"/>
        <v>2-5000</v>
      </c>
      <c r="V169" s="20" t="str">
        <f t="shared" si="52"/>
        <v>2-5300</v>
      </c>
      <c r="W169" s="20" t="str">
        <f t="shared" si="53"/>
        <v>2-5120</v>
      </c>
      <c r="X169" s="20" t="str">
        <f t="shared" si="68"/>
        <v>2-1132</v>
      </c>
      <c r="Y169" s="20" t="str">
        <f t="shared" si="69"/>
        <v/>
      </c>
      <c r="Z169" s="20" t="str">
        <f t="shared" si="54"/>
        <v/>
      </c>
      <c r="AA169" s="20" t="str">
        <f t="shared" si="55"/>
        <v/>
      </c>
      <c r="AB169" s="20" t="str">
        <f t="shared" si="56"/>
        <v/>
      </c>
      <c r="AD169" s="20" t="str">
        <f t="shared" si="57"/>
        <v/>
      </c>
      <c r="AE169" s="20" t="str">
        <f t="shared" si="58"/>
        <v/>
      </c>
      <c r="AF169" s="20" t="str">
        <f t="shared" si="59"/>
        <v xml:space="preserve">SELECT * FROM "SchAccounting"."Func_TblCodeOfAccounting_Structure_SET"(0000004000000000002, NULL, 0000009000000000002, 2, '2-5000', '2-5300'); </v>
      </c>
      <c r="AG169" s="20" t="str">
        <f t="shared" si="60"/>
        <v/>
      </c>
      <c r="AH169" s="20" t="str">
        <f t="shared" si="61"/>
        <v/>
      </c>
      <c r="AI169" s="20" t="str">
        <f t="shared" si="62"/>
        <v/>
      </c>
      <c r="AJ169" s="20" t="str">
        <f t="shared" si="63"/>
        <v/>
      </c>
      <c r="AK169" s="20" t="str">
        <f t="shared" si="64"/>
        <v/>
      </c>
      <c r="AL169" s="20" t="str">
        <f t="shared" si="65"/>
        <v/>
      </c>
      <c r="AM169" s="20" t="str">
        <f t="shared" si="66"/>
        <v/>
      </c>
      <c r="AO169" s="28" t="str">
        <f t="shared" si="48"/>
        <v xml:space="preserve">SELECT * FROM "SchAccounting"."Func_TblCodeOfAccounting_Structure_SET"(0000004000000000002, NULL, 0000009000000000002, 2, '2-5000', '2-5300'); </v>
      </c>
    </row>
    <row r="170" spans="2:41" x14ac:dyDescent="0.25">
      <c r="B170" s="20">
        <v>3</v>
      </c>
      <c r="C170" s="32" t="s">
        <v>562</v>
      </c>
      <c r="D170" s="20" t="s">
        <v>140</v>
      </c>
      <c r="I170" s="32" t="s">
        <v>562</v>
      </c>
      <c r="Q170" s="20" t="str">
        <f t="shared" si="67"/>
        <v>Internal Loan</v>
      </c>
      <c r="S170" s="20" t="str">
        <f t="shared" si="49"/>
        <v>2-PASV</v>
      </c>
      <c r="T170" s="20" t="str">
        <f t="shared" si="50"/>
        <v>2-0000</v>
      </c>
      <c r="U170" s="20" t="str">
        <f t="shared" si="51"/>
        <v>2-5000</v>
      </c>
      <c r="V170" s="20" t="str">
        <f t="shared" si="52"/>
        <v>2-5400</v>
      </c>
      <c r="W170" s="20" t="str">
        <f t="shared" si="53"/>
        <v>2-5120</v>
      </c>
      <c r="X170" s="20" t="str">
        <f t="shared" si="68"/>
        <v>2-1132</v>
      </c>
      <c r="Y170" s="20" t="str">
        <f t="shared" si="69"/>
        <v/>
      </c>
      <c r="Z170" s="20" t="str">
        <f t="shared" si="54"/>
        <v/>
      </c>
      <c r="AA170" s="20" t="str">
        <f t="shared" si="55"/>
        <v/>
      </c>
      <c r="AB170" s="20" t="str">
        <f t="shared" si="56"/>
        <v/>
      </c>
      <c r="AD170" s="20" t="str">
        <f t="shared" si="57"/>
        <v/>
      </c>
      <c r="AE170" s="20" t="str">
        <f t="shared" si="58"/>
        <v/>
      </c>
      <c r="AF170" s="20" t="str">
        <f t="shared" si="59"/>
        <v xml:space="preserve">SELECT * FROM "SchAccounting"."Func_TblCodeOfAccounting_Structure_SET"(0000004000000000002, NULL, 0000009000000000002, 2, '2-5000', '2-5400'); </v>
      </c>
      <c r="AG170" s="20" t="str">
        <f t="shared" si="60"/>
        <v/>
      </c>
      <c r="AH170" s="20" t="str">
        <f t="shared" si="61"/>
        <v/>
      </c>
      <c r="AI170" s="20" t="str">
        <f t="shared" si="62"/>
        <v/>
      </c>
      <c r="AJ170" s="20" t="str">
        <f t="shared" si="63"/>
        <v/>
      </c>
      <c r="AK170" s="20" t="str">
        <f t="shared" si="64"/>
        <v/>
      </c>
      <c r="AL170" s="20" t="str">
        <f t="shared" si="65"/>
        <v/>
      </c>
      <c r="AM170" s="20" t="str">
        <f t="shared" si="66"/>
        <v/>
      </c>
      <c r="AO170" s="28" t="str">
        <f t="shared" si="48"/>
        <v xml:space="preserve">SELECT * FROM "SchAccounting"."Func_TblCodeOfAccounting_Structure_SET"(0000004000000000002, NULL, 0000009000000000002, 2, '2-5000', '2-5400'); </v>
      </c>
    </row>
    <row r="171" spans="2:41" x14ac:dyDescent="0.25">
      <c r="B171" s="20">
        <v>3</v>
      </c>
      <c r="C171" s="32" t="s">
        <v>563</v>
      </c>
      <c r="D171" s="20" t="s">
        <v>141</v>
      </c>
      <c r="I171" s="32" t="s">
        <v>563</v>
      </c>
      <c r="Q171" s="20" t="str">
        <f t="shared" si="67"/>
        <v>Other Loan</v>
      </c>
      <c r="S171" s="20" t="str">
        <f t="shared" si="49"/>
        <v>2-PASV</v>
      </c>
      <c r="T171" s="20" t="str">
        <f t="shared" si="50"/>
        <v>2-0000</v>
      </c>
      <c r="U171" s="20" t="str">
        <f t="shared" si="51"/>
        <v>2-5000</v>
      </c>
      <c r="V171" s="20" t="str">
        <f t="shared" si="52"/>
        <v>2-5500</v>
      </c>
      <c r="W171" s="20" t="str">
        <f t="shared" si="53"/>
        <v>2-5120</v>
      </c>
      <c r="X171" s="20" t="str">
        <f t="shared" si="68"/>
        <v>2-1132</v>
      </c>
      <c r="Y171" s="20" t="str">
        <f t="shared" si="69"/>
        <v/>
      </c>
      <c r="Z171" s="20" t="str">
        <f t="shared" si="54"/>
        <v/>
      </c>
      <c r="AA171" s="20" t="str">
        <f t="shared" si="55"/>
        <v/>
      </c>
      <c r="AB171" s="20" t="str">
        <f t="shared" si="56"/>
        <v/>
      </c>
      <c r="AD171" s="20" t="str">
        <f t="shared" si="57"/>
        <v/>
      </c>
      <c r="AE171" s="20" t="str">
        <f t="shared" si="58"/>
        <v/>
      </c>
      <c r="AF171" s="20" t="str">
        <f t="shared" si="59"/>
        <v xml:space="preserve">SELECT * FROM "SchAccounting"."Func_TblCodeOfAccounting_Structure_SET"(0000004000000000002, NULL, 0000009000000000002, 2, '2-5000', '2-5500'); </v>
      </c>
      <c r="AG171" s="20" t="str">
        <f t="shared" si="60"/>
        <v/>
      </c>
      <c r="AH171" s="20" t="str">
        <f t="shared" si="61"/>
        <v/>
      </c>
      <c r="AI171" s="20" t="str">
        <f t="shared" si="62"/>
        <v/>
      </c>
      <c r="AJ171" s="20" t="str">
        <f t="shared" si="63"/>
        <v/>
      </c>
      <c r="AK171" s="20" t="str">
        <f t="shared" si="64"/>
        <v/>
      </c>
      <c r="AL171" s="20" t="str">
        <f t="shared" si="65"/>
        <v/>
      </c>
      <c r="AM171" s="20" t="str">
        <f t="shared" si="66"/>
        <v/>
      </c>
      <c r="AO171" s="28" t="str">
        <f t="shared" si="48"/>
        <v xml:space="preserve">SELECT * FROM "SchAccounting"."Func_TblCodeOfAccounting_Structure_SET"(0000004000000000002, NULL, 0000009000000000002, 2, '2-5000', '2-5500'); </v>
      </c>
    </row>
    <row r="172" spans="2:41" x14ac:dyDescent="0.25">
      <c r="B172" s="20">
        <v>3</v>
      </c>
      <c r="C172" s="32" t="s">
        <v>564</v>
      </c>
      <c r="D172" s="20" t="s">
        <v>142</v>
      </c>
      <c r="I172" s="32" t="s">
        <v>564</v>
      </c>
      <c r="Q172" s="20" t="str">
        <f t="shared" si="67"/>
        <v>Employee Provision</v>
      </c>
      <c r="S172" s="20" t="str">
        <f t="shared" si="49"/>
        <v>2-PASV</v>
      </c>
      <c r="T172" s="20" t="str">
        <f t="shared" si="50"/>
        <v>2-0000</v>
      </c>
      <c r="U172" s="20" t="str">
        <f t="shared" si="51"/>
        <v>2-5000</v>
      </c>
      <c r="V172" s="20" t="str">
        <f t="shared" si="52"/>
        <v>2-6100</v>
      </c>
      <c r="W172" s="20" t="str">
        <f t="shared" si="53"/>
        <v>2-5120</v>
      </c>
      <c r="X172" s="20" t="str">
        <f t="shared" si="68"/>
        <v>2-1132</v>
      </c>
      <c r="Y172" s="20" t="str">
        <f t="shared" si="69"/>
        <v/>
      </c>
      <c r="Z172" s="20" t="str">
        <f t="shared" si="54"/>
        <v/>
      </c>
      <c r="AA172" s="20" t="str">
        <f t="shared" si="55"/>
        <v/>
      </c>
      <c r="AB172" s="20" t="str">
        <f t="shared" si="56"/>
        <v/>
      </c>
      <c r="AD172" s="20" t="str">
        <f t="shared" si="57"/>
        <v/>
      </c>
      <c r="AE172" s="20" t="str">
        <f t="shared" si="58"/>
        <v/>
      </c>
      <c r="AF172" s="20" t="str">
        <f t="shared" si="59"/>
        <v xml:space="preserve">SELECT * FROM "SchAccounting"."Func_TblCodeOfAccounting_Structure_SET"(0000004000000000002, NULL, 0000009000000000002, 2, '2-5000', '2-6100'); </v>
      </c>
      <c r="AG172" s="20" t="str">
        <f t="shared" si="60"/>
        <v/>
      </c>
      <c r="AH172" s="20" t="str">
        <f t="shared" si="61"/>
        <v/>
      </c>
      <c r="AI172" s="20" t="str">
        <f t="shared" si="62"/>
        <v/>
      </c>
      <c r="AJ172" s="20" t="str">
        <f t="shared" si="63"/>
        <v/>
      </c>
      <c r="AK172" s="20" t="str">
        <f t="shared" si="64"/>
        <v/>
      </c>
      <c r="AL172" s="20" t="str">
        <f t="shared" si="65"/>
        <v/>
      </c>
      <c r="AM172" s="20" t="str">
        <f t="shared" si="66"/>
        <v/>
      </c>
      <c r="AO172" s="28" t="str">
        <f t="shared" si="48"/>
        <v xml:space="preserve">SELECT * FROM "SchAccounting"."Func_TblCodeOfAccounting_Structure_SET"(0000004000000000002, NULL, 0000009000000000002, 2, '2-5000', '2-6100'); </v>
      </c>
    </row>
    <row r="173" spans="2:41" x14ac:dyDescent="0.25">
      <c r="B173" s="20">
        <v>3</v>
      </c>
      <c r="C173" s="32" t="s">
        <v>565</v>
      </c>
      <c r="D173" s="20" t="s">
        <v>143</v>
      </c>
      <c r="I173" s="32" t="s">
        <v>565</v>
      </c>
      <c r="Q173" s="20" t="str">
        <f t="shared" si="67"/>
        <v>Deferred Tax Liabilities</v>
      </c>
      <c r="S173" s="20" t="str">
        <f t="shared" si="49"/>
        <v>2-PASV</v>
      </c>
      <c r="T173" s="20" t="str">
        <f t="shared" si="50"/>
        <v>2-0000</v>
      </c>
      <c r="U173" s="20" t="str">
        <f t="shared" si="51"/>
        <v>2-5000</v>
      </c>
      <c r="V173" s="20" t="str">
        <f t="shared" si="52"/>
        <v>2-8100</v>
      </c>
      <c r="W173" s="20" t="str">
        <f t="shared" si="53"/>
        <v>2-5120</v>
      </c>
      <c r="X173" s="20" t="str">
        <f>IF(EXACT($K173, ""), IF(EXACT($X172, ""), "", $X172), $K173)</f>
        <v>2-1132</v>
      </c>
      <c r="Y173" s="20" t="str">
        <f>IF(EXACT($L173, ""), IF(EXACT($Y172, ""), "", $Y172), $L173)</f>
        <v/>
      </c>
      <c r="Z173" s="20" t="str">
        <f t="shared" si="54"/>
        <v/>
      </c>
      <c r="AA173" s="20" t="str">
        <f t="shared" si="55"/>
        <v/>
      </c>
      <c r="AB173" s="20" t="str">
        <f t="shared" si="56"/>
        <v/>
      </c>
      <c r="AD173" s="20" t="str">
        <f t="shared" si="57"/>
        <v/>
      </c>
      <c r="AE173" s="20" t="str">
        <f t="shared" si="58"/>
        <v/>
      </c>
      <c r="AF173" s="20" t="str">
        <f t="shared" si="59"/>
        <v xml:space="preserve">SELECT * FROM "SchAccounting"."Func_TblCodeOfAccounting_Structure_SET"(0000004000000000002, NULL, 0000009000000000002, 2, '2-5000', '2-8100'); </v>
      </c>
      <c r="AG173" s="20" t="str">
        <f t="shared" si="60"/>
        <v/>
      </c>
      <c r="AH173" s="20" t="str">
        <f t="shared" si="61"/>
        <v/>
      </c>
      <c r="AI173" s="20" t="str">
        <f t="shared" si="62"/>
        <v/>
      </c>
      <c r="AJ173" s="20" t="str">
        <f t="shared" si="63"/>
        <v/>
      </c>
      <c r="AK173" s="20" t="str">
        <f t="shared" si="64"/>
        <v/>
      </c>
      <c r="AL173" s="20" t="str">
        <f t="shared" si="65"/>
        <v/>
      </c>
      <c r="AM173" s="20" t="str">
        <f t="shared" si="66"/>
        <v/>
      </c>
      <c r="AO173" s="28" t="str">
        <f t="shared" si="48"/>
        <v xml:space="preserve">SELECT * FROM "SchAccounting"."Func_TblCodeOfAccounting_Structure_SET"(0000004000000000002, NULL, 0000009000000000002, 2, '2-5000', '2-8100'); </v>
      </c>
    </row>
    <row r="174" spans="2:41" x14ac:dyDescent="0.25">
      <c r="B174" s="20">
        <v>1</v>
      </c>
      <c r="C174" s="32" t="s">
        <v>403</v>
      </c>
      <c r="D174" s="20" t="s">
        <v>144</v>
      </c>
      <c r="G174" s="32" t="s">
        <v>403</v>
      </c>
      <c r="Q174" s="20" t="str">
        <f t="shared" si="67"/>
        <v>Equity</v>
      </c>
      <c r="S174" s="20" t="str">
        <f t="shared" si="49"/>
        <v>2-PASV</v>
      </c>
      <c r="T174" s="20" t="str">
        <f t="shared" si="50"/>
        <v>3-0000</v>
      </c>
      <c r="U174" s="20" t="str">
        <f t="shared" si="51"/>
        <v>2-5000</v>
      </c>
      <c r="V174" s="20" t="str">
        <f t="shared" si="52"/>
        <v>2-8100</v>
      </c>
      <c r="W174" s="20" t="str">
        <f t="shared" si="53"/>
        <v>2-5120</v>
      </c>
      <c r="X174" s="20" t="str">
        <f t="shared" ref="X174:X237" si="70">IF(EXACT($K174, ""), IF(EXACT($X173, ""), "", $X173), $K174)</f>
        <v>2-1132</v>
      </c>
      <c r="Y174" s="20" t="str">
        <f t="shared" ref="Y174:Y237" si="71">IF(EXACT($L174, ""), IF(EXACT($Y173, ""), "", $Y173), $L174)</f>
        <v/>
      </c>
      <c r="Z174" s="20" t="str">
        <f t="shared" si="54"/>
        <v/>
      </c>
      <c r="AA174" s="20" t="str">
        <f t="shared" si="55"/>
        <v/>
      </c>
      <c r="AB174" s="20" t="str">
        <f t="shared" si="56"/>
        <v/>
      </c>
      <c r="AD174" s="20" t="str">
        <f t="shared" si="57"/>
        <v xml:space="preserve">SELECT * FROM "SchAccounting"."Func_TblCodeOfAccounting_Structure_SET"(0000004000000000002, NULL, 0000009000000000002, 0, '2-PASV', '3-0000'); </v>
      </c>
      <c r="AE174" s="20" t="str">
        <f t="shared" si="58"/>
        <v/>
      </c>
      <c r="AF174" s="20" t="str">
        <f t="shared" si="59"/>
        <v/>
      </c>
      <c r="AG174" s="20" t="str">
        <f t="shared" si="60"/>
        <v/>
      </c>
      <c r="AH174" s="20" t="str">
        <f t="shared" si="61"/>
        <v/>
      </c>
      <c r="AI174" s="20" t="str">
        <f t="shared" si="62"/>
        <v/>
      </c>
      <c r="AJ174" s="20" t="str">
        <f t="shared" si="63"/>
        <v/>
      </c>
      <c r="AK174" s="20" t="str">
        <f t="shared" si="64"/>
        <v/>
      </c>
      <c r="AL174" s="20" t="str">
        <f t="shared" si="65"/>
        <v/>
      </c>
      <c r="AM174" s="20" t="str">
        <f t="shared" si="66"/>
        <v/>
      </c>
      <c r="AO174" s="28" t="str">
        <f t="shared" si="48"/>
        <v xml:space="preserve">SELECT * FROM "SchAccounting"."Func_TblCodeOfAccounting_Structure_SET"(0000004000000000002, NULL, 0000009000000000002, 0, '2-PASV', '3-0000'); </v>
      </c>
    </row>
    <row r="175" spans="2:41" x14ac:dyDescent="0.25">
      <c r="B175" s="20">
        <v>2</v>
      </c>
      <c r="C175" s="32" t="s">
        <v>404</v>
      </c>
      <c r="D175" s="20" t="s">
        <v>145</v>
      </c>
      <c r="H175" s="32" t="s">
        <v>404</v>
      </c>
      <c r="Q175" s="20" t="str">
        <f t="shared" si="67"/>
        <v>Share Capital</v>
      </c>
      <c r="S175" s="20" t="str">
        <f t="shared" si="49"/>
        <v>2-PASV</v>
      </c>
      <c r="T175" s="20" t="str">
        <f t="shared" si="50"/>
        <v>3-0000</v>
      </c>
      <c r="U175" s="20" t="str">
        <f t="shared" si="51"/>
        <v>3-1000</v>
      </c>
      <c r="V175" s="20" t="str">
        <f t="shared" si="52"/>
        <v>2-8100</v>
      </c>
      <c r="W175" s="20" t="str">
        <f t="shared" si="53"/>
        <v>2-5120</v>
      </c>
      <c r="X175" s="20" t="str">
        <f t="shared" si="70"/>
        <v>2-1132</v>
      </c>
      <c r="Y175" s="20" t="str">
        <f t="shared" si="71"/>
        <v/>
      </c>
      <c r="Z175" s="20" t="str">
        <f t="shared" si="54"/>
        <v/>
      </c>
      <c r="AA175" s="20" t="str">
        <f t="shared" si="55"/>
        <v/>
      </c>
      <c r="AB175" s="20" t="str">
        <f t="shared" si="56"/>
        <v/>
      </c>
      <c r="AD175" s="20" t="str">
        <f t="shared" si="57"/>
        <v/>
      </c>
      <c r="AE175" s="20" t="str">
        <f t="shared" si="58"/>
        <v xml:space="preserve">SELECT * FROM "SchAccounting"."Func_TblCodeOfAccounting_Structure_SET"(0000004000000000002, NULL, 0000009000000000002, 1, '3-0000', '3-1000'); </v>
      </c>
      <c r="AF175" s="20" t="str">
        <f t="shared" si="59"/>
        <v/>
      </c>
      <c r="AG175" s="20" t="str">
        <f t="shared" si="60"/>
        <v/>
      </c>
      <c r="AH175" s="20" t="str">
        <f t="shared" si="61"/>
        <v/>
      </c>
      <c r="AI175" s="20" t="str">
        <f t="shared" si="62"/>
        <v/>
      </c>
      <c r="AJ175" s="20" t="str">
        <f t="shared" si="63"/>
        <v/>
      </c>
      <c r="AK175" s="20" t="str">
        <f t="shared" si="64"/>
        <v/>
      </c>
      <c r="AL175" s="20" t="str">
        <f t="shared" si="65"/>
        <v/>
      </c>
      <c r="AM175" s="20" t="str">
        <f t="shared" si="66"/>
        <v/>
      </c>
      <c r="AO175" s="28" t="str">
        <f t="shared" si="48"/>
        <v xml:space="preserve">SELECT * FROM "SchAccounting"."Func_TblCodeOfAccounting_Structure_SET"(0000004000000000002, NULL, 0000009000000000002, 1, '3-0000', '3-1000'); </v>
      </c>
    </row>
    <row r="176" spans="2:41" x14ac:dyDescent="0.25">
      <c r="B176" s="20">
        <v>2</v>
      </c>
      <c r="C176" s="32" t="s">
        <v>566</v>
      </c>
      <c r="D176" s="20" t="s">
        <v>146</v>
      </c>
      <c r="H176" s="32" t="s">
        <v>566</v>
      </c>
      <c r="Q176" s="20" t="str">
        <f t="shared" si="67"/>
        <v>R/E Profits/Losses Prev Year</v>
      </c>
      <c r="S176" s="20" t="str">
        <f t="shared" si="49"/>
        <v>2-PASV</v>
      </c>
      <c r="T176" s="20" t="str">
        <f t="shared" si="50"/>
        <v>3-0000</v>
      </c>
      <c r="U176" s="20" t="str">
        <f t="shared" si="51"/>
        <v>3-2000</v>
      </c>
      <c r="V176" s="20" t="str">
        <f t="shared" si="52"/>
        <v>2-8100</v>
      </c>
      <c r="W176" s="20" t="str">
        <f t="shared" si="53"/>
        <v>2-5120</v>
      </c>
      <c r="X176" s="20" t="str">
        <f t="shared" si="70"/>
        <v>2-1132</v>
      </c>
      <c r="Y176" s="20" t="str">
        <f t="shared" si="71"/>
        <v/>
      </c>
      <c r="Z176" s="20" t="str">
        <f t="shared" si="54"/>
        <v/>
      </c>
      <c r="AA176" s="20" t="str">
        <f t="shared" si="55"/>
        <v/>
      </c>
      <c r="AB176" s="20" t="str">
        <f t="shared" si="56"/>
        <v/>
      </c>
      <c r="AD176" s="20" t="str">
        <f t="shared" si="57"/>
        <v/>
      </c>
      <c r="AE176" s="20" t="str">
        <f t="shared" si="58"/>
        <v xml:space="preserve">SELECT * FROM "SchAccounting"."Func_TblCodeOfAccounting_Structure_SET"(0000004000000000002, NULL, 0000009000000000002, 1, '3-0000', '3-2000'); </v>
      </c>
      <c r="AF176" s="20" t="str">
        <f t="shared" si="59"/>
        <v/>
      </c>
      <c r="AG176" s="20" t="str">
        <f t="shared" si="60"/>
        <v/>
      </c>
      <c r="AH176" s="20" t="str">
        <f t="shared" si="61"/>
        <v/>
      </c>
      <c r="AI176" s="20" t="str">
        <f t="shared" si="62"/>
        <v/>
      </c>
      <c r="AJ176" s="20" t="str">
        <f t="shared" si="63"/>
        <v/>
      </c>
      <c r="AK176" s="20" t="str">
        <f t="shared" si="64"/>
        <v/>
      </c>
      <c r="AL176" s="20" t="str">
        <f t="shared" si="65"/>
        <v/>
      </c>
      <c r="AM176" s="20" t="str">
        <f t="shared" si="66"/>
        <v/>
      </c>
      <c r="AO176" s="28" t="str">
        <f t="shared" si="48"/>
        <v xml:space="preserve">SELECT * FROM "SchAccounting"."Func_TblCodeOfAccounting_Structure_SET"(0000004000000000002, NULL, 0000009000000000002, 1, '3-0000', '3-2000'); </v>
      </c>
    </row>
    <row r="177" spans="2:41" x14ac:dyDescent="0.25">
      <c r="B177" s="20">
        <v>2</v>
      </c>
      <c r="C177" s="32" t="s">
        <v>567</v>
      </c>
      <c r="D177" s="20" t="s">
        <v>147</v>
      </c>
      <c r="H177" s="32" t="s">
        <v>567</v>
      </c>
      <c r="Q177" s="20" t="str">
        <f t="shared" si="67"/>
        <v>Current Year Earnings</v>
      </c>
      <c r="S177" s="20" t="str">
        <f t="shared" si="49"/>
        <v>2-PASV</v>
      </c>
      <c r="T177" s="20" t="str">
        <f t="shared" si="50"/>
        <v>3-0000</v>
      </c>
      <c r="U177" s="20" t="str">
        <f t="shared" si="51"/>
        <v>3-3000</v>
      </c>
      <c r="V177" s="20" t="str">
        <f t="shared" si="52"/>
        <v>2-8100</v>
      </c>
      <c r="W177" s="20" t="str">
        <f t="shared" si="53"/>
        <v>2-5120</v>
      </c>
      <c r="X177" s="20" t="str">
        <f t="shared" si="70"/>
        <v>2-1132</v>
      </c>
      <c r="Y177" s="20" t="str">
        <f t="shared" si="71"/>
        <v/>
      </c>
      <c r="Z177" s="20" t="str">
        <f t="shared" si="54"/>
        <v/>
      </c>
      <c r="AA177" s="20" t="str">
        <f t="shared" si="55"/>
        <v/>
      </c>
      <c r="AB177" s="20" t="str">
        <f t="shared" si="56"/>
        <v/>
      </c>
      <c r="AD177" s="20" t="str">
        <f t="shared" si="57"/>
        <v/>
      </c>
      <c r="AE177" s="20" t="str">
        <f t="shared" si="58"/>
        <v xml:space="preserve">SELECT * FROM "SchAccounting"."Func_TblCodeOfAccounting_Structure_SET"(0000004000000000002, NULL, 0000009000000000002, 1, '3-0000', '3-3000'); </v>
      </c>
      <c r="AF177" s="20" t="str">
        <f t="shared" si="59"/>
        <v/>
      </c>
      <c r="AG177" s="20" t="str">
        <f t="shared" si="60"/>
        <v/>
      </c>
      <c r="AH177" s="20" t="str">
        <f t="shared" si="61"/>
        <v/>
      </c>
      <c r="AI177" s="20" t="str">
        <f t="shared" si="62"/>
        <v/>
      </c>
      <c r="AJ177" s="20" t="str">
        <f t="shared" si="63"/>
        <v/>
      </c>
      <c r="AK177" s="20" t="str">
        <f t="shared" si="64"/>
        <v/>
      </c>
      <c r="AL177" s="20" t="str">
        <f t="shared" si="65"/>
        <v/>
      </c>
      <c r="AM177" s="20" t="str">
        <f t="shared" si="66"/>
        <v/>
      </c>
      <c r="AO177" s="28" t="str">
        <f t="shared" si="48"/>
        <v xml:space="preserve">SELECT * FROM "SchAccounting"."Func_TblCodeOfAccounting_Structure_SET"(0000004000000000002, NULL, 0000009000000000002, 1, '3-0000', '3-3000'); </v>
      </c>
    </row>
    <row r="178" spans="2:41" x14ac:dyDescent="0.25">
      <c r="H178" s="32"/>
      <c r="I178" s="20" t="s">
        <v>712</v>
      </c>
      <c r="Q178" s="20" t="s">
        <v>326</v>
      </c>
      <c r="S178" s="20" t="str">
        <f t="shared" si="49"/>
        <v>2-PASV</v>
      </c>
      <c r="T178" s="20" t="str">
        <f t="shared" si="50"/>
        <v>3-0000</v>
      </c>
      <c r="U178" s="20" t="str">
        <f t="shared" si="51"/>
        <v>3-3000</v>
      </c>
      <c r="V178" s="20" t="str">
        <f t="shared" si="52"/>
        <v>4-1EAT</v>
      </c>
      <c r="W178" s="20" t="str">
        <f t="shared" si="53"/>
        <v>2-5120</v>
      </c>
      <c r="X178" s="20" t="str">
        <f t="shared" si="70"/>
        <v>2-1132</v>
      </c>
      <c r="Y178" s="20" t="str">
        <f t="shared" si="71"/>
        <v/>
      </c>
      <c r="Z178" s="20" t="str">
        <f t="shared" si="54"/>
        <v/>
      </c>
      <c r="AA178" s="20" t="str">
        <f t="shared" si="55"/>
        <v/>
      </c>
      <c r="AB178" s="20" t="str">
        <f t="shared" si="56"/>
        <v/>
      </c>
      <c r="AD178" s="20" t="str">
        <f t="shared" si="57"/>
        <v/>
      </c>
      <c r="AE178" s="20" t="str">
        <f t="shared" si="58"/>
        <v/>
      </c>
      <c r="AF178" s="20" t="str">
        <f t="shared" si="59"/>
        <v xml:space="preserve">SELECT * FROM "SchAccounting"."Func_TblCodeOfAccounting_Structure_SET"(0000004000000000002, NULL, 0000009000000000002, 2, '3-3000', '4-1EAT'); </v>
      </c>
      <c r="AG178" s="20" t="str">
        <f t="shared" si="60"/>
        <v/>
      </c>
      <c r="AH178" s="20" t="str">
        <f t="shared" si="61"/>
        <v/>
      </c>
      <c r="AI178" s="20" t="str">
        <f t="shared" si="62"/>
        <v/>
      </c>
      <c r="AJ178" s="20" t="str">
        <f t="shared" si="63"/>
        <v/>
      </c>
      <c r="AK178" s="20" t="str">
        <f t="shared" si="64"/>
        <v/>
      </c>
      <c r="AL178" s="20" t="str">
        <f t="shared" si="65"/>
        <v/>
      </c>
      <c r="AM178" s="20" t="str">
        <f t="shared" si="66"/>
        <v/>
      </c>
      <c r="AO178" s="28" t="str">
        <f t="shared" si="48"/>
        <v xml:space="preserve">SELECT * FROM "SchAccounting"."Func_TblCodeOfAccounting_Structure_SET"(0000004000000000002, NULL, 0000009000000000002, 2, '3-3000', '4-1EAT'); </v>
      </c>
    </row>
    <row r="179" spans="2:41" x14ac:dyDescent="0.25">
      <c r="H179" s="32"/>
      <c r="J179" s="20" t="s">
        <v>713</v>
      </c>
      <c r="Q179" s="20" t="s">
        <v>325</v>
      </c>
      <c r="S179" s="20" t="str">
        <f t="shared" si="49"/>
        <v>2-PASV</v>
      </c>
      <c r="T179" s="20" t="str">
        <f t="shared" si="50"/>
        <v>3-0000</v>
      </c>
      <c r="U179" s="20" t="str">
        <f t="shared" si="51"/>
        <v>3-3000</v>
      </c>
      <c r="V179" s="20" t="str">
        <f t="shared" si="52"/>
        <v>4-1EAT</v>
      </c>
      <c r="W179" s="20" t="str">
        <f t="shared" si="53"/>
        <v>4-2EBT</v>
      </c>
      <c r="X179" s="20" t="str">
        <f t="shared" si="70"/>
        <v>2-1132</v>
      </c>
      <c r="Y179" s="20" t="str">
        <f t="shared" si="71"/>
        <v/>
      </c>
      <c r="Z179" s="20" t="str">
        <f t="shared" si="54"/>
        <v/>
      </c>
      <c r="AA179" s="20" t="str">
        <f t="shared" si="55"/>
        <v/>
      </c>
      <c r="AB179" s="20" t="str">
        <f t="shared" si="56"/>
        <v/>
      </c>
      <c r="AD179" s="20" t="str">
        <f t="shared" si="57"/>
        <v/>
      </c>
      <c r="AE179" s="20" t="str">
        <f t="shared" si="58"/>
        <v/>
      </c>
      <c r="AF179" s="20" t="str">
        <f t="shared" si="59"/>
        <v/>
      </c>
      <c r="AG179" s="20" t="str">
        <f t="shared" si="60"/>
        <v xml:space="preserve">SELECT * FROM "SchAccounting"."Func_TblCodeOfAccounting_Structure_SET"(0000004000000000002, NULL, 0000009000000000002, 3, '4-1EAT', '4-2EBT'); </v>
      </c>
      <c r="AH179" s="20" t="str">
        <f t="shared" si="61"/>
        <v/>
      </c>
      <c r="AI179" s="20" t="str">
        <f t="shared" si="62"/>
        <v/>
      </c>
      <c r="AJ179" s="20" t="str">
        <f t="shared" si="63"/>
        <v/>
      </c>
      <c r="AK179" s="20" t="str">
        <f t="shared" si="64"/>
        <v/>
      </c>
      <c r="AL179" s="20" t="str">
        <f t="shared" si="65"/>
        <v/>
      </c>
      <c r="AM179" s="20" t="str">
        <f t="shared" si="66"/>
        <v/>
      </c>
      <c r="AO179" s="28" t="str">
        <f t="shared" si="48"/>
        <v xml:space="preserve">SELECT * FROM "SchAccounting"."Func_TblCodeOfAccounting_Structure_SET"(0000004000000000002, NULL, 0000009000000000002, 3, '4-1EAT', '4-2EBT'); </v>
      </c>
    </row>
    <row r="180" spans="2:41" x14ac:dyDescent="0.25">
      <c r="H180" s="32"/>
      <c r="K180" s="20" t="s">
        <v>714</v>
      </c>
      <c r="Q180" s="20" t="s">
        <v>324</v>
      </c>
      <c r="S180" s="20" t="str">
        <f t="shared" si="49"/>
        <v>2-PASV</v>
      </c>
      <c r="T180" s="20" t="str">
        <f t="shared" si="50"/>
        <v>3-0000</v>
      </c>
      <c r="U180" s="20" t="str">
        <f t="shared" si="51"/>
        <v>3-3000</v>
      </c>
      <c r="V180" s="20" t="str">
        <f t="shared" si="52"/>
        <v>4-1EAT</v>
      </c>
      <c r="W180" s="20" t="str">
        <f t="shared" si="53"/>
        <v>4-2EBT</v>
      </c>
      <c r="X180" s="20" t="str">
        <f t="shared" si="70"/>
        <v>4-3OPF</v>
      </c>
      <c r="Y180" s="20" t="str">
        <f t="shared" si="71"/>
        <v/>
      </c>
      <c r="Z180" s="20" t="str">
        <f t="shared" si="54"/>
        <v/>
      </c>
      <c r="AA180" s="20" t="str">
        <f t="shared" si="55"/>
        <v/>
      </c>
      <c r="AB180" s="20" t="str">
        <f t="shared" si="56"/>
        <v/>
      </c>
      <c r="AD180" s="20" t="str">
        <f t="shared" si="57"/>
        <v/>
      </c>
      <c r="AE180" s="20" t="str">
        <f t="shared" si="58"/>
        <v/>
      </c>
      <c r="AF180" s="20" t="str">
        <f t="shared" si="59"/>
        <v/>
      </c>
      <c r="AG180" s="20" t="str">
        <f t="shared" si="60"/>
        <v/>
      </c>
      <c r="AH180" s="20" t="str">
        <f t="shared" si="61"/>
        <v xml:space="preserve">SELECT * FROM "SchAccounting"."Func_TblCodeOfAccounting_Structure_SET"(0000004000000000002, NULL, 0000009000000000002, 4, '4-2EBT', '4-3OPF'); </v>
      </c>
      <c r="AI180" s="20" t="str">
        <f t="shared" si="62"/>
        <v/>
      </c>
      <c r="AJ180" s="20" t="str">
        <f t="shared" si="63"/>
        <v/>
      </c>
      <c r="AK180" s="20" t="str">
        <f t="shared" si="64"/>
        <v/>
      </c>
      <c r="AL180" s="20" t="str">
        <f t="shared" si="65"/>
        <v/>
      </c>
      <c r="AM180" s="20" t="str">
        <f t="shared" si="66"/>
        <v/>
      </c>
      <c r="AO180" s="28" t="str">
        <f t="shared" si="48"/>
        <v xml:space="preserve">SELECT * FROM "SchAccounting"."Func_TblCodeOfAccounting_Structure_SET"(0000004000000000002, NULL, 0000009000000000002, 4, '4-2EBT', '4-3OPF'); </v>
      </c>
    </row>
    <row r="181" spans="2:41" x14ac:dyDescent="0.25">
      <c r="H181" s="32"/>
      <c r="L181" s="20" t="s">
        <v>715</v>
      </c>
      <c r="Q181" s="20" t="s">
        <v>323</v>
      </c>
      <c r="S181" s="20" t="str">
        <f t="shared" si="49"/>
        <v>2-PASV</v>
      </c>
      <c r="T181" s="20" t="str">
        <f t="shared" si="50"/>
        <v>3-0000</v>
      </c>
      <c r="U181" s="20" t="str">
        <f t="shared" si="51"/>
        <v>3-3000</v>
      </c>
      <c r="V181" s="20" t="str">
        <f t="shared" si="52"/>
        <v>4-1EAT</v>
      </c>
      <c r="W181" s="20" t="str">
        <f t="shared" si="53"/>
        <v>4-2EBT</v>
      </c>
      <c r="X181" s="20" t="str">
        <f t="shared" si="70"/>
        <v>4-3OPF</v>
      </c>
      <c r="Y181" s="20" t="str">
        <f t="shared" si="71"/>
        <v>4-4GPF</v>
      </c>
      <c r="Z181" s="20" t="str">
        <f t="shared" si="54"/>
        <v/>
      </c>
      <c r="AA181" s="20" t="str">
        <f t="shared" si="55"/>
        <v/>
      </c>
      <c r="AB181" s="20" t="str">
        <f t="shared" si="56"/>
        <v/>
      </c>
      <c r="AD181" s="20" t="str">
        <f t="shared" si="57"/>
        <v/>
      </c>
      <c r="AE181" s="20" t="str">
        <f t="shared" si="58"/>
        <v/>
      </c>
      <c r="AF181" s="20" t="str">
        <f t="shared" si="59"/>
        <v/>
      </c>
      <c r="AG181" s="20" t="str">
        <f t="shared" si="60"/>
        <v/>
      </c>
      <c r="AH181" s="20" t="str">
        <f t="shared" si="61"/>
        <v/>
      </c>
      <c r="AI181" s="20" t="str">
        <f t="shared" si="62"/>
        <v xml:space="preserve">SELECT * FROM "SchAccounting"."Func_TblCodeOfAccounting_Structure_SET"(0000004000000000002, NULL, 0000009000000000002, 5, '4-3OPF', '4-4GPF'); </v>
      </c>
      <c r="AJ181" s="20" t="str">
        <f t="shared" si="63"/>
        <v/>
      </c>
      <c r="AK181" s="20" t="str">
        <f t="shared" si="64"/>
        <v/>
      </c>
      <c r="AL181" s="20" t="str">
        <f t="shared" si="65"/>
        <v/>
      </c>
      <c r="AM181" s="20" t="str">
        <f t="shared" si="66"/>
        <v/>
      </c>
      <c r="AO181" s="28" t="str">
        <f t="shared" si="48"/>
        <v xml:space="preserve">SELECT * FROM "SchAccounting"."Func_TblCodeOfAccounting_Structure_SET"(0000004000000000002, NULL, 0000009000000000002, 5, '4-3OPF', '4-4GPF'); </v>
      </c>
    </row>
    <row r="182" spans="2:41" x14ac:dyDescent="0.25">
      <c r="B182" s="20">
        <v>1</v>
      </c>
      <c r="C182" s="32" t="s">
        <v>405</v>
      </c>
      <c r="D182" s="20" t="s">
        <v>149</v>
      </c>
      <c r="M182" s="32" t="s">
        <v>405</v>
      </c>
      <c r="Q182" s="20" t="str">
        <f t="shared" si="67"/>
        <v>Revenue</v>
      </c>
      <c r="S182" s="20" t="str">
        <f t="shared" si="49"/>
        <v>2-PASV</v>
      </c>
      <c r="T182" s="20" t="str">
        <f t="shared" si="50"/>
        <v>3-0000</v>
      </c>
      <c r="U182" s="20" t="str">
        <f t="shared" si="51"/>
        <v>3-3000</v>
      </c>
      <c r="V182" s="20" t="str">
        <f t="shared" si="52"/>
        <v>4-1EAT</v>
      </c>
      <c r="W182" s="20" t="str">
        <f t="shared" si="53"/>
        <v>4-2EBT</v>
      </c>
      <c r="X182" s="20" t="str">
        <f t="shared" si="70"/>
        <v>4-3OPF</v>
      </c>
      <c r="Y182" s="20" t="str">
        <f t="shared" si="71"/>
        <v>4-4GPF</v>
      </c>
      <c r="Z182" s="20" t="str">
        <f t="shared" si="54"/>
        <v>4-0000</v>
      </c>
      <c r="AA182" s="20" t="str">
        <f t="shared" si="55"/>
        <v/>
      </c>
      <c r="AB182" s="20" t="str">
        <f t="shared" si="56"/>
        <v/>
      </c>
      <c r="AD182" s="20" t="str">
        <f t="shared" si="57"/>
        <v/>
      </c>
      <c r="AE182" s="20" t="str">
        <f t="shared" si="58"/>
        <v/>
      </c>
      <c r="AF182" s="20" t="str">
        <f t="shared" si="59"/>
        <v/>
      </c>
      <c r="AG182" s="20" t="str">
        <f t="shared" si="60"/>
        <v/>
      </c>
      <c r="AH182" s="20" t="str">
        <f t="shared" si="61"/>
        <v/>
      </c>
      <c r="AI182" s="20" t="str">
        <f t="shared" si="62"/>
        <v/>
      </c>
      <c r="AJ182" s="20" t="str">
        <f t="shared" si="63"/>
        <v xml:space="preserve">SELECT * FROM "SchAccounting"."Func_TblCodeOfAccounting_Structure_SET"(0000004000000000002, NULL, 0000009000000000002, 6, '4-4GPF', '4-0000'); </v>
      </c>
      <c r="AK182" s="20" t="str">
        <f t="shared" si="64"/>
        <v/>
      </c>
      <c r="AL182" s="20" t="str">
        <f t="shared" si="65"/>
        <v/>
      </c>
      <c r="AM182" s="20" t="str">
        <f t="shared" si="66"/>
        <v/>
      </c>
      <c r="AO182" s="28" t="str">
        <f t="shared" si="48"/>
        <v xml:space="preserve">SELECT * FROM "SchAccounting"."Func_TblCodeOfAccounting_Structure_SET"(0000004000000000002, NULL, 0000009000000000002, 6, '4-4GPF', '4-0000'); </v>
      </c>
    </row>
    <row r="183" spans="2:41" x14ac:dyDescent="0.25">
      <c r="B183" s="20">
        <v>2</v>
      </c>
      <c r="C183" s="32" t="s">
        <v>406</v>
      </c>
      <c r="D183" s="20" t="s">
        <v>150</v>
      </c>
      <c r="N183" s="32" t="s">
        <v>406</v>
      </c>
      <c r="Q183" s="20" t="str">
        <f t="shared" si="67"/>
        <v>Completed Project</v>
      </c>
      <c r="S183" s="20" t="str">
        <f t="shared" si="49"/>
        <v>2-PASV</v>
      </c>
      <c r="T183" s="20" t="str">
        <f t="shared" si="50"/>
        <v>3-0000</v>
      </c>
      <c r="U183" s="20" t="str">
        <f t="shared" si="51"/>
        <v>3-3000</v>
      </c>
      <c r="V183" s="20" t="str">
        <f t="shared" si="52"/>
        <v>4-1EAT</v>
      </c>
      <c r="W183" s="20" t="str">
        <f t="shared" si="53"/>
        <v>4-2EBT</v>
      </c>
      <c r="X183" s="20" t="str">
        <f t="shared" si="70"/>
        <v>4-3OPF</v>
      </c>
      <c r="Y183" s="20" t="str">
        <f t="shared" si="71"/>
        <v>4-4GPF</v>
      </c>
      <c r="Z183" s="20" t="str">
        <f t="shared" si="54"/>
        <v>4-0000</v>
      </c>
      <c r="AA183" s="20" t="str">
        <f t="shared" si="55"/>
        <v>4-1000</v>
      </c>
      <c r="AB183" s="20" t="str">
        <f t="shared" si="56"/>
        <v/>
      </c>
      <c r="AD183" s="20" t="str">
        <f t="shared" si="57"/>
        <v/>
      </c>
      <c r="AE183" s="20" t="str">
        <f t="shared" si="58"/>
        <v/>
      </c>
      <c r="AF183" s="20" t="str">
        <f t="shared" si="59"/>
        <v/>
      </c>
      <c r="AG183" s="20" t="str">
        <f t="shared" si="60"/>
        <v/>
      </c>
      <c r="AH183" s="20" t="str">
        <f t="shared" si="61"/>
        <v/>
      </c>
      <c r="AI183" s="20" t="str">
        <f t="shared" si="62"/>
        <v/>
      </c>
      <c r="AJ183" s="20" t="str">
        <f t="shared" si="63"/>
        <v/>
      </c>
      <c r="AK183" s="20" t="str">
        <f t="shared" si="64"/>
        <v xml:space="preserve">SELECT * FROM "SchAccounting"."Func_TblCodeOfAccounting_Structure_SET"(0000004000000000002, NULL, 0000009000000000002, 7, '4-0000', '4-1000'); </v>
      </c>
      <c r="AL183" s="20" t="str">
        <f t="shared" si="65"/>
        <v/>
      </c>
      <c r="AM183" s="20" t="str">
        <f t="shared" si="66"/>
        <v/>
      </c>
      <c r="AO183" s="28" t="str">
        <f t="shared" si="48"/>
        <v xml:space="preserve">SELECT * FROM "SchAccounting"."Func_TblCodeOfAccounting_Structure_SET"(0000004000000000002, NULL, 0000009000000000002, 7, '4-0000', '4-1000'); </v>
      </c>
    </row>
    <row r="184" spans="2:41" x14ac:dyDescent="0.25">
      <c r="B184" s="20">
        <v>2</v>
      </c>
      <c r="C184" s="32" t="s">
        <v>569</v>
      </c>
      <c r="D184" s="20" t="s">
        <v>151</v>
      </c>
      <c r="N184" s="32" t="s">
        <v>569</v>
      </c>
      <c r="Q184" s="20" t="str">
        <f t="shared" si="67"/>
        <v>Construction Project</v>
      </c>
      <c r="S184" s="20" t="str">
        <f t="shared" si="49"/>
        <v>2-PASV</v>
      </c>
      <c r="T184" s="20" t="str">
        <f t="shared" si="50"/>
        <v>3-0000</v>
      </c>
      <c r="U184" s="20" t="str">
        <f t="shared" si="51"/>
        <v>3-3000</v>
      </c>
      <c r="V184" s="20" t="str">
        <f t="shared" si="52"/>
        <v>4-1EAT</v>
      </c>
      <c r="W184" s="20" t="str">
        <f t="shared" si="53"/>
        <v>4-2EBT</v>
      </c>
      <c r="X184" s="20" t="str">
        <f t="shared" si="70"/>
        <v>4-3OPF</v>
      </c>
      <c r="Y184" s="20" t="str">
        <f t="shared" si="71"/>
        <v>4-4GPF</v>
      </c>
      <c r="Z184" s="20" t="str">
        <f t="shared" si="54"/>
        <v>4-0000</v>
      </c>
      <c r="AA184" s="20" t="str">
        <f t="shared" si="55"/>
        <v>4-2000</v>
      </c>
      <c r="AB184" s="20" t="str">
        <f t="shared" si="56"/>
        <v/>
      </c>
      <c r="AD184" s="20" t="str">
        <f t="shared" si="57"/>
        <v/>
      </c>
      <c r="AE184" s="20" t="str">
        <f t="shared" si="58"/>
        <v/>
      </c>
      <c r="AF184" s="20" t="str">
        <f t="shared" si="59"/>
        <v/>
      </c>
      <c r="AG184" s="20" t="str">
        <f t="shared" si="60"/>
        <v/>
      </c>
      <c r="AH184" s="20" t="str">
        <f t="shared" si="61"/>
        <v/>
      </c>
      <c r="AI184" s="20" t="str">
        <f t="shared" si="62"/>
        <v/>
      </c>
      <c r="AJ184" s="20" t="str">
        <f t="shared" si="63"/>
        <v/>
      </c>
      <c r="AK184" s="20" t="str">
        <f t="shared" si="64"/>
        <v xml:space="preserve">SELECT * FROM "SchAccounting"."Func_TblCodeOfAccounting_Structure_SET"(0000004000000000002, NULL, 0000009000000000002, 7, '4-0000', '4-2000'); </v>
      </c>
      <c r="AL184" s="20" t="str">
        <f t="shared" si="65"/>
        <v/>
      </c>
      <c r="AM184" s="20" t="str">
        <f t="shared" si="66"/>
        <v/>
      </c>
      <c r="AO184" s="28" t="str">
        <f t="shared" si="48"/>
        <v xml:space="preserve">SELECT * FROM "SchAccounting"."Func_TblCodeOfAccounting_Structure_SET"(0000004000000000002, NULL, 0000009000000000002, 7, '4-0000', '4-2000'); </v>
      </c>
    </row>
    <row r="185" spans="2:41" x14ac:dyDescent="0.25">
      <c r="B185" s="20">
        <v>2</v>
      </c>
      <c r="C185" s="32" t="s">
        <v>570</v>
      </c>
      <c r="D185" s="20" t="s">
        <v>152</v>
      </c>
      <c r="N185" s="32" t="s">
        <v>570</v>
      </c>
      <c r="Q185" s="20" t="str">
        <f t="shared" si="67"/>
        <v>WIP Adjustment</v>
      </c>
      <c r="S185" s="20" t="str">
        <f t="shared" si="49"/>
        <v>2-PASV</v>
      </c>
      <c r="T185" s="20" t="str">
        <f t="shared" si="50"/>
        <v>3-0000</v>
      </c>
      <c r="U185" s="20" t="str">
        <f t="shared" si="51"/>
        <v>3-3000</v>
      </c>
      <c r="V185" s="20" t="str">
        <f t="shared" si="52"/>
        <v>4-1EAT</v>
      </c>
      <c r="W185" s="20" t="str">
        <f t="shared" si="53"/>
        <v>4-2EBT</v>
      </c>
      <c r="X185" s="20" t="str">
        <f t="shared" si="70"/>
        <v>4-3OPF</v>
      </c>
      <c r="Y185" s="20" t="str">
        <f t="shared" si="71"/>
        <v>4-4GPF</v>
      </c>
      <c r="Z185" s="20" t="str">
        <f t="shared" si="54"/>
        <v>4-0000</v>
      </c>
      <c r="AA185" s="20" t="str">
        <f t="shared" si="55"/>
        <v>4-3000</v>
      </c>
      <c r="AB185" s="20" t="str">
        <f t="shared" si="56"/>
        <v/>
      </c>
      <c r="AD185" s="20" t="str">
        <f t="shared" si="57"/>
        <v/>
      </c>
      <c r="AE185" s="20" t="str">
        <f t="shared" si="58"/>
        <v/>
      </c>
      <c r="AF185" s="20" t="str">
        <f t="shared" si="59"/>
        <v/>
      </c>
      <c r="AG185" s="20" t="str">
        <f t="shared" si="60"/>
        <v/>
      </c>
      <c r="AH185" s="20" t="str">
        <f t="shared" si="61"/>
        <v/>
      </c>
      <c r="AI185" s="20" t="str">
        <f t="shared" si="62"/>
        <v/>
      </c>
      <c r="AJ185" s="20" t="str">
        <f t="shared" si="63"/>
        <v/>
      </c>
      <c r="AK185" s="20" t="str">
        <f t="shared" si="64"/>
        <v xml:space="preserve">SELECT * FROM "SchAccounting"."Func_TblCodeOfAccounting_Structure_SET"(0000004000000000002, NULL, 0000009000000000002, 7, '4-0000', '4-3000'); </v>
      </c>
      <c r="AL185" s="20" t="str">
        <f t="shared" si="65"/>
        <v/>
      </c>
      <c r="AM185" s="20" t="str">
        <f t="shared" si="66"/>
        <v/>
      </c>
      <c r="AO185" s="28" t="str">
        <f t="shared" si="48"/>
        <v xml:space="preserve">SELECT * FROM "SchAccounting"."Func_TblCodeOfAccounting_Structure_SET"(0000004000000000002, NULL, 0000009000000000002, 7, '4-0000', '4-3000'); </v>
      </c>
    </row>
    <row r="186" spans="2:41" x14ac:dyDescent="0.25">
      <c r="B186" s="20">
        <v>2</v>
      </c>
      <c r="C186" s="32" t="s">
        <v>571</v>
      </c>
      <c r="D186" s="20" t="s">
        <v>153</v>
      </c>
      <c r="N186" s="32" t="s">
        <v>571</v>
      </c>
      <c r="Q186" s="20" t="str">
        <f t="shared" si="67"/>
        <v>Under/Overclaim Adjustment</v>
      </c>
      <c r="S186" s="20" t="str">
        <f t="shared" si="49"/>
        <v>2-PASV</v>
      </c>
      <c r="T186" s="20" t="str">
        <f t="shared" si="50"/>
        <v>3-0000</v>
      </c>
      <c r="U186" s="20" t="str">
        <f t="shared" si="51"/>
        <v>3-3000</v>
      </c>
      <c r="V186" s="20" t="str">
        <f t="shared" si="52"/>
        <v>4-1EAT</v>
      </c>
      <c r="W186" s="20" t="str">
        <f t="shared" si="53"/>
        <v>4-2EBT</v>
      </c>
      <c r="X186" s="20" t="str">
        <f t="shared" si="70"/>
        <v>4-3OPF</v>
      </c>
      <c r="Y186" s="20" t="str">
        <f t="shared" si="71"/>
        <v>4-4GPF</v>
      </c>
      <c r="Z186" s="20" t="str">
        <f t="shared" si="54"/>
        <v>4-0000</v>
      </c>
      <c r="AA186" s="20" t="str">
        <f t="shared" si="55"/>
        <v>4-3005</v>
      </c>
      <c r="AB186" s="20" t="str">
        <f t="shared" si="56"/>
        <v/>
      </c>
      <c r="AD186" s="20" t="str">
        <f t="shared" si="57"/>
        <v/>
      </c>
      <c r="AE186" s="20" t="str">
        <f t="shared" si="58"/>
        <v/>
      </c>
      <c r="AF186" s="20" t="str">
        <f t="shared" si="59"/>
        <v/>
      </c>
      <c r="AG186" s="20" t="str">
        <f t="shared" si="60"/>
        <v/>
      </c>
      <c r="AH186" s="20" t="str">
        <f t="shared" si="61"/>
        <v/>
      </c>
      <c r="AI186" s="20" t="str">
        <f t="shared" si="62"/>
        <v/>
      </c>
      <c r="AJ186" s="20" t="str">
        <f t="shared" si="63"/>
        <v/>
      </c>
      <c r="AK186" s="20" t="str">
        <f t="shared" si="64"/>
        <v xml:space="preserve">SELECT * FROM "SchAccounting"."Func_TblCodeOfAccounting_Structure_SET"(0000004000000000002, NULL, 0000009000000000002, 7, '4-0000', '4-3005'); </v>
      </c>
      <c r="AL186" s="20" t="str">
        <f t="shared" si="65"/>
        <v/>
      </c>
      <c r="AM186" s="20" t="str">
        <f t="shared" si="66"/>
        <v/>
      </c>
      <c r="AO186" s="28" t="str">
        <f t="shared" si="48"/>
        <v xml:space="preserve">SELECT * FROM "SchAccounting"."Func_TblCodeOfAccounting_Structure_SET"(0000004000000000002, NULL, 0000009000000000002, 7, '4-0000', '4-3005'); </v>
      </c>
    </row>
    <row r="187" spans="2:41" x14ac:dyDescent="0.25">
      <c r="B187" s="20">
        <v>2</v>
      </c>
      <c r="C187" s="32" t="s">
        <v>572</v>
      </c>
      <c r="D187" s="20" t="s">
        <v>154</v>
      </c>
      <c r="N187" s="32" t="s">
        <v>572</v>
      </c>
      <c r="Q187" s="20" t="str">
        <f t="shared" si="67"/>
        <v>Discount</v>
      </c>
      <c r="S187" s="20" t="str">
        <f t="shared" si="49"/>
        <v>2-PASV</v>
      </c>
      <c r="T187" s="20" t="str">
        <f t="shared" si="50"/>
        <v>3-0000</v>
      </c>
      <c r="U187" s="20" t="str">
        <f t="shared" si="51"/>
        <v>3-3000</v>
      </c>
      <c r="V187" s="20" t="str">
        <f t="shared" si="52"/>
        <v>4-1EAT</v>
      </c>
      <c r="W187" s="20" t="str">
        <f t="shared" si="53"/>
        <v>4-2EBT</v>
      </c>
      <c r="X187" s="20" t="str">
        <f t="shared" si="70"/>
        <v>4-3OPF</v>
      </c>
      <c r="Y187" s="20" t="str">
        <f t="shared" si="71"/>
        <v>4-4GPF</v>
      </c>
      <c r="Z187" s="20" t="str">
        <f t="shared" si="54"/>
        <v>4-0000</v>
      </c>
      <c r="AA187" s="20" t="str">
        <f t="shared" si="55"/>
        <v>4-7000</v>
      </c>
      <c r="AB187" s="20" t="str">
        <f t="shared" si="56"/>
        <v/>
      </c>
      <c r="AD187" s="20" t="str">
        <f t="shared" si="57"/>
        <v/>
      </c>
      <c r="AE187" s="20" t="str">
        <f t="shared" si="58"/>
        <v/>
      </c>
      <c r="AF187" s="20" t="str">
        <f t="shared" si="59"/>
        <v/>
      </c>
      <c r="AG187" s="20" t="str">
        <f t="shared" si="60"/>
        <v/>
      </c>
      <c r="AH187" s="20" t="str">
        <f t="shared" si="61"/>
        <v/>
      </c>
      <c r="AI187" s="20" t="str">
        <f t="shared" si="62"/>
        <v/>
      </c>
      <c r="AJ187" s="20" t="str">
        <f t="shared" si="63"/>
        <v/>
      </c>
      <c r="AK187" s="20" t="str">
        <f t="shared" si="64"/>
        <v xml:space="preserve">SELECT * FROM "SchAccounting"."Func_TblCodeOfAccounting_Structure_SET"(0000004000000000002, NULL, 0000009000000000002, 7, '4-0000', '4-7000'); </v>
      </c>
      <c r="AL187" s="20" t="str">
        <f t="shared" si="65"/>
        <v/>
      </c>
      <c r="AM187" s="20" t="str">
        <f t="shared" si="66"/>
        <v/>
      </c>
      <c r="AO187" s="28" t="str">
        <f t="shared" si="48"/>
        <v xml:space="preserve">SELECT * FROM "SchAccounting"."Func_TblCodeOfAccounting_Structure_SET"(0000004000000000002, NULL, 0000009000000000002, 7, '4-0000', '4-7000'); </v>
      </c>
    </row>
    <row r="188" spans="2:41" x14ac:dyDescent="0.25">
      <c r="B188" s="20">
        <v>2</v>
      </c>
      <c r="C188" s="32" t="s">
        <v>573</v>
      </c>
      <c r="D188" s="20" t="s">
        <v>155</v>
      </c>
      <c r="N188" s="32" t="s">
        <v>573</v>
      </c>
      <c r="Q188" s="20" t="str">
        <f t="shared" si="67"/>
        <v>Commision</v>
      </c>
      <c r="S188" s="20" t="str">
        <f t="shared" si="49"/>
        <v>2-PASV</v>
      </c>
      <c r="T188" s="20" t="str">
        <f t="shared" si="50"/>
        <v>3-0000</v>
      </c>
      <c r="U188" s="20" t="str">
        <f t="shared" si="51"/>
        <v>3-3000</v>
      </c>
      <c r="V188" s="20" t="str">
        <f t="shared" si="52"/>
        <v>4-1EAT</v>
      </c>
      <c r="W188" s="20" t="str">
        <f t="shared" si="53"/>
        <v>4-2EBT</v>
      </c>
      <c r="X188" s="20" t="str">
        <f t="shared" si="70"/>
        <v>4-3OPF</v>
      </c>
      <c r="Y188" s="20" t="str">
        <f t="shared" si="71"/>
        <v>4-4GPF</v>
      </c>
      <c r="Z188" s="20" t="str">
        <f t="shared" si="54"/>
        <v>4-0000</v>
      </c>
      <c r="AA188" s="20" t="str">
        <f t="shared" si="55"/>
        <v>4-8000</v>
      </c>
      <c r="AB188" s="20" t="str">
        <f t="shared" si="56"/>
        <v/>
      </c>
      <c r="AD188" s="20" t="str">
        <f t="shared" si="57"/>
        <v/>
      </c>
      <c r="AE188" s="20" t="str">
        <f t="shared" si="58"/>
        <v/>
      </c>
      <c r="AF188" s="20" t="str">
        <f t="shared" si="59"/>
        <v/>
      </c>
      <c r="AG188" s="20" t="str">
        <f t="shared" si="60"/>
        <v/>
      </c>
      <c r="AH188" s="20" t="str">
        <f t="shared" si="61"/>
        <v/>
      </c>
      <c r="AI188" s="20" t="str">
        <f t="shared" si="62"/>
        <v/>
      </c>
      <c r="AJ188" s="20" t="str">
        <f t="shared" si="63"/>
        <v/>
      </c>
      <c r="AK188" s="20" t="str">
        <f t="shared" si="64"/>
        <v xml:space="preserve">SELECT * FROM "SchAccounting"."Func_TblCodeOfAccounting_Structure_SET"(0000004000000000002, NULL, 0000009000000000002, 7, '4-0000', '4-8000'); </v>
      </c>
      <c r="AL188" s="20" t="str">
        <f t="shared" si="65"/>
        <v/>
      </c>
      <c r="AM188" s="20" t="str">
        <f t="shared" si="66"/>
        <v/>
      </c>
      <c r="AO188" s="28" t="str">
        <f t="shared" si="48"/>
        <v xml:space="preserve">SELECT * FROM "SchAccounting"."Func_TblCodeOfAccounting_Structure_SET"(0000004000000000002, NULL, 0000009000000000002, 7, '4-0000', '4-8000'); </v>
      </c>
    </row>
    <row r="189" spans="2:41" x14ac:dyDescent="0.25">
      <c r="B189" s="20">
        <v>1</v>
      </c>
      <c r="C189" s="32" t="s">
        <v>407</v>
      </c>
      <c r="D189" s="20" t="s">
        <v>156</v>
      </c>
      <c r="M189" s="32" t="s">
        <v>407</v>
      </c>
      <c r="Q189" s="20" t="str">
        <f t="shared" si="67"/>
        <v>Cost of Sales</v>
      </c>
      <c r="S189" s="20" t="str">
        <f t="shared" si="49"/>
        <v>2-PASV</v>
      </c>
      <c r="T189" s="20" t="str">
        <f t="shared" si="50"/>
        <v>3-0000</v>
      </c>
      <c r="U189" s="20" t="str">
        <f t="shared" si="51"/>
        <v>3-3000</v>
      </c>
      <c r="V189" s="20" t="str">
        <f t="shared" si="52"/>
        <v>4-1EAT</v>
      </c>
      <c r="W189" s="20" t="str">
        <f t="shared" si="53"/>
        <v>4-2EBT</v>
      </c>
      <c r="X189" s="20" t="str">
        <f t="shared" si="70"/>
        <v>4-3OPF</v>
      </c>
      <c r="Y189" s="20" t="str">
        <f t="shared" si="71"/>
        <v>4-4GPF</v>
      </c>
      <c r="Z189" s="20" t="str">
        <f t="shared" si="54"/>
        <v>5-0000</v>
      </c>
      <c r="AA189" s="20" t="str">
        <f t="shared" si="55"/>
        <v>4-8000</v>
      </c>
      <c r="AB189" s="20" t="str">
        <f t="shared" si="56"/>
        <v/>
      </c>
      <c r="AD189" s="20" t="str">
        <f t="shared" si="57"/>
        <v/>
      </c>
      <c r="AE189" s="20" t="str">
        <f t="shared" si="58"/>
        <v/>
      </c>
      <c r="AF189" s="20" t="str">
        <f t="shared" si="59"/>
        <v/>
      </c>
      <c r="AG189" s="20" t="str">
        <f t="shared" si="60"/>
        <v/>
      </c>
      <c r="AH189" s="20" t="str">
        <f t="shared" si="61"/>
        <v/>
      </c>
      <c r="AI189" s="20" t="str">
        <f t="shared" si="62"/>
        <v/>
      </c>
      <c r="AJ189" s="20" t="str">
        <f t="shared" si="63"/>
        <v xml:space="preserve">SELECT * FROM "SchAccounting"."Func_TblCodeOfAccounting_Structure_SET"(0000004000000000002, NULL, 0000009000000000002, 6, '4-4GPF', '5-0000'); </v>
      </c>
      <c r="AK189" s="20" t="str">
        <f t="shared" si="64"/>
        <v/>
      </c>
      <c r="AL189" s="20" t="str">
        <f t="shared" si="65"/>
        <v/>
      </c>
      <c r="AM189" s="20" t="str">
        <f t="shared" si="66"/>
        <v/>
      </c>
      <c r="AO189" s="28" t="str">
        <f t="shared" si="48"/>
        <v xml:space="preserve">SELECT * FROM "SchAccounting"."Func_TblCodeOfAccounting_Structure_SET"(0000004000000000002, NULL, 0000009000000000002, 6, '4-4GPF', '5-0000'); </v>
      </c>
    </row>
    <row r="190" spans="2:41" x14ac:dyDescent="0.25">
      <c r="B190" s="20">
        <v>2</v>
      </c>
      <c r="C190" s="32" t="s">
        <v>408</v>
      </c>
      <c r="D190" s="20" t="s">
        <v>157</v>
      </c>
      <c r="N190" s="32" t="s">
        <v>408</v>
      </c>
      <c r="Q190" s="20" t="str">
        <f t="shared" si="67"/>
        <v>Cost in Progress</v>
      </c>
      <c r="S190" s="20" t="str">
        <f t="shared" si="49"/>
        <v>2-PASV</v>
      </c>
      <c r="T190" s="20" t="str">
        <f t="shared" si="50"/>
        <v>3-0000</v>
      </c>
      <c r="U190" s="20" t="str">
        <f t="shared" si="51"/>
        <v>3-3000</v>
      </c>
      <c r="V190" s="20" t="str">
        <f t="shared" si="52"/>
        <v>4-1EAT</v>
      </c>
      <c r="W190" s="20" t="str">
        <f t="shared" si="53"/>
        <v>4-2EBT</v>
      </c>
      <c r="X190" s="20" t="str">
        <f t="shared" si="70"/>
        <v>4-3OPF</v>
      </c>
      <c r="Y190" s="20" t="str">
        <f t="shared" si="71"/>
        <v>4-4GPF</v>
      </c>
      <c r="Z190" s="20" t="str">
        <f t="shared" si="54"/>
        <v>5-0000</v>
      </c>
      <c r="AA190" s="20" t="str">
        <f t="shared" si="55"/>
        <v>5-0100</v>
      </c>
      <c r="AB190" s="20" t="str">
        <f t="shared" si="56"/>
        <v/>
      </c>
      <c r="AD190" s="20" t="str">
        <f t="shared" si="57"/>
        <v/>
      </c>
      <c r="AE190" s="20" t="str">
        <f t="shared" si="58"/>
        <v/>
      </c>
      <c r="AF190" s="20" t="str">
        <f t="shared" si="59"/>
        <v/>
      </c>
      <c r="AG190" s="20" t="str">
        <f t="shared" si="60"/>
        <v/>
      </c>
      <c r="AH190" s="20" t="str">
        <f t="shared" si="61"/>
        <v/>
      </c>
      <c r="AI190" s="20" t="str">
        <f t="shared" si="62"/>
        <v/>
      </c>
      <c r="AJ190" s="20" t="str">
        <f t="shared" si="63"/>
        <v/>
      </c>
      <c r="AK190" s="20" t="str">
        <f t="shared" si="64"/>
        <v xml:space="preserve">SELECT * FROM "SchAccounting"."Func_TblCodeOfAccounting_Structure_SET"(0000004000000000002, NULL, 0000009000000000002, 7, '5-0000', '5-0100'); </v>
      </c>
      <c r="AL190" s="20" t="str">
        <f t="shared" si="65"/>
        <v/>
      </c>
      <c r="AM190" s="20" t="str">
        <f t="shared" si="66"/>
        <v/>
      </c>
      <c r="AO190" s="28" t="str">
        <f t="shared" si="48"/>
        <v xml:space="preserve">SELECT * FROM "SchAccounting"."Func_TblCodeOfAccounting_Structure_SET"(0000004000000000002, NULL, 0000009000000000002, 7, '5-0000', '5-0100'); </v>
      </c>
    </row>
    <row r="191" spans="2:41" x14ac:dyDescent="0.25">
      <c r="B191" s="20">
        <v>2</v>
      </c>
      <c r="C191" s="32" t="s">
        <v>409</v>
      </c>
      <c r="D191" s="20" t="s">
        <v>158</v>
      </c>
      <c r="N191" s="32" t="s">
        <v>409</v>
      </c>
      <c r="Q191" s="20" t="str">
        <f t="shared" si="67"/>
        <v>Manual Accrual</v>
      </c>
      <c r="S191" s="20" t="str">
        <f t="shared" si="49"/>
        <v>2-PASV</v>
      </c>
      <c r="T191" s="20" t="str">
        <f t="shared" si="50"/>
        <v>3-0000</v>
      </c>
      <c r="U191" s="20" t="str">
        <f t="shared" si="51"/>
        <v>3-3000</v>
      </c>
      <c r="V191" s="20" t="str">
        <f t="shared" si="52"/>
        <v>4-1EAT</v>
      </c>
      <c r="W191" s="20" t="str">
        <f t="shared" si="53"/>
        <v>4-2EBT</v>
      </c>
      <c r="X191" s="20" t="str">
        <f t="shared" si="70"/>
        <v>4-3OPF</v>
      </c>
      <c r="Y191" s="20" t="str">
        <f t="shared" si="71"/>
        <v>4-4GPF</v>
      </c>
      <c r="Z191" s="20" t="str">
        <f t="shared" si="54"/>
        <v>5-0000</v>
      </c>
      <c r="AA191" s="20" t="str">
        <f t="shared" si="55"/>
        <v>5-0150</v>
      </c>
      <c r="AB191" s="20" t="str">
        <f t="shared" si="56"/>
        <v/>
      </c>
      <c r="AD191" s="20" t="str">
        <f t="shared" si="57"/>
        <v/>
      </c>
      <c r="AE191" s="20" t="str">
        <f t="shared" si="58"/>
        <v/>
      </c>
      <c r="AF191" s="20" t="str">
        <f t="shared" si="59"/>
        <v/>
      </c>
      <c r="AG191" s="20" t="str">
        <f t="shared" si="60"/>
        <v/>
      </c>
      <c r="AH191" s="20" t="str">
        <f t="shared" si="61"/>
        <v/>
      </c>
      <c r="AI191" s="20" t="str">
        <f t="shared" si="62"/>
        <v/>
      </c>
      <c r="AJ191" s="20" t="str">
        <f t="shared" si="63"/>
        <v/>
      </c>
      <c r="AK191" s="20" t="str">
        <f t="shared" si="64"/>
        <v xml:space="preserve">SELECT * FROM "SchAccounting"."Func_TblCodeOfAccounting_Structure_SET"(0000004000000000002, NULL, 0000009000000000002, 7, '5-0000', '5-0150'); </v>
      </c>
      <c r="AL191" s="20" t="str">
        <f t="shared" si="65"/>
        <v/>
      </c>
      <c r="AM191" s="20" t="str">
        <f t="shared" si="66"/>
        <v/>
      </c>
      <c r="AO191" s="28" t="str">
        <f t="shared" si="48"/>
        <v xml:space="preserve">SELECT * FROM "SchAccounting"."Func_TblCodeOfAccounting_Structure_SET"(0000004000000000002, NULL, 0000009000000000002, 7, '5-0000', '5-0150'); </v>
      </c>
    </row>
    <row r="192" spans="2:41" x14ac:dyDescent="0.25">
      <c r="B192" s="20">
        <v>2</v>
      </c>
      <c r="C192" s="32" t="s">
        <v>410</v>
      </c>
      <c r="D192" s="20" t="s">
        <v>159</v>
      </c>
      <c r="N192" s="32" t="s">
        <v>410</v>
      </c>
      <c r="Q192" s="20" t="str">
        <f t="shared" si="67"/>
        <v>Cost of Material</v>
      </c>
      <c r="S192" s="20" t="str">
        <f t="shared" si="49"/>
        <v>2-PASV</v>
      </c>
      <c r="T192" s="20" t="str">
        <f t="shared" si="50"/>
        <v>3-0000</v>
      </c>
      <c r="U192" s="20" t="str">
        <f t="shared" si="51"/>
        <v>3-3000</v>
      </c>
      <c r="V192" s="20" t="str">
        <f t="shared" si="52"/>
        <v>4-1EAT</v>
      </c>
      <c r="W192" s="20" t="str">
        <f t="shared" si="53"/>
        <v>4-2EBT</v>
      </c>
      <c r="X192" s="20" t="str">
        <f t="shared" si="70"/>
        <v>4-3OPF</v>
      </c>
      <c r="Y192" s="20" t="str">
        <f t="shared" si="71"/>
        <v>4-4GPF</v>
      </c>
      <c r="Z192" s="20" t="str">
        <f t="shared" si="54"/>
        <v>5-0000</v>
      </c>
      <c r="AA192" s="20" t="str">
        <f t="shared" si="55"/>
        <v>5-1000</v>
      </c>
      <c r="AB192" s="20" t="str">
        <f t="shared" si="56"/>
        <v/>
      </c>
      <c r="AD192" s="20" t="str">
        <f t="shared" si="57"/>
        <v/>
      </c>
      <c r="AE192" s="20" t="str">
        <f t="shared" si="58"/>
        <v/>
      </c>
      <c r="AF192" s="20" t="str">
        <f t="shared" si="59"/>
        <v/>
      </c>
      <c r="AG192" s="20" t="str">
        <f t="shared" si="60"/>
        <v/>
      </c>
      <c r="AH192" s="20" t="str">
        <f t="shared" si="61"/>
        <v/>
      </c>
      <c r="AI192" s="20" t="str">
        <f t="shared" si="62"/>
        <v/>
      </c>
      <c r="AJ192" s="20" t="str">
        <f t="shared" si="63"/>
        <v/>
      </c>
      <c r="AK192" s="20" t="str">
        <f t="shared" si="64"/>
        <v xml:space="preserve">SELECT * FROM "SchAccounting"."Func_TblCodeOfAccounting_Structure_SET"(0000004000000000002, NULL, 0000009000000000002, 7, '5-0000', '5-1000'); </v>
      </c>
      <c r="AL192" s="20" t="str">
        <f t="shared" si="65"/>
        <v/>
      </c>
      <c r="AM192" s="20" t="str">
        <f t="shared" si="66"/>
        <v/>
      </c>
      <c r="AO192" s="28" t="str">
        <f t="shared" si="48"/>
        <v xml:space="preserve">SELECT * FROM "SchAccounting"."Func_TblCodeOfAccounting_Structure_SET"(0000004000000000002, NULL, 0000009000000000002, 7, '5-0000', '5-1000'); </v>
      </c>
    </row>
    <row r="193" spans="2:41" x14ac:dyDescent="0.25">
      <c r="B193" s="20">
        <v>3</v>
      </c>
      <c r="C193" s="32" t="s">
        <v>411</v>
      </c>
      <c r="D193" s="20" t="s">
        <v>160</v>
      </c>
      <c r="O193" s="32" t="s">
        <v>411</v>
      </c>
      <c r="Q193" s="20" t="str">
        <f t="shared" si="67"/>
        <v>Opening Balance - Material</v>
      </c>
      <c r="S193" s="20" t="str">
        <f t="shared" si="49"/>
        <v>2-PASV</v>
      </c>
      <c r="T193" s="20" t="str">
        <f t="shared" si="50"/>
        <v>3-0000</v>
      </c>
      <c r="U193" s="20" t="str">
        <f t="shared" si="51"/>
        <v>3-3000</v>
      </c>
      <c r="V193" s="20" t="str">
        <f t="shared" si="52"/>
        <v>4-1EAT</v>
      </c>
      <c r="W193" s="20" t="str">
        <f t="shared" si="53"/>
        <v>4-2EBT</v>
      </c>
      <c r="X193" s="20" t="str">
        <f t="shared" si="70"/>
        <v>4-3OPF</v>
      </c>
      <c r="Y193" s="20" t="str">
        <f t="shared" si="71"/>
        <v>4-4GPF</v>
      </c>
      <c r="Z193" s="20" t="str">
        <f t="shared" si="54"/>
        <v>5-0000</v>
      </c>
      <c r="AA193" s="20" t="str">
        <f t="shared" si="55"/>
        <v>5-1000</v>
      </c>
      <c r="AB193" s="20" t="str">
        <f t="shared" si="56"/>
        <v>5-1010</v>
      </c>
      <c r="AD193" s="20" t="str">
        <f t="shared" si="57"/>
        <v/>
      </c>
      <c r="AE193" s="20" t="str">
        <f t="shared" si="58"/>
        <v/>
      </c>
      <c r="AF193" s="20" t="str">
        <f t="shared" si="59"/>
        <v/>
      </c>
      <c r="AG193" s="20" t="str">
        <f t="shared" si="60"/>
        <v/>
      </c>
      <c r="AH193" s="20" t="str">
        <f t="shared" si="61"/>
        <v/>
      </c>
      <c r="AI193" s="20" t="str">
        <f t="shared" si="62"/>
        <v/>
      </c>
      <c r="AJ193" s="20" t="str">
        <f t="shared" si="63"/>
        <v/>
      </c>
      <c r="AK193" s="20" t="str">
        <f t="shared" si="64"/>
        <v/>
      </c>
      <c r="AL193" s="20" t="str">
        <f t="shared" si="65"/>
        <v xml:space="preserve">SELECT * FROM "SchAccounting"."Func_TblCodeOfAccounting_Structure_SET"(0000004000000000002, NULL, 0000009000000000002, 8, '5-1000', '5-1010'); </v>
      </c>
      <c r="AM193" s="20" t="str">
        <f t="shared" si="66"/>
        <v/>
      </c>
      <c r="AO193" s="28" t="str">
        <f t="shared" si="48"/>
        <v xml:space="preserve">SELECT * FROM "SchAccounting"."Func_TblCodeOfAccounting_Structure_SET"(0000004000000000002, NULL, 0000009000000000002, 8, '5-1000', '5-1010'); </v>
      </c>
    </row>
    <row r="194" spans="2:41" x14ac:dyDescent="0.25">
      <c r="B194" s="20">
        <v>3</v>
      </c>
      <c r="C194" s="32" t="s">
        <v>412</v>
      </c>
      <c r="D194" s="20" t="s">
        <v>161</v>
      </c>
      <c r="O194" s="32" t="s">
        <v>412</v>
      </c>
      <c r="Q194" s="20" t="str">
        <f t="shared" si="67"/>
        <v>Opening Balance - Supplies</v>
      </c>
      <c r="S194" s="20" t="str">
        <f t="shared" si="49"/>
        <v>2-PASV</v>
      </c>
      <c r="T194" s="20" t="str">
        <f t="shared" si="50"/>
        <v>3-0000</v>
      </c>
      <c r="U194" s="20" t="str">
        <f t="shared" si="51"/>
        <v>3-3000</v>
      </c>
      <c r="V194" s="20" t="str">
        <f t="shared" si="52"/>
        <v>4-1EAT</v>
      </c>
      <c r="W194" s="20" t="str">
        <f t="shared" si="53"/>
        <v>4-2EBT</v>
      </c>
      <c r="X194" s="20" t="str">
        <f t="shared" si="70"/>
        <v>4-3OPF</v>
      </c>
      <c r="Y194" s="20" t="str">
        <f t="shared" si="71"/>
        <v>4-4GPF</v>
      </c>
      <c r="Z194" s="20" t="str">
        <f t="shared" si="54"/>
        <v>5-0000</v>
      </c>
      <c r="AA194" s="20" t="str">
        <f t="shared" si="55"/>
        <v>5-1000</v>
      </c>
      <c r="AB194" s="20" t="str">
        <f t="shared" si="56"/>
        <v>5-1020</v>
      </c>
      <c r="AD194" s="20" t="str">
        <f t="shared" si="57"/>
        <v/>
      </c>
      <c r="AE194" s="20" t="str">
        <f t="shared" si="58"/>
        <v/>
      </c>
      <c r="AF194" s="20" t="str">
        <f t="shared" si="59"/>
        <v/>
      </c>
      <c r="AG194" s="20" t="str">
        <f t="shared" si="60"/>
        <v/>
      </c>
      <c r="AH194" s="20" t="str">
        <f t="shared" si="61"/>
        <v/>
      </c>
      <c r="AI194" s="20" t="str">
        <f t="shared" si="62"/>
        <v/>
      </c>
      <c r="AJ194" s="20" t="str">
        <f t="shared" si="63"/>
        <v/>
      </c>
      <c r="AK194" s="20" t="str">
        <f t="shared" si="64"/>
        <v/>
      </c>
      <c r="AL194" s="20" t="str">
        <f t="shared" si="65"/>
        <v xml:space="preserve">SELECT * FROM "SchAccounting"."Func_TblCodeOfAccounting_Structure_SET"(0000004000000000002, NULL, 0000009000000000002, 8, '5-1000', '5-1020'); </v>
      </c>
      <c r="AM194" s="20" t="str">
        <f t="shared" si="66"/>
        <v/>
      </c>
      <c r="AO194" s="28" t="str">
        <f t="shared" si="48"/>
        <v xml:space="preserve">SELECT * FROM "SchAccounting"."Func_TblCodeOfAccounting_Structure_SET"(0000004000000000002, NULL, 0000009000000000002, 8, '5-1000', '5-1020'); </v>
      </c>
    </row>
    <row r="195" spans="2:41" x14ac:dyDescent="0.25">
      <c r="B195" s="20">
        <v>3</v>
      </c>
      <c r="C195" s="32" t="s">
        <v>413</v>
      </c>
      <c r="D195" s="20" t="s">
        <v>162</v>
      </c>
      <c r="O195" s="32" t="s">
        <v>413</v>
      </c>
      <c r="Q195" s="20" t="str">
        <f t="shared" si="67"/>
        <v>Purchase - Material</v>
      </c>
      <c r="S195" s="20" t="str">
        <f t="shared" si="49"/>
        <v>2-PASV</v>
      </c>
      <c r="T195" s="20" t="str">
        <f t="shared" si="50"/>
        <v>3-0000</v>
      </c>
      <c r="U195" s="20" t="str">
        <f t="shared" si="51"/>
        <v>3-3000</v>
      </c>
      <c r="V195" s="20" t="str">
        <f t="shared" si="52"/>
        <v>4-1EAT</v>
      </c>
      <c r="W195" s="20" t="str">
        <f t="shared" si="53"/>
        <v>4-2EBT</v>
      </c>
      <c r="X195" s="20" t="str">
        <f t="shared" si="70"/>
        <v>4-3OPF</v>
      </c>
      <c r="Y195" s="20" t="str">
        <f t="shared" si="71"/>
        <v>4-4GPF</v>
      </c>
      <c r="Z195" s="20" t="str">
        <f t="shared" si="54"/>
        <v>5-0000</v>
      </c>
      <c r="AA195" s="20" t="str">
        <f t="shared" si="55"/>
        <v>5-1000</v>
      </c>
      <c r="AB195" s="20" t="str">
        <f t="shared" si="56"/>
        <v>5-1030</v>
      </c>
      <c r="AD195" s="20" t="str">
        <f t="shared" si="57"/>
        <v/>
      </c>
      <c r="AE195" s="20" t="str">
        <f t="shared" si="58"/>
        <v/>
      </c>
      <c r="AF195" s="20" t="str">
        <f t="shared" si="59"/>
        <v/>
      </c>
      <c r="AG195" s="20" t="str">
        <f t="shared" si="60"/>
        <v/>
      </c>
      <c r="AH195" s="20" t="str">
        <f t="shared" si="61"/>
        <v/>
      </c>
      <c r="AI195" s="20" t="str">
        <f t="shared" si="62"/>
        <v/>
      </c>
      <c r="AJ195" s="20" t="str">
        <f t="shared" si="63"/>
        <v/>
      </c>
      <c r="AK195" s="20" t="str">
        <f t="shared" si="64"/>
        <v/>
      </c>
      <c r="AL195" s="20" t="str">
        <f t="shared" si="65"/>
        <v xml:space="preserve">SELECT * FROM "SchAccounting"."Func_TblCodeOfAccounting_Structure_SET"(0000004000000000002, NULL, 0000009000000000002, 8, '5-1000', '5-1030'); </v>
      </c>
      <c r="AM195" s="20" t="str">
        <f t="shared" si="66"/>
        <v/>
      </c>
      <c r="AO195" s="28" t="str">
        <f t="shared" si="48"/>
        <v xml:space="preserve">SELECT * FROM "SchAccounting"."Func_TblCodeOfAccounting_Structure_SET"(0000004000000000002, NULL, 0000009000000000002, 8, '5-1000', '5-1030'); </v>
      </c>
    </row>
    <row r="196" spans="2:41" x14ac:dyDescent="0.25">
      <c r="B196" s="20">
        <v>3</v>
      </c>
      <c r="C196" s="32" t="s">
        <v>414</v>
      </c>
      <c r="D196" s="20" t="s">
        <v>163</v>
      </c>
      <c r="O196" s="32" t="s">
        <v>414</v>
      </c>
      <c r="Q196" s="20" t="str">
        <f t="shared" si="67"/>
        <v>Purchase - Supplies</v>
      </c>
      <c r="S196" s="20" t="str">
        <f t="shared" si="49"/>
        <v>2-PASV</v>
      </c>
      <c r="T196" s="20" t="str">
        <f t="shared" si="50"/>
        <v>3-0000</v>
      </c>
      <c r="U196" s="20" t="str">
        <f t="shared" si="51"/>
        <v>3-3000</v>
      </c>
      <c r="V196" s="20" t="str">
        <f t="shared" si="52"/>
        <v>4-1EAT</v>
      </c>
      <c r="W196" s="20" t="str">
        <f t="shared" si="53"/>
        <v>4-2EBT</v>
      </c>
      <c r="X196" s="20" t="str">
        <f t="shared" si="70"/>
        <v>4-3OPF</v>
      </c>
      <c r="Y196" s="20" t="str">
        <f t="shared" si="71"/>
        <v>4-4GPF</v>
      </c>
      <c r="Z196" s="20" t="str">
        <f t="shared" si="54"/>
        <v>5-0000</v>
      </c>
      <c r="AA196" s="20" t="str">
        <f t="shared" si="55"/>
        <v>5-1000</v>
      </c>
      <c r="AB196" s="20" t="str">
        <f t="shared" si="56"/>
        <v>5-1040</v>
      </c>
      <c r="AD196" s="20" t="str">
        <f t="shared" si="57"/>
        <v/>
      </c>
      <c r="AE196" s="20" t="str">
        <f t="shared" si="58"/>
        <v/>
      </c>
      <c r="AF196" s="20" t="str">
        <f t="shared" si="59"/>
        <v/>
      </c>
      <c r="AG196" s="20" t="str">
        <f t="shared" si="60"/>
        <v/>
      </c>
      <c r="AH196" s="20" t="str">
        <f t="shared" si="61"/>
        <v/>
      </c>
      <c r="AI196" s="20" t="str">
        <f t="shared" si="62"/>
        <v/>
      </c>
      <c r="AJ196" s="20" t="str">
        <f t="shared" si="63"/>
        <v/>
      </c>
      <c r="AK196" s="20" t="str">
        <f t="shared" si="64"/>
        <v/>
      </c>
      <c r="AL196" s="20" t="str">
        <f t="shared" si="65"/>
        <v xml:space="preserve">SELECT * FROM "SchAccounting"."Func_TblCodeOfAccounting_Structure_SET"(0000004000000000002, NULL, 0000009000000000002, 8, '5-1000', '5-1040'); </v>
      </c>
      <c r="AM196" s="20" t="str">
        <f t="shared" si="66"/>
        <v/>
      </c>
      <c r="AO196" s="28" t="str">
        <f t="shared" si="48"/>
        <v xml:space="preserve">SELECT * FROM "SchAccounting"."Func_TblCodeOfAccounting_Structure_SET"(0000004000000000002, NULL, 0000009000000000002, 8, '5-1000', '5-1040'); </v>
      </c>
    </row>
    <row r="197" spans="2:41" x14ac:dyDescent="0.25">
      <c r="B197" s="20">
        <v>3</v>
      </c>
      <c r="C197" s="32" t="s">
        <v>415</v>
      </c>
      <c r="D197" s="20" t="s">
        <v>164</v>
      </c>
      <c r="O197" s="32" t="s">
        <v>415</v>
      </c>
      <c r="Q197" s="20" t="str">
        <f t="shared" si="67"/>
        <v>Ending Balance - Material</v>
      </c>
      <c r="S197" s="20" t="str">
        <f t="shared" si="49"/>
        <v>2-PASV</v>
      </c>
      <c r="T197" s="20" t="str">
        <f t="shared" si="50"/>
        <v>3-0000</v>
      </c>
      <c r="U197" s="20" t="str">
        <f t="shared" si="51"/>
        <v>3-3000</v>
      </c>
      <c r="V197" s="20" t="str">
        <f t="shared" si="52"/>
        <v>4-1EAT</v>
      </c>
      <c r="W197" s="20" t="str">
        <f t="shared" si="53"/>
        <v>4-2EBT</v>
      </c>
      <c r="X197" s="20" t="str">
        <f t="shared" si="70"/>
        <v>4-3OPF</v>
      </c>
      <c r="Y197" s="20" t="str">
        <f t="shared" si="71"/>
        <v>4-4GPF</v>
      </c>
      <c r="Z197" s="20" t="str">
        <f t="shared" si="54"/>
        <v>5-0000</v>
      </c>
      <c r="AA197" s="20" t="str">
        <f t="shared" si="55"/>
        <v>5-1000</v>
      </c>
      <c r="AB197" s="20" t="str">
        <f t="shared" si="56"/>
        <v>5-1050</v>
      </c>
      <c r="AD197" s="20" t="str">
        <f t="shared" si="57"/>
        <v/>
      </c>
      <c r="AE197" s="20" t="str">
        <f t="shared" si="58"/>
        <v/>
      </c>
      <c r="AF197" s="20" t="str">
        <f t="shared" si="59"/>
        <v/>
      </c>
      <c r="AG197" s="20" t="str">
        <f t="shared" si="60"/>
        <v/>
      </c>
      <c r="AH197" s="20" t="str">
        <f t="shared" si="61"/>
        <v/>
      </c>
      <c r="AI197" s="20" t="str">
        <f t="shared" si="62"/>
        <v/>
      </c>
      <c r="AJ197" s="20" t="str">
        <f t="shared" si="63"/>
        <v/>
      </c>
      <c r="AK197" s="20" t="str">
        <f t="shared" si="64"/>
        <v/>
      </c>
      <c r="AL197" s="20" t="str">
        <f t="shared" si="65"/>
        <v xml:space="preserve">SELECT * FROM "SchAccounting"."Func_TblCodeOfAccounting_Structure_SET"(0000004000000000002, NULL, 0000009000000000002, 8, '5-1000', '5-1050'); </v>
      </c>
      <c r="AM197" s="20" t="str">
        <f t="shared" si="66"/>
        <v/>
      </c>
      <c r="AO197" s="28" t="str">
        <f t="shared" ref="AO197:AO260" si="72">IF(NOT(EXACT(AD197, "")), AD197, IF(NOT(EXACT(AE197, "")), AE197, IF(NOT(EXACT(AF197, "")), AF197, IF(NOT(EXACT(AG197, "")), AG197, IF(NOT(EXACT(AH197, "")), AH197, IF(NOT(EXACT(AI197, "")), AI197, IF(NOT(EXACT(AJ197, "")), AJ197, IF(NOT(EXACT(AK197, "")), AK197, IF(NOT(EXACT(AL197, "")), AL197, IF(NOT(EXACT(AM197, "")), AM197, ""))))))))))</f>
        <v xml:space="preserve">SELECT * FROM "SchAccounting"."Func_TblCodeOfAccounting_Structure_SET"(0000004000000000002, NULL, 0000009000000000002, 8, '5-1000', '5-1050'); </v>
      </c>
    </row>
    <row r="198" spans="2:41" x14ac:dyDescent="0.25">
      <c r="B198" s="20">
        <v>3</v>
      </c>
      <c r="C198" s="32" t="s">
        <v>416</v>
      </c>
      <c r="D198" s="20" t="s">
        <v>165</v>
      </c>
      <c r="O198" s="32" t="s">
        <v>416</v>
      </c>
      <c r="Q198" s="20" t="str">
        <f t="shared" si="67"/>
        <v>Ending Balance - Supplies</v>
      </c>
      <c r="S198" s="20" t="str">
        <f t="shared" ref="S198:S261" si="73">IF(EXACT($F198, ""), IF(EXACT($S197, ""), "", $S197), $F198)</f>
        <v>2-PASV</v>
      </c>
      <c r="T198" s="20" t="str">
        <f t="shared" ref="T198:T261" si="74">IF(EXACT($G198, ""), IF(EXACT($T197, ""), "", $T197), $G198)</f>
        <v>3-0000</v>
      </c>
      <c r="U198" s="20" t="str">
        <f t="shared" ref="U198:U261" si="75">IF(EXACT($H198, ""), IF(EXACT($U197, ""), "", $U197), $H198)</f>
        <v>3-3000</v>
      </c>
      <c r="V198" s="20" t="str">
        <f t="shared" ref="V198:V261" si="76">IF(EXACT($I198, ""), IF(EXACT($V197, ""), "", $V197), $I198)</f>
        <v>4-1EAT</v>
      </c>
      <c r="W198" s="20" t="str">
        <f t="shared" ref="W198:W261" si="77">IF(EXACT($J198, ""), IF(EXACT($W197, ""), "", $W197), $J198)</f>
        <v>4-2EBT</v>
      </c>
      <c r="X198" s="20" t="str">
        <f t="shared" si="70"/>
        <v>4-3OPF</v>
      </c>
      <c r="Y198" s="20" t="str">
        <f t="shared" si="71"/>
        <v>4-4GPF</v>
      </c>
      <c r="Z198" s="20" t="str">
        <f t="shared" ref="Z198:Z261" si="78">IF(EXACT($M198, ""), IF(EXACT($Z197, ""), "", $Z197), $M198)</f>
        <v>5-0000</v>
      </c>
      <c r="AA198" s="20" t="str">
        <f t="shared" ref="AA198:AA261" si="79">IF(EXACT($N198, ""), IF(EXACT($AA197, ""), "", $AA197), $N198)</f>
        <v>5-1000</v>
      </c>
      <c r="AB198" s="20" t="str">
        <f t="shared" ref="AB198:AB261" si="80">IF(EXACT($O198, ""), IF(EXACT($AB197, ""), "", $AB197), $O198)</f>
        <v>5-1060</v>
      </c>
      <c r="AD198" s="20" t="str">
        <f t="shared" ref="AD198:AD261" si="81">IF(EXACT(T198, T197), "", CONCATENATE("SELECT * FROM ""SchAccounting"".""Func_TblCodeOfAccounting_Structure_SET""(0000004000000000002, NULL, 0000009000000000002, 0, '", S198, "', '", T198, "'); "))</f>
        <v/>
      </c>
      <c r="AE198" s="20" t="str">
        <f t="shared" ref="AE198:AE261" si="82">IF(EXACT(U198, U197), "", CONCATENATE("SELECT * FROM ""SchAccounting"".""Func_TblCodeOfAccounting_Structure_SET""(0000004000000000002, NULL, 0000009000000000002, 1, '", T198, "', '", U198, "'); "))</f>
        <v/>
      </c>
      <c r="AF198" s="20" t="str">
        <f t="shared" ref="AF198:AF261" si="83">IF(EXACT(V198, V197), "", CONCATENATE("SELECT * FROM ""SchAccounting"".""Func_TblCodeOfAccounting_Structure_SET""(0000004000000000002, NULL, 0000009000000000002, 2, '", U198, "', '", V198, "'); "))</f>
        <v/>
      </c>
      <c r="AG198" s="20" t="str">
        <f t="shared" ref="AG198:AG261" si="84">IF(EXACT(W198, W197), "", CONCATENATE("SELECT * FROM ""SchAccounting"".""Func_TblCodeOfAccounting_Structure_SET""(0000004000000000002, NULL, 0000009000000000002, 3, '", V198, "', '", W198, "'); "))</f>
        <v/>
      </c>
      <c r="AH198" s="20" t="str">
        <f t="shared" ref="AH198:AH261" si="85">IF(EXACT(X198, X197), "", CONCATENATE("SELECT * FROM ""SchAccounting"".""Func_TblCodeOfAccounting_Structure_SET""(0000004000000000002, NULL, 0000009000000000002, 4, '", W198, "', '", X198, "'); "))</f>
        <v/>
      </c>
      <c r="AI198" s="20" t="str">
        <f t="shared" ref="AI198:AI261" si="86">IF(EXACT(Y198, Y197), "", CONCATENATE("SELECT * FROM ""SchAccounting"".""Func_TblCodeOfAccounting_Structure_SET""(0000004000000000002, NULL, 0000009000000000002, 5, '", X198, "', '", Y198, "'); "))</f>
        <v/>
      </c>
      <c r="AJ198" s="20" t="str">
        <f t="shared" ref="AJ198:AJ261" si="87">IF(EXACT(Z198, Z197), "", CONCATENATE("SELECT * FROM ""SchAccounting"".""Func_TblCodeOfAccounting_Structure_SET""(0000004000000000002, NULL, 0000009000000000002, 6, '", Y198, "', '", Z198, "'); "))</f>
        <v/>
      </c>
      <c r="AK198" s="20" t="str">
        <f t="shared" ref="AK198:AK261" si="88">IF(EXACT(AA198, AA197), "", CONCATENATE("SELECT * FROM ""SchAccounting"".""Func_TblCodeOfAccounting_Structure_SET""(0000004000000000002, NULL, 0000009000000000002, 7, '", Z198, "', '", AA198, "'); "))</f>
        <v/>
      </c>
      <c r="AL198" s="20" t="str">
        <f t="shared" ref="AL198:AL261" si="89">IF(EXACT(AB198, AB197), "", CONCATENATE("SELECT * FROM ""SchAccounting"".""Func_TblCodeOfAccounting_Structure_SET""(0000004000000000002, NULL, 0000009000000000002, 8, '", AA198, "', '", AB198, "'); "))</f>
        <v xml:space="preserve">SELECT * FROM "SchAccounting"."Func_TblCodeOfAccounting_Structure_SET"(0000004000000000002, NULL, 0000009000000000002, 8, '5-1000', '5-1060'); </v>
      </c>
      <c r="AM198" s="20" t="str">
        <f t="shared" ref="AM198:AM261" si="90">IF(EXACT(AC198, AC197), "", CONCATENATE("SELECT * FROM ""SchAccounting"".""Func_TblCodeOfAccounting_Structure_SET""(0000004000000000002, NULL, 0000009000000000002, 9, '", AB198, "', '", AC198, "'); "))</f>
        <v/>
      </c>
      <c r="AO198" s="28" t="str">
        <f t="shared" si="72"/>
        <v xml:space="preserve">SELECT * FROM "SchAccounting"."Func_TblCodeOfAccounting_Structure_SET"(0000004000000000002, NULL, 0000009000000000002, 8, '5-1000', '5-1060'); </v>
      </c>
    </row>
    <row r="199" spans="2:41" x14ac:dyDescent="0.25">
      <c r="B199" s="20">
        <v>3</v>
      </c>
      <c r="C199" s="32" t="s">
        <v>417</v>
      </c>
      <c r="D199" s="20" t="s">
        <v>166</v>
      </c>
      <c r="O199" s="32" t="s">
        <v>417</v>
      </c>
      <c r="Q199" s="20" t="str">
        <f t="shared" si="67"/>
        <v>Material Used</v>
      </c>
      <c r="S199" s="20" t="str">
        <f t="shared" si="73"/>
        <v>2-PASV</v>
      </c>
      <c r="T199" s="20" t="str">
        <f t="shared" si="74"/>
        <v>3-0000</v>
      </c>
      <c r="U199" s="20" t="str">
        <f t="shared" si="75"/>
        <v>3-3000</v>
      </c>
      <c r="V199" s="20" t="str">
        <f t="shared" si="76"/>
        <v>4-1EAT</v>
      </c>
      <c r="W199" s="20" t="str">
        <f t="shared" si="77"/>
        <v>4-2EBT</v>
      </c>
      <c r="X199" s="20" t="str">
        <f t="shared" si="70"/>
        <v>4-3OPF</v>
      </c>
      <c r="Y199" s="20" t="str">
        <f t="shared" si="71"/>
        <v>4-4GPF</v>
      </c>
      <c r="Z199" s="20" t="str">
        <f t="shared" si="78"/>
        <v>5-0000</v>
      </c>
      <c r="AA199" s="20" t="str">
        <f t="shared" si="79"/>
        <v>5-1000</v>
      </c>
      <c r="AB199" s="20" t="str">
        <f t="shared" si="80"/>
        <v>5-1070</v>
      </c>
      <c r="AD199" s="20" t="str">
        <f t="shared" si="81"/>
        <v/>
      </c>
      <c r="AE199" s="20" t="str">
        <f t="shared" si="82"/>
        <v/>
      </c>
      <c r="AF199" s="20" t="str">
        <f t="shared" si="83"/>
        <v/>
      </c>
      <c r="AG199" s="20" t="str">
        <f t="shared" si="84"/>
        <v/>
      </c>
      <c r="AH199" s="20" t="str">
        <f t="shared" si="85"/>
        <v/>
      </c>
      <c r="AI199" s="20" t="str">
        <f t="shared" si="86"/>
        <v/>
      </c>
      <c r="AJ199" s="20" t="str">
        <f t="shared" si="87"/>
        <v/>
      </c>
      <c r="AK199" s="20" t="str">
        <f t="shared" si="88"/>
        <v/>
      </c>
      <c r="AL199" s="20" t="str">
        <f t="shared" si="89"/>
        <v xml:space="preserve">SELECT * FROM "SchAccounting"."Func_TblCodeOfAccounting_Structure_SET"(0000004000000000002, NULL, 0000009000000000002, 8, '5-1000', '5-1070'); </v>
      </c>
      <c r="AM199" s="20" t="str">
        <f t="shared" si="90"/>
        <v/>
      </c>
      <c r="AO199" s="28" t="str">
        <f t="shared" si="72"/>
        <v xml:space="preserve">SELECT * FROM "SchAccounting"."Func_TblCodeOfAccounting_Structure_SET"(0000004000000000002, NULL, 0000009000000000002, 8, '5-1000', '5-1070'); </v>
      </c>
    </row>
    <row r="200" spans="2:41" x14ac:dyDescent="0.25">
      <c r="B200" s="20">
        <v>3</v>
      </c>
      <c r="C200" s="32" t="s">
        <v>418</v>
      </c>
      <c r="D200" s="20" t="s">
        <v>167</v>
      </c>
      <c r="O200" s="32" t="s">
        <v>418</v>
      </c>
      <c r="Q200" s="20" t="str">
        <f t="shared" si="67"/>
        <v>Supplies Used</v>
      </c>
      <c r="S200" s="20" t="str">
        <f t="shared" si="73"/>
        <v>2-PASV</v>
      </c>
      <c r="T200" s="20" t="str">
        <f t="shared" si="74"/>
        <v>3-0000</v>
      </c>
      <c r="U200" s="20" t="str">
        <f t="shared" si="75"/>
        <v>3-3000</v>
      </c>
      <c r="V200" s="20" t="str">
        <f t="shared" si="76"/>
        <v>4-1EAT</v>
      </c>
      <c r="W200" s="20" t="str">
        <f t="shared" si="77"/>
        <v>4-2EBT</v>
      </c>
      <c r="X200" s="20" t="str">
        <f t="shared" si="70"/>
        <v>4-3OPF</v>
      </c>
      <c r="Y200" s="20" t="str">
        <f t="shared" si="71"/>
        <v>4-4GPF</v>
      </c>
      <c r="Z200" s="20" t="str">
        <f t="shared" si="78"/>
        <v>5-0000</v>
      </c>
      <c r="AA200" s="20" t="str">
        <f t="shared" si="79"/>
        <v>5-1000</v>
      </c>
      <c r="AB200" s="20" t="str">
        <f t="shared" si="80"/>
        <v>5-1080</v>
      </c>
      <c r="AD200" s="20" t="str">
        <f t="shared" si="81"/>
        <v/>
      </c>
      <c r="AE200" s="20" t="str">
        <f t="shared" si="82"/>
        <v/>
      </c>
      <c r="AF200" s="20" t="str">
        <f t="shared" si="83"/>
        <v/>
      </c>
      <c r="AG200" s="20" t="str">
        <f t="shared" si="84"/>
        <v/>
      </c>
      <c r="AH200" s="20" t="str">
        <f t="shared" si="85"/>
        <v/>
      </c>
      <c r="AI200" s="20" t="str">
        <f t="shared" si="86"/>
        <v/>
      </c>
      <c r="AJ200" s="20" t="str">
        <f t="shared" si="87"/>
        <v/>
      </c>
      <c r="AK200" s="20" t="str">
        <f t="shared" si="88"/>
        <v/>
      </c>
      <c r="AL200" s="20" t="str">
        <f t="shared" si="89"/>
        <v xml:space="preserve">SELECT * FROM "SchAccounting"."Func_TblCodeOfAccounting_Structure_SET"(0000004000000000002, NULL, 0000009000000000002, 8, '5-1000', '5-1080'); </v>
      </c>
      <c r="AM200" s="20" t="str">
        <f t="shared" si="90"/>
        <v/>
      </c>
      <c r="AO200" s="28" t="str">
        <f t="shared" si="72"/>
        <v xml:space="preserve">SELECT * FROM "SchAccounting"."Func_TblCodeOfAccounting_Structure_SET"(0000004000000000002, NULL, 0000009000000000002, 8, '5-1000', '5-1080'); </v>
      </c>
    </row>
    <row r="201" spans="2:41" x14ac:dyDescent="0.25">
      <c r="B201" s="20">
        <v>3</v>
      </c>
      <c r="C201" s="32" t="s">
        <v>419</v>
      </c>
      <c r="D201" s="20" t="s">
        <v>168</v>
      </c>
      <c r="O201" s="32" t="s">
        <v>419</v>
      </c>
      <c r="Q201" s="20" t="str">
        <f t="shared" si="67"/>
        <v>Material Other</v>
      </c>
      <c r="S201" s="20" t="str">
        <f t="shared" si="73"/>
        <v>2-PASV</v>
      </c>
      <c r="T201" s="20" t="str">
        <f t="shared" si="74"/>
        <v>3-0000</v>
      </c>
      <c r="U201" s="20" t="str">
        <f t="shared" si="75"/>
        <v>3-3000</v>
      </c>
      <c r="V201" s="20" t="str">
        <f t="shared" si="76"/>
        <v>4-1EAT</v>
      </c>
      <c r="W201" s="20" t="str">
        <f t="shared" si="77"/>
        <v>4-2EBT</v>
      </c>
      <c r="X201" s="20" t="str">
        <f t="shared" si="70"/>
        <v>4-3OPF</v>
      </c>
      <c r="Y201" s="20" t="str">
        <f t="shared" si="71"/>
        <v>4-4GPF</v>
      </c>
      <c r="Z201" s="20" t="str">
        <f t="shared" si="78"/>
        <v>5-0000</v>
      </c>
      <c r="AA201" s="20" t="str">
        <f t="shared" si="79"/>
        <v>5-1000</v>
      </c>
      <c r="AB201" s="20" t="str">
        <f t="shared" si="80"/>
        <v>5-1100</v>
      </c>
      <c r="AD201" s="20" t="str">
        <f t="shared" si="81"/>
        <v/>
      </c>
      <c r="AE201" s="20" t="str">
        <f t="shared" si="82"/>
        <v/>
      </c>
      <c r="AF201" s="20" t="str">
        <f t="shared" si="83"/>
        <v/>
      </c>
      <c r="AG201" s="20" t="str">
        <f t="shared" si="84"/>
        <v/>
      </c>
      <c r="AH201" s="20" t="str">
        <f t="shared" si="85"/>
        <v/>
      </c>
      <c r="AI201" s="20" t="str">
        <f t="shared" si="86"/>
        <v/>
      </c>
      <c r="AJ201" s="20" t="str">
        <f t="shared" si="87"/>
        <v/>
      </c>
      <c r="AK201" s="20" t="str">
        <f t="shared" si="88"/>
        <v/>
      </c>
      <c r="AL201" s="20" t="str">
        <f t="shared" si="89"/>
        <v xml:space="preserve">SELECT * FROM "SchAccounting"."Func_TblCodeOfAccounting_Structure_SET"(0000004000000000002, NULL, 0000009000000000002, 8, '5-1000', '5-1100'); </v>
      </c>
      <c r="AM201" s="20" t="str">
        <f t="shared" si="90"/>
        <v/>
      </c>
      <c r="AO201" s="28" t="str">
        <f t="shared" si="72"/>
        <v xml:space="preserve">SELECT * FROM "SchAccounting"."Func_TblCodeOfAccounting_Structure_SET"(0000004000000000002, NULL, 0000009000000000002, 8, '5-1000', '5-1100'); </v>
      </c>
    </row>
    <row r="202" spans="2:41" x14ac:dyDescent="0.25">
      <c r="B202" s="20">
        <v>3</v>
      </c>
      <c r="C202" s="32" t="s">
        <v>420</v>
      </c>
      <c r="D202" s="20" t="s">
        <v>169</v>
      </c>
      <c r="O202" s="32" t="s">
        <v>420</v>
      </c>
      <c r="Q202" s="20" t="str">
        <f t="shared" si="67"/>
        <v>IT Hardware Purchase</v>
      </c>
      <c r="S202" s="20" t="str">
        <f t="shared" si="73"/>
        <v>2-PASV</v>
      </c>
      <c r="T202" s="20" t="str">
        <f t="shared" si="74"/>
        <v>3-0000</v>
      </c>
      <c r="U202" s="20" t="str">
        <f t="shared" si="75"/>
        <v>3-3000</v>
      </c>
      <c r="V202" s="20" t="str">
        <f t="shared" si="76"/>
        <v>4-1EAT</v>
      </c>
      <c r="W202" s="20" t="str">
        <f t="shared" si="77"/>
        <v>4-2EBT</v>
      </c>
      <c r="X202" s="20" t="str">
        <f t="shared" si="70"/>
        <v>4-3OPF</v>
      </c>
      <c r="Y202" s="20" t="str">
        <f t="shared" si="71"/>
        <v>4-4GPF</v>
      </c>
      <c r="Z202" s="20" t="str">
        <f t="shared" si="78"/>
        <v>5-0000</v>
      </c>
      <c r="AA202" s="20" t="str">
        <f t="shared" si="79"/>
        <v>5-1000</v>
      </c>
      <c r="AB202" s="20" t="str">
        <f t="shared" si="80"/>
        <v>5-1110</v>
      </c>
      <c r="AD202" s="20" t="str">
        <f t="shared" si="81"/>
        <v/>
      </c>
      <c r="AE202" s="20" t="str">
        <f t="shared" si="82"/>
        <v/>
      </c>
      <c r="AF202" s="20" t="str">
        <f t="shared" si="83"/>
        <v/>
      </c>
      <c r="AG202" s="20" t="str">
        <f t="shared" si="84"/>
        <v/>
      </c>
      <c r="AH202" s="20" t="str">
        <f t="shared" si="85"/>
        <v/>
      </c>
      <c r="AI202" s="20" t="str">
        <f t="shared" si="86"/>
        <v/>
      </c>
      <c r="AJ202" s="20" t="str">
        <f t="shared" si="87"/>
        <v/>
      </c>
      <c r="AK202" s="20" t="str">
        <f t="shared" si="88"/>
        <v/>
      </c>
      <c r="AL202" s="20" t="str">
        <f t="shared" si="89"/>
        <v xml:space="preserve">SELECT * FROM "SchAccounting"."Func_TblCodeOfAccounting_Structure_SET"(0000004000000000002, NULL, 0000009000000000002, 8, '5-1000', '5-1110'); </v>
      </c>
      <c r="AM202" s="20" t="str">
        <f t="shared" si="90"/>
        <v/>
      </c>
      <c r="AO202" s="28" t="str">
        <f t="shared" si="72"/>
        <v xml:space="preserve">SELECT * FROM "SchAccounting"."Func_TblCodeOfAccounting_Structure_SET"(0000004000000000002, NULL, 0000009000000000002, 8, '5-1000', '5-1110'); </v>
      </c>
    </row>
    <row r="203" spans="2:41" x14ac:dyDescent="0.25">
      <c r="B203" s="20">
        <v>2</v>
      </c>
      <c r="C203" s="32" t="s">
        <v>574</v>
      </c>
      <c r="D203" s="20" t="s">
        <v>170</v>
      </c>
      <c r="N203" s="32" t="s">
        <v>574</v>
      </c>
      <c r="Q203" s="20" t="str">
        <f t="shared" ref="Q203:Q266" si="91">D203</f>
        <v>Salary Expenses</v>
      </c>
      <c r="S203" s="20" t="str">
        <f t="shared" si="73"/>
        <v>2-PASV</v>
      </c>
      <c r="T203" s="20" t="str">
        <f t="shared" si="74"/>
        <v>3-0000</v>
      </c>
      <c r="U203" s="20" t="str">
        <f t="shared" si="75"/>
        <v>3-3000</v>
      </c>
      <c r="V203" s="20" t="str">
        <f t="shared" si="76"/>
        <v>4-1EAT</v>
      </c>
      <c r="W203" s="20" t="str">
        <f t="shared" si="77"/>
        <v>4-2EBT</v>
      </c>
      <c r="X203" s="20" t="str">
        <f t="shared" si="70"/>
        <v>4-3OPF</v>
      </c>
      <c r="Y203" s="20" t="str">
        <f t="shared" si="71"/>
        <v>4-4GPF</v>
      </c>
      <c r="Z203" s="20" t="str">
        <f t="shared" si="78"/>
        <v>5-0000</v>
      </c>
      <c r="AA203" s="20" t="str">
        <f t="shared" si="79"/>
        <v>5-2000</v>
      </c>
      <c r="AB203" s="20" t="str">
        <f t="shared" si="80"/>
        <v>5-1110</v>
      </c>
      <c r="AD203" s="20" t="str">
        <f t="shared" si="81"/>
        <v/>
      </c>
      <c r="AE203" s="20" t="str">
        <f t="shared" si="82"/>
        <v/>
      </c>
      <c r="AF203" s="20" t="str">
        <f t="shared" si="83"/>
        <v/>
      </c>
      <c r="AG203" s="20" t="str">
        <f t="shared" si="84"/>
        <v/>
      </c>
      <c r="AH203" s="20" t="str">
        <f t="shared" si="85"/>
        <v/>
      </c>
      <c r="AI203" s="20" t="str">
        <f t="shared" si="86"/>
        <v/>
      </c>
      <c r="AJ203" s="20" t="str">
        <f t="shared" si="87"/>
        <v/>
      </c>
      <c r="AK203" s="20" t="str">
        <f t="shared" si="88"/>
        <v xml:space="preserve">SELECT * FROM "SchAccounting"."Func_TblCodeOfAccounting_Structure_SET"(0000004000000000002, NULL, 0000009000000000002, 7, '5-0000', '5-2000'); </v>
      </c>
      <c r="AL203" s="20" t="str">
        <f t="shared" si="89"/>
        <v/>
      </c>
      <c r="AM203" s="20" t="str">
        <f t="shared" si="90"/>
        <v/>
      </c>
      <c r="AO203" s="28" t="str">
        <f t="shared" si="72"/>
        <v xml:space="preserve">SELECT * FROM "SchAccounting"."Func_TblCodeOfAccounting_Structure_SET"(0000004000000000002, NULL, 0000009000000000002, 7, '5-0000', '5-2000'); </v>
      </c>
    </row>
    <row r="204" spans="2:41" x14ac:dyDescent="0.25">
      <c r="B204" s="20">
        <v>3</v>
      </c>
      <c r="C204" s="32" t="s">
        <v>575</v>
      </c>
      <c r="D204" s="20" t="s">
        <v>171</v>
      </c>
      <c r="O204" s="32" t="s">
        <v>575</v>
      </c>
      <c r="Q204" s="20" t="str">
        <f t="shared" si="91"/>
        <v>Salary Daily Worker</v>
      </c>
      <c r="S204" s="20" t="str">
        <f t="shared" si="73"/>
        <v>2-PASV</v>
      </c>
      <c r="T204" s="20" t="str">
        <f t="shared" si="74"/>
        <v>3-0000</v>
      </c>
      <c r="U204" s="20" t="str">
        <f t="shared" si="75"/>
        <v>3-3000</v>
      </c>
      <c r="V204" s="20" t="str">
        <f t="shared" si="76"/>
        <v>4-1EAT</v>
      </c>
      <c r="W204" s="20" t="str">
        <f t="shared" si="77"/>
        <v>4-2EBT</v>
      </c>
      <c r="X204" s="20" t="str">
        <f t="shared" si="70"/>
        <v>4-3OPF</v>
      </c>
      <c r="Y204" s="20" t="str">
        <f t="shared" si="71"/>
        <v>4-4GPF</v>
      </c>
      <c r="Z204" s="20" t="str">
        <f t="shared" si="78"/>
        <v>5-0000</v>
      </c>
      <c r="AA204" s="20" t="str">
        <f t="shared" si="79"/>
        <v>5-2000</v>
      </c>
      <c r="AB204" s="20" t="str">
        <f t="shared" si="80"/>
        <v>5-2005</v>
      </c>
      <c r="AD204" s="20" t="str">
        <f t="shared" si="81"/>
        <v/>
      </c>
      <c r="AE204" s="20" t="str">
        <f t="shared" si="82"/>
        <v/>
      </c>
      <c r="AF204" s="20" t="str">
        <f t="shared" si="83"/>
        <v/>
      </c>
      <c r="AG204" s="20" t="str">
        <f t="shared" si="84"/>
        <v/>
      </c>
      <c r="AH204" s="20" t="str">
        <f t="shared" si="85"/>
        <v/>
      </c>
      <c r="AI204" s="20" t="str">
        <f t="shared" si="86"/>
        <v/>
      </c>
      <c r="AJ204" s="20" t="str">
        <f t="shared" si="87"/>
        <v/>
      </c>
      <c r="AK204" s="20" t="str">
        <f t="shared" si="88"/>
        <v/>
      </c>
      <c r="AL204" s="20" t="str">
        <f t="shared" si="89"/>
        <v xml:space="preserve">SELECT * FROM "SchAccounting"."Func_TblCodeOfAccounting_Structure_SET"(0000004000000000002, NULL, 0000009000000000002, 8, '5-2000', '5-2005'); </v>
      </c>
      <c r="AM204" s="20" t="str">
        <f t="shared" si="90"/>
        <v/>
      </c>
      <c r="AO204" s="28" t="str">
        <f t="shared" si="72"/>
        <v xml:space="preserve">SELECT * FROM "SchAccounting"."Func_TblCodeOfAccounting_Structure_SET"(0000004000000000002, NULL, 0000009000000000002, 8, '5-2000', '5-2005'); </v>
      </c>
    </row>
    <row r="205" spans="2:41" x14ac:dyDescent="0.25">
      <c r="B205" s="20">
        <v>3</v>
      </c>
      <c r="C205" s="32" t="s">
        <v>576</v>
      </c>
      <c r="D205" s="20" t="s">
        <v>172</v>
      </c>
      <c r="O205" s="32" t="s">
        <v>576</v>
      </c>
      <c r="Q205" s="20" t="str">
        <f t="shared" si="91"/>
        <v>Salary Direct</v>
      </c>
      <c r="S205" s="20" t="str">
        <f t="shared" si="73"/>
        <v>2-PASV</v>
      </c>
      <c r="T205" s="20" t="str">
        <f t="shared" si="74"/>
        <v>3-0000</v>
      </c>
      <c r="U205" s="20" t="str">
        <f t="shared" si="75"/>
        <v>3-3000</v>
      </c>
      <c r="V205" s="20" t="str">
        <f t="shared" si="76"/>
        <v>4-1EAT</v>
      </c>
      <c r="W205" s="20" t="str">
        <f t="shared" si="77"/>
        <v>4-2EBT</v>
      </c>
      <c r="X205" s="20" t="str">
        <f t="shared" si="70"/>
        <v>4-3OPF</v>
      </c>
      <c r="Y205" s="20" t="str">
        <f t="shared" si="71"/>
        <v>4-4GPF</v>
      </c>
      <c r="Z205" s="20" t="str">
        <f t="shared" si="78"/>
        <v>5-0000</v>
      </c>
      <c r="AA205" s="20" t="str">
        <f t="shared" si="79"/>
        <v>5-2000</v>
      </c>
      <c r="AB205" s="20" t="str">
        <f t="shared" si="80"/>
        <v>5-2010</v>
      </c>
      <c r="AD205" s="20" t="str">
        <f t="shared" si="81"/>
        <v/>
      </c>
      <c r="AE205" s="20" t="str">
        <f t="shared" si="82"/>
        <v/>
      </c>
      <c r="AF205" s="20" t="str">
        <f t="shared" si="83"/>
        <v/>
      </c>
      <c r="AG205" s="20" t="str">
        <f t="shared" si="84"/>
        <v/>
      </c>
      <c r="AH205" s="20" t="str">
        <f t="shared" si="85"/>
        <v/>
      </c>
      <c r="AI205" s="20" t="str">
        <f t="shared" si="86"/>
        <v/>
      </c>
      <c r="AJ205" s="20" t="str">
        <f t="shared" si="87"/>
        <v/>
      </c>
      <c r="AK205" s="20" t="str">
        <f t="shared" si="88"/>
        <v/>
      </c>
      <c r="AL205" s="20" t="str">
        <f t="shared" si="89"/>
        <v xml:space="preserve">SELECT * FROM "SchAccounting"."Func_TblCodeOfAccounting_Structure_SET"(0000004000000000002, NULL, 0000009000000000002, 8, '5-2000', '5-2010'); </v>
      </c>
      <c r="AM205" s="20" t="str">
        <f t="shared" si="90"/>
        <v/>
      </c>
      <c r="AO205" s="28" t="str">
        <f t="shared" si="72"/>
        <v xml:space="preserve">SELECT * FROM "SchAccounting"."Func_TblCodeOfAccounting_Structure_SET"(0000004000000000002, NULL, 0000009000000000002, 8, '5-2000', '5-2010'); </v>
      </c>
    </row>
    <row r="206" spans="2:41" x14ac:dyDescent="0.25">
      <c r="B206" s="20">
        <v>3</v>
      </c>
      <c r="C206" s="32" t="s">
        <v>577</v>
      </c>
      <c r="D206" s="20" t="s">
        <v>173</v>
      </c>
      <c r="O206" s="32" t="s">
        <v>577</v>
      </c>
      <c r="Q206" s="20" t="str">
        <f t="shared" si="91"/>
        <v>Salary Indirect</v>
      </c>
      <c r="S206" s="20" t="str">
        <f t="shared" si="73"/>
        <v>2-PASV</v>
      </c>
      <c r="T206" s="20" t="str">
        <f t="shared" si="74"/>
        <v>3-0000</v>
      </c>
      <c r="U206" s="20" t="str">
        <f t="shared" si="75"/>
        <v>3-3000</v>
      </c>
      <c r="V206" s="20" t="str">
        <f t="shared" si="76"/>
        <v>4-1EAT</v>
      </c>
      <c r="W206" s="20" t="str">
        <f t="shared" si="77"/>
        <v>4-2EBT</v>
      </c>
      <c r="X206" s="20" t="str">
        <f t="shared" si="70"/>
        <v>4-3OPF</v>
      </c>
      <c r="Y206" s="20" t="str">
        <f t="shared" si="71"/>
        <v>4-4GPF</v>
      </c>
      <c r="Z206" s="20" t="str">
        <f t="shared" si="78"/>
        <v>5-0000</v>
      </c>
      <c r="AA206" s="20" t="str">
        <f t="shared" si="79"/>
        <v>5-2000</v>
      </c>
      <c r="AB206" s="20" t="str">
        <f t="shared" si="80"/>
        <v>5-2020</v>
      </c>
      <c r="AD206" s="20" t="str">
        <f t="shared" si="81"/>
        <v/>
      </c>
      <c r="AE206" s="20" t="str">
        <f t="shared" si="82"/>
        <v/>
      </c>
      <c r="AF206" s="20" t="str">
        <f t="shared" si="83"/>
        <v/>
      </c>
      <c r="AG206" s="20" t="str">
        <f t="shared" si="84"/>
        <v/>
      </c>
      <c r="AH206" s="20" t="str">
        <f t="shared" si="85"/>
        <v/>
      </c>
      <c r="AI206" s="20" t="str">
        <f t="shared" si="86"/>
        <v/>
      </c>
      <c r="AJ206" s="20" t="str">
        <f t="shared" si="87"/>
        <v/>
      </c>
      <c r="AK206" s="20" t="str">
        <f t="shared" si="88"/>
        <v/>
      </c>
      <c r="AL206" s="20" t="str">
        <f t="shared" si="89"/>
        <v xml:space="preserve">SELECT * FROM "SchAccounting"."Func_TblCodeOfAccounting_Structure_SET"(0000004000000000002, NULL, 0000009000000000002, 8, '5-2000', '5-2020'); </v>
      </c>
      <c r="AM206" s="20" t="str">
        <f t="shared" si="90"/>
        <v/>
      </c>
      <c r="AO206" s="28" t="str">
        <f t="shared" si="72"/>
        <v xml:space="preserve">SELECT * FROM "SchAccounting"."Func_TblCodeOfAccounting_Structure_SET"(0000004000000000002, NULL, 0000009000000000002, 8, '5-2000', '5-2020'); </v>
      </c>
    </row>
    <row r="207" spans="2:41" x14ac:dyDescent="0.25">
      <c r="B207" s="20">
        <v>3</v>
      </c>
      <c r="C207" s="32" t="s">
        <v>578</v>
      </c>
      <c r="D207" s="20" t="s">
        <v>174</v>
      </c>
      <c r="O207" s="32" t="s">
        <v>578</v>
      </c>
      <c r="Q207" s="20" t="str">
        <f t="shared" si="91"/>
        <v>Overtime Direct</v>
      </c>
      <c r="S207" s="20" t="str">
        <f t="shared" si="73"/>
        <v>2-PASV</v>
      </c>
      <c r="T207" s="20" t="str">
        <f t="shared" si="74"/>
        <v>3-0000</v>
      </c>
      <c r="U207" s="20" t="str">
        <f t="shared" si="75"/>
        <v>3-3000</v>
      </c>
      <c r="V207" s="20" t="str">
        <f t="shared" si="76"/>
        <v>4-1EAT</v>
      </c>
      <c r="W207" s="20" t="str">
        <f t="shared" si="77"/>
        <v>4-2EBT</v>
      </c>
      <c r="X207" s="20" t="str">
        <f t="shared" si="70"/>
        <v>4-3OPF</v>
      </c>
      <c r="Y207" s="20" t="str">
        <f t="shared" si="71"/>
        <v>4-4GPF</v>
      </c>
      <c r="Z207" s="20" t="str">
        <f t="shared" si="78"/>
        <v>5-0000</v>
      </c>
      <c r="AA207" s="20" t="str">
        <f t="shared" si="79"/>
        <v>5-2000</v>
      </c>
      <c r="AB207" s="20" t="str">
        <f t="shared" si="80"/>
        <v>5-2110</v>
      </c>
      <c r="AD207" s="20" t="str">
        <f t="shared" si="81"/>
        <v/>
      </c>
      <c r="AE207" s="20" t="str">
        <f t="shared" si="82"/>
        <v/>
      </c>
      <c r="AF207" s="20" t="str">
        <f t="shared" si="83"/>
        <v/>
      </c>
      <c r="AG207" s="20" t="str">
        <f t="shared" si="84"/>
        <v/>
      </c>
      <c r="AH207" s="20" t="str">
        <f t="shared" si="85"/>
        <v/>
      </c>
      <c r="AI207" s="20" t="str">
        <f t="shared" si="86"/>
        <v/>
      </c>
      <c r="AJ207" s="20" t="str">
        <f t="shared" si="87"/>
        <v/>
      </c>
      <c r="AK207" s="20" t="str">
        <f t="shared" si="88"/>
        <v/>
      </c>
      <c r="AL207" s="20" t="str">
        <f t="shared" si="89"/>
        <v xml:space="preserve">SELECT * FROM "SchAccounting"."Func_TblCodeOfAccounting_Structure_SET"(0000004000000000002, NULL, 0000009000000000002, 8, '5-2000', '5-2110'); </v>
      </c>
      <c r="AM207" s="20" t="str">
        <f t="shared" si="90"/>
        <v/>
      </c>
      <c r="AO207" s="28" t="str">
        <f t="shared" si="72"/>
        <v xml:space="preserve">SELECT * FROM "SchAccounting"."Func_TblCodeOfAccounting_Structure_SET"(0000004000000000002, NULL, 0000009000000000002, 8, '5-2000', '5-2110'); </v>
      </c>
    </row>
    <row r="208" spans="2:41" x14ac:dyDescent="0.25">
      <c r="B208" s="20">
        <v>3</v>
      </c>
      <c r="C208" s="32" t="s">
        <v>579</v>
      </c>
      <c r="D208" s="20" t="s">
        <v>175</v>
      </c>
      <c r="O208" s="32" t="s">
        <v>579</v>
      </c>
      <c r="Q208" s="20" t="str">
        <f t="shared" si="91"/>
        <v>Overtime Indirect</v>
      </c>
      <c r="S208" s="20" t="str">
        <f t="shared" si="73"/>
        <v>2-PASV</v>
      </c>
      <c r="T208" s="20" t="str">
        <f t="shared" si="74"/>
        <v>3-0000</v>
      </c>
      <c r="U208" s="20" t="str">
        <f t="shared" si="75"/>
        <v>3-3000</v>
      </c>
      <c r="V208" s="20" t="str">
        <f t="shared" si="76"/>
        <v>4-1EAT</v>
      </c>
      <c r="W208" s="20" t="str">
        <f t="shared" si="77"/>
        <v>4-2EBT</v>
      </c>
      <c r="X208" s="20" t="str">
        <f t="shared" si="70"/>
        <v>4-3OPF</v>
      </c>
      <c r="Y208" s="20" t="str">
        <f t="shared" si="71"/>
        <v>4-4GPF</v>
      </c>
      <c r="Z208" s="20" t="str">
        <f t="shared" si="78"/>
        <v>5-0000</v>
      </c>
      <c r="AA208" s="20" t="str">
        <f t="shared" si="79"/>
        <v>5-2000</v>
      </c>
      <c r="AB208" s="20" t="str">
        <f t="shared" si="80"/>
        <v>5-2120</v>
      </c>
      <c r="AD208" s="20" t="str">
        <f t="shared" si="81"/>
        <v/>
      </c>
      <c r="AE208" s="20" t="str">
        <f t="shared" si="82"/>
        <v/>
      </c>
      <c r="AF208" s="20" t="str">
        <f t="shared" si="83"/>
        <v/>
      </c>
      <c r="AG208" s="20" t="str">
        <f t="shared" si="84"/>
        <v/>
      </c>
      <c r="AH208" s="20" t="str">
        <f t="shared" si="85"/>
        <v/>
      </c>
      <c r="AI208" s="20" t="str">
        <f t="shared" si="86"/>
        <v/>
      </c>
      <c r="AJ208" s="20" t="str">
        <f t="shared" si="87"/>
        <v/>
      </c>
      <c r="AK208" s="20" t="str">
        <f t="shared" si="88"/>
        <v/>
      </c>
      <c r="AL208" s="20" t="str">
        <f t="shared" si="89"/>
        <v xml:space="preserve">SELECT * FROM "SchAccounting"."Func_TblCodeOfAccounting_Structure_SET"(0000004000000000002, NULL, 0000009000000000002, 8, '5-2000', '5-2120'); </v>
      </c>
      <c r="AM208" s="20" t="str">
        <f t="shared" si="90"/>
        <v/>
      </c>
      <c r="AO208" s="28" t="str">
        <f t="shared" si="72"/>
        <v xml:space="preserve">SELECT * FROM "SchAccounting"."Func_TblCodeOfAccounting_Structure_SET"(0000004000000000002, NULL, 0000009000000000002, 8, '5-2000', '5-2120'); </v>
      </c>
    </row>
    <row r="209" spans="2:41" x14ac:dyDescent="0.25">
      <c r="B209" s="20">
        <v>3</v>
      </c>
      <c r="C209" s="32" t="s">
        <v>580</v>
      </c>
      <c r="D209" s="20" t="s">
        <v>176</v>
      </c>
      <c r="O209" s="32" t="s">
        <v>580</v>
      </c>
      <c r="Q209" s="20" t="str">
        <f t="shared" si="91"/>
        <v>Jamsostek Direct</v>
      </c>
      <c r="S209" s="20" t="str">
        <f t="shared" si="73"/>
        <v>2-PASV</v>
      </c>
      <c r="T209" s="20" t="str">
        <f t="shared" si="74"/>
        <v>3-0000</v>
      </c>
      <c r="U209" s="20" t="str">
        <f t="shared" si="75"/>
        <v>3-3000</v>
      </c>
      <c r="V209" s="20" t="str">
        <f t="shared" si="76"/>
        <v>4-1EAT</v>
      </c>
      <c r="W209" s="20" t="str">
        <f t="shared" si="77"/>
        <v>4-2EBT</v>
      </c>
      <c r="X209" s="20" t="str">
        <f t="shared" si="70"/>
        <v>4-3OPF</v>
      </c>
      <c r="Y209" s="20" t="str">
        <f t="shared" si="71"/>
        <v>4-4GPF</v>
      </c>
      <c r="Z209" s="20" t="str">
        <f t="shared" si="78"/>
        <v>5-0000</v>
      </c>
      <c r="AA209" s="20" t="str">
        <f t="shared" si="79"/>
        <v>5-2000</v>
      </c>
      <c r="AB209" s="20" t="str">
        <f t="shared" si="80"/>
        <v>5-2210</v>
      </c>
      <c r="AD209" s="20" t="str">
        <f t="shared" si="81"/>
        <v/>
      </c>
      <c r="AE209" s="20" t="str">
        <f t="shared" si="82"/>
        <v/>
      </c>
      <c r="AF209" s="20" t="str">
        <f t="shared" si="83"/>
        <v/>
      </c>
      <c r="AG209" s="20" t="str">
        <f t="shared" si="84"/>
        <v/>
      </c>
      <c r="AH209" s="20" t="str">
        <f t="shared" si="85"/>
        <v/>
      </c>
      <c r="AI209" s="20" t="str">
        <f t="shared" si="86"/>
        <v/>
      </c>
      <c r="AJ209" s="20" t="str">
        <f t="shared" si="87"/>
        <v/>
      </c>
      <c r="AK209" s="20" t="str">
        <f t="shared" si="88"/>
        <v/>
      </c>
      <c r="AL209" s="20" t="str">
        <f t="shared" si="89"/>
        <v xml:space="preserve">SELECT * FROM "SchAccounting"."Func_TblCodeOfAccounting_Structure_SET"(0000004000000000002, NULL, 0000009000000000002, 8, '5-2000', '5-2210'); </v>
      </c>
      <c r="AM209" s="20" t="str">
        <f t="shared" si="90"/>
        <v/>
      </c>
      <c r="AO209" s="28" t="str">
        <f t="shared" si="72"/>
        <v xml:space="preserve">SELECT * FROM "SchAccounting"."Func_TblCodeOfAccounting_Structure_SET"(0000004000000000002, NULL, 0000009000000000002, 8, '5-2000', '5-2210'); </v>
      </c>
    </row>
    <row r="210" spans="2:41" x14ac:dyDescent="0.25">
      <c r="B210" s="20">
        <v>3</v>
      </c>
      <c r="C210" s="32" t="s">
        <v>581</v>
      </c>
      <c r="D210" s="20" t="s">
        <v>177</v>
      </c>
      <c r="O210" s="32" t="s">
        <v>581</v>
      </c>
      <c r="Q210" s="20" t="str">
        <f t="shared" si="91"/>
        <v>Jamsostek Indirect</v>
      </c>
      <c r="S210" s="20" t="str">
        <f t="shared" si="73"/>
        <v>2-PASV</v>
      </c>
      <c r="T210" s="20" t="str">
        <f t="shared" si="74"/>
        <v>3-0000</v>
      </c>
      <c r="U210" s="20" t="str">
        <f t="shared" si="75"/>
        <v>3-3000</v>
      </c>
      <c r="V210" s="20" t="str">
        <f t="shared" si="76"/>
        <v>4-1EAT</v>
      </c>
      <c r="W210" s="20" t="str">
        <f t="shared" si="77"/>
        <v>4-2EBT</v>
      </c>
      <c r="X210" s="20" t="str">
        <f t="shared" si="70"/>
        <v>4-3OPF</v>
      </c>
      <c r="Y210" s="20" t="str">
        <f t="shared" si="71"/>
        <v>4-4GPF</v>
      </c>
      <c r="Z210" s="20" t="str">
        <f t="shared" si="78"/>
        <v>5-0000</v>
      </c>
      <c r="AA210" s="20" t="str">
        <f t="shared" si="79"/>
        <v>5-2000</v>
      </c>
      <c r="AB210" s="20" t="str">
        <f t="shared" si="80"/>
        <v>5-2220</v>
      </c>
      <c r="AD210" s="20" t="str">
        <f t="shared" si="81"/>
        <v/>
      </c>
      <c r="AE210" s="20" t="str">
        <f t="shared" si="82"/>
        <v/>
      </c>
      <c r="AF210" s="20" t="str">
        <f t="shared" si="83"/>
        <v/>
      </c>
      <c r="AG210" s="20" t="str">
        <f t="shared" si="84"/>
        <v/>
      </c>
      <c r="AH210" s="20" t="str">
        <f t="shared" si="85"/>
        <v/>
      </c>
      <c r="AI210" s="20" t="str">
        <f t="shared" si="86"/>
        <v/>
      </c>
      <c r="AJ210" s="20" t="str">
        <f t="shared" si="87"/>
        <v/>
      </c>
      <c r="AK210" s="20" t="str">
        <f t="shared" si="88"/>
        <v/>
      </c>
      <c r="AL210" s="20" t="str">
        <f t="shared" si="89"/>
        <v xml:space="preserve">SELECT * FROM "SchAccounting"."Func_TblCodeOfAccounting_Structure_SET"(0000004000000000002, NULL, 0000009000000000002, 8, '5-2000', '5-2220'); </v>
      </c>
      <c r="AM210" s="20" t="str">
        <f t="shared" si="90"/>
        <v/>
      </c>
      <c r="AO210" s="28" t="str">
        <f t="shared" si="72"/>
        <v xml:space="preserve">SELECT * FROM "SchAccounting"."Func_TblCodeOfAccounting_Structure_SET"(0000004000000000002, NULL, 0000009000000000002, 8, '5-2000', '5-2220'); </v>
      </c>
    </row>
    <row r="211" spans="2:41" x14ac:dyDescent="0.25">
      <c r="B211" s="20">
        <v>3</v>
      </c>
      <c r="C211" s="32" t="s">
        <v>582</v>
      </c>
      <c r="D211" s="20" t="s">
        <v>178</v>
      </c>
      <c r="O211" s="32" t="s">
        <v>582</v>
      </c>
      <c r="Q211" s="20" t="str">
        <f t="shared" si="91"/>
        <v>Bonus,THR-Direct</v>
      </c>
      <c r="S211" s="20" t="str">
        <f t="shared" si="73"/>
        <v>2-PASV</v>
      </c>
      <c r="T211" s="20" t="str">
        <f t="shared" si="74"/>
        <v>3-0000</v>
      </c>
      <c r="U211" s="20" t="str">
        <f t="shared" si="75"/>
        <v>3-3000</v>
      </c>
      <c r="V211" s="20" t="str">
        <f t="shared" si="76"/>
        <v>4-1EAT</v>
      </c>
      <c r="W211" s="20" t="str">
        <f t="shared" si="77"/>
        <v>4-2EBT</v>
      </c>
      <c r="X211" s="20" t="str">
        <f t="shared" si="70"/>
        <v>4-3OPF</v>
      </c>
      <c r="Y211" s="20" t="str">
        <f t="shared" si="71"/>
        <v>4-4GPF</v>
      </c>
      <c r="Z211" s="20" t="str">
        <f t="shared" si="78"/>
        <v>5-0000</v>
      </c>
      <c r="AA211" s="20" t="str">
        <f t="shared" si="79"/>
        <v>5-2000</v>
      </c>
      <c r="AB211" s="20" t="str">
        <f t="shared" si="80"/>
        <v>5-2310</v>
      </c>
      <c r="AD211" s="20" t="str">
        <f t="shared" si="81"/>
        <v/>
      </c>
      <c r="AE211" s="20" t="str">
        <f t="shared" si="82"/>
        <v/>
      </c>
      <c r="AF211" s="20" t="str">
        <f t="shared" si="83"/>
        <v/>
      </c>
      <c r="AG211" s="20" t="str">
        <f t="shared" si="84"/>
        <v/>
      </c>
      <c r="AH211" s="20" t="str">
        <f t="shared" si="85"/>
        <v/>
      </c>
      <c r="AI211" s="20" t="str">
        <f t="shared" si="86"/>
        <v/>
      </c>
      <c r="AJ211" s="20" t="str">
        <f t="shared" si="87"/>
        <v/>
      </c>
      <c r="AK211" s="20" t="str">
        <f t="shared" si="88"/>
        <v/>
      </c>
      <c r="AL211" s="20" t="str">
        <f t="shared" si="89"/>
        <v xml:space="preserve">SELECT * FROM "SchAccounting"."Func_TblCodeOfAccounting_Structure_SET"(0000004000000000002, NULL, 0000009000000000002, 8, '5-2000', '5-2310'); </v>
      </c>
      <c r="AM211" s="20" t="str">
        <f t="shared" si="90"/>
        <v/>
      </c>
      <c r="AO211" s="28" t="str">
        <f t="shared" si="72"/>
        <v xml:space="preserve">SELECT * FROM "SchAccounting"."Func_TblCodeOfAccounting_Structure_SET"(0000004000000000002, NULL, 0000009000000000002, 8, '5-2000', '5-2310'); </v>
      </c>
    </row>
    <row r="212" spans="2:41" x14ac:dyDescent="0.25">
      <c r="B212" s="20">
        <v>3</v>
      </c>
      <c r="C212" s="32" t="s">
        <v>583</v>
      </c>
      <c r="D212" s="20" t="s">
        <v>179</v>
      </c>
      <c r="O212" s="32" t="s">
        <v>583</v>
      </c>
      <c r="Q212" s="20" t="str">
        <f t="shared" si="91"/>
        <v>Performance Bonus-Direct</v>
      </c>
      <c r="S212" s="20" t="str">
        <f t="shared" si="73"/>
        <v>2-PASV</v>
      </c>
      <c r="T212" s="20" t="str">
        <f t="shared" si="74"/>
        <v>3-0000</v>
      </c>
      <c r="U212" s="20" t="str">
        <f t="shared" si="75"/>
        <v>3-3000</v>
      </c>
      <c r="V212" s="20" t="str">
        <f t="shared" si="76"/>
        <v>4-1EAT</v>
      </c>
      <c r="W212" s="20" t="str">
        <f t="shared" si="77"/>
        <v>4-2EBT</v>
      </c>
      <c r="X212" s="20" t="str">
        <f t="shared" si="70"/>
        <v>4-3OPF</v>
      </c>
      <c r="Y212" s="20" t="str">
        <f t="shared" si="71"/>
        <v>4-4GPF</v>
      </c>
      <c r="Z212" s="20" t="str">
        <f t="shared" si="78"/>
        <v>5-0000</v>
      </c>
      <c r="AA212" s="20" t="str">
        <f t="shared" si="79"/>
        <v>5-2000</v>
      </c>
      <c r="AB212" s="20" t="str">
        <f t="shared" si="80"/>
        <v>5-2315</v>
      </c>
      <c r="AD212" s="20" t="str">
        <f t="shared" si="81"/>
        <v/>
      </c>
      <c r="AE212" s="20" t="str">
        <f t="shared" si="82"/>
        <v/>
      </c>
      <c r="AF212" s="20" t="str">
        <f t="shared" si="83"/>
        <v/>
      </c>
      <c r="AG212" s="20" t="str">
        <f t="shared" si="84"/>
        <v/>
      </c>
      <c r="AH212" s="20" t="str">
        <f t="shared" si="85"/>
        <v/>
      </c>
      <c r="AI212" s="20" t="str">
        <f t="shared" si="86"/>
        <v/>
      </c>
      <c r="AJ212" s="20" t="str">
        <f t="shared" si="87"/>
        <v/>
      </c>
      <c r="AK212" s="20" t="str">
        <f t="shared" si="88"/>
        <v/>
      </c>
      <c r="AL212" s="20" t="str">
        <f t="shared" si="89"/>
        <v xml:space="preserve">SELECT * FROM "SchAccounting"."Func_TblCodeOfAccounting_Structure_SET"(0000004000000000002, NULL, 0000009000000000002, 8, '5-2000', '5-2315'); </v>
      </c>
      <c r="AM212" s="20" t="str">
        <f t="shared" si="90"/>
        <v/>
      </c>
      <c r="AO212" s="28" t="str">
        <f t="shared" si="72"/>
        <v xml:space="preserve">SELECT * FROM "SchAccounting"."Func_TblCodeOfAccounting_Structure_SET"(0000004000000000002, NULL, 0000009000000000002, 8, '5-2000', '5-2315'); </v>
      </c>
    </row>
    <row r="213" spans="2:41" x14ac:dyDescent="0.25">
      <c r="B213" s="20">
        <v>3</v>
      </c>
      <c r="C213" s="32" t="s">
        <v>584</v>
      </c>
      <c r="D213" s="20" t="s">
        <v>180</v>
      </c>
      <c r="O213" s="32" t="s">
        <v>584</v>
      </c>
      <c r="Q213" s="20" t="str">
        <f t="shared" si="91"/>
        <v>Bonus,THR-Indirect</v>
      </c>
      <c r="S213" s="20" t="str">
        <f t="shared" si="73"/>
        <v>2-PASV</v>
      </c>
      <c r="T213" s="20" t="str">
        <f t="shared" si="74"/>
        <v>3-0000</v>
      </c>
      <c r="U213" s="20" t="str">
        <f t="shared" si="75"/>
        <v>3-3000</v>
      </c>
      <c r="V213" s="20" t="str">
        <f t="shared" si="76"/>
        <v>4-1EAT</v>
      </c>
      <c r="W213" s="20" t="str">
        <f t="shared" si="77"/>
        <v>4-2EBT</v>
      </c>
      <c r="X213" s="20" t="str">
        <f t="shared" si="70"/>
        <v>4-3OPF</v>
      </c>
      <c r="Y213" s="20" t="str">
        <f t="shared" si="71"/>
        <v>4-4GPF</v>
      </c>
      <c r="Z213" s="20" t="str">
        <f t="shared" si="78"/>
        <v>5-0000</v>
      </c>
      <c r="AA213" s="20" t="str">
        <f t="shared" si="79"/>
        <v>5-2000</v>
      </c>
      <c r="AB213" s="20" t="str">
        <f t="shared" si="80"/>
        <v>5-2320</v>
      </c>
      <c r="AD213" s="20" t="str">
        <f t="shared" si="81"/>
        <v/>
      </c>
      <c r="AE213" s="20" t="str">
        <f t="shared" si="82"/>
        <v/>
      </c>
      <c r="AF213" s="20" t="str">
        <f t="shared" si="83"/>
        <v/>
      </c>
      <c r="AG213" s="20" t="str">
        <f t="shared" si="84"/>
        <v/>
      </c>
      <c r="AH213" s="20" t="str">
        <f t="shared" si="85"/>
        <v/>
      </c>
      <c r="AI213" s="20" t="str">
        <f t="shared" si="86"/>
        <v/>
      </c>
      <c r="AJ213" s="20" t="str">
        <f t="shared" si="87"/>
        <v/>
      </c>
      <c r="AK213" s="20" t="str">
        <f t="shared" si="88"/>
        <v/>
      </c>
      <c r="AL213" s="20" t="str">
        <f t="shared" si="89"/>
        <v xml:space="preserve">SELECT * FROM "SchAccounting"."Func_TblCodeOfAccounting_Structure_SET"(0000004000000000002, NULL, 0000009000000000002, 8, '5-2000', '5-2320'); </v>
      </c>
      <c r="AM213" s="20" t="str">
        <f t="shared" si="90"/>
        <v/>
      </c>
      <c r="AO213" s="28" t="str">
        <f t="shared" si="72"/>
        <v xml:space="preserve">SELECT * FROM "SchAccounting"."Func_TblCodeOfAccounting_Structure_SET"(0000004000000000002, NULL, 0000009000000000002, 8, '5-2000', '5-2320'); </v>
      </c>
    </row>
    <row r="214" spans="2:41" x14ac:dyDescent="0.25">
      <c r="B214" s="20">
        <v>3</v>
      </c>
      <c r="C214" s="32" t="s">
        <v>585</v>
      </c>
      <c r="D214" s="20" t="s">
        <v>181</v>
      </c>
      <c r="O214" s="32" t="s">
        <v>585</v>
      </c>
      <c r="Q214" s="20" t="str">
        <f t="shared" si="91"/>
        <v>Performance Bonus-Indirect</v>
      </c>
      <c r="S214" s="20" t="str">
        <f t="shared" si="73"/>
        <v>2-PASV</v>
      </c>
      <c r="T214" s="20" t="str">
        <f t="shared" si="74"/>
        <v>3-0000</v>
      </c>
      <c r="U214" s="20" t="str">
        <f t="shared" si="75"/>
        <v>3-3000</v>
      </c>
      <c r="V214" s="20" t="str">
        <f t="shared" si="76"/>
        <v>4-1EAT</v>
      </c>
      <c r="W214" s="20" t="str">
        <f t="shared" si="77"/>
        <v>4-2EBT</v>
      </c>
      <c r="X214" s="20" t="str">
        <f t="shared" si="70"/>
        <v>4-3OPF</v>
      </c>
      <c r="Y214" s="20" t="str">
        <f t="shared" si="71"/>
        <v>4-4GPF</v>
      </c>
      <c r="Z214" s="20" t="str">
        <f t="shared" si="78"/>
        <v>5-0000</v>
      </c>
      <c r="AA214" s="20" t="str">
        <f t="shared" si="79"/>
        <v>5-2000</v>
      </c>
      <c r="AB214" s="20" t="str">
        <f t="shared" si="80"/>
        <v>5-2325</v>
      </c>
      <c r="AD214" s="20" t="str">
        <f t="shared" si="81"/>
        <v/>
      </c>
      <c r="AE214" s="20" t="str">
        <f t="shared" si="82"/>
        <v/>
      </c>
      <c r="AF214" s="20" t="str">
        <f t="shared" si="83"/>
        <v/>
      </c>
      <c r="AG214" s="20" t="str">
        <f t="shared" si="84"/>
        <v/>
      </c>
      <c r="AH214" s="20" t="str">
        <f t="shared" si="85"/>
        <v/>
      </c>
      <c r="AI214" s="20" t="str">
        <f t="shared" si="86"/>
        <v/>
      </c>
      <c r="AJ214" s="20" t="str">
        <f t="shared" si="87"/>
        <v/>
      </c>
      <c r="AK214" s="20" t="str">
        <f t="shared" si="88"/>
        <v/>
      </c>
      <c r="AL214" s="20" t="str">
        <f t="shared" si="89"/>
        <v xml:space="preserve">SELECT * FROM "SchAccounting"."Func_TblCodeOfAccounting_Structure_SET"(0000004000000000002, NULL, 0000009000000000002, 8, '5-2000', '5-2325'); </v>
      </c>
      <c r="AM214" s="20" t="str">
        <f t="shared" si="90"/>
        <v/>
      </c>
      <c r="AO214" s="28" t="str">
        <f t="shared" si="72"/>
        <v xml:space="preserve">SELECT * FROM "SchAccounting"."Func_TblCodeOfAccounting_Structure_SET"(0000004000000000002, NULL, 0000009000000000002, 8, '5-2000', '5-2325'); </v>
      </c>
    </row>
    <row r="215" spans="2:41" x14ac:dyDescent="0.25">
      <c r="B215" s="20">
        <v>3</v>
      </c>
      <c r="C215" s="32" t="s">
        <v>586</v>
      </c>
      <c r="D215" s="20" t="s">
        <v>182</v>
      </c>
      <c r="O215" s="32" t="s">
        <v>586</v>
      </c>
      <c r="Q215" s="20" t="str">
        <f t="shared" si="91"/>
        <v>Personal Income Tax-Direct</v>
      </c>
      <c r="S215" s="20" t="str">
        <f t="shared" si="73"/>
        <v>2-PASV</v>
      </c>
      <c r="T215" s="20" t="str">
        <f t="shared" si="74"/>
        <v>3-0000</v>
      </c>
      <c r="U215" s="20" t="str">
        <f t="shared" si="75"/>
        <v>3-3000</v>
      </c>
      <c r="V215" s="20" t="str">
        <f t="shared" si="76"/>
        <v>4-1EAT</v>
      </c>
      <c r="W215" s="20" t="str">
        <f t="shared" si="77"/>
        <v>4-2EBT</v>
      </c>
      <c r="X215" s="20" t="str">
        <f t="shared" si="70"/>
        <v>4-3OPF</v>
      </c>
      <c r="Y215" s="20" t="str">
        <f t="shared" si="71"/>
        <v>4-4GPF</v>
      </c>
      <c r="Z215" s="20" t="str">
        <f t="shared" si="78"/>
        <v>5-0000</v>
      </c>
      <c r="AA215" s="20" t="str">
        <f t="shared" si="79"/>
        <v>5-2000</v>
      </c>
      <c r="AB215" s="20" t="str">
        <f t="shared" si="80"/>
        <v>5-2410</v>
      </c>
      <c r="AD215" s="20" t="str">
        <f t="shared" si="81"/>
        <v/>
      </c>
      <c r="AE215" s="20" t="str">
        <f t="shared" si="82"/>
        <v/>
      </c>
      <c r="AF215" s="20" t="str">
        <f t="shared" si="83"/>
        <v/>
      </c>
      <c r="AG215" s="20" t="str">
        <f t="shared" si="84"/>
        <v/>
      </c>
      <c r="AH215" s="20" t="str">
        <f t="shared" si="85"/>
        <v/>
      </c>
      <c r="AI215" s="20" t="str">
        <f t="shared" si="86"/>
        <v/>
      </c>
      <c r="AJ215" s="20" t="str">
        <f t="shared" si="87"/>
        <v/>
      </c>
      <c r="AK215" s="20" t="str">
        <f t="shared" si="88"/>
        <v/>
      </c>
      <c r="AL215" s="20" t="str">
        <f t="shared" si="89"/>
        <v xml:space="preserve">SELECT * FROM "SchAccounting"."Func_TblCodeOfAccounting_Structure_SET"(0000004000000000002, NULL, 0000009000000000002, 8, '5-2000', '5-2410'); </v>
      </c>
      <c r="AM215" s="20" t="str">
        <f t="shared" si="90"/>
        <v/>
      </c>
      <c r="AO215" s="28" t="str">
        <f t="shared" si="72"/>
        <v xml:space="preserve">SELECT * FROM "SchAccounting"."Func_TblCodeOfAccounting_Structure_SET"(0000004000000000002, NULL, 0000009000000000002, 8, '5-2000', '5-2410'); </v>
      </c>
    </row>
    <row r="216" spans="2:41" x14ac:dyDescent="0.25">
      <c r="B216" s="20">
        <v>3</v>
      </c>
      <c r="C216" s="32" t="s">
        <v>587</v>
      </c>
      <c r="D216" s="20" t="s">
        <v>183</v>
      </c>
      <c r="O216" s="32" t="s">
        <v>587</v>
      </c>
      <c r="Q216" s="20" t="str">
        <f t="shared" si="91"/>
        <v>Personal Income Tax-Indirect</v>
      </c>
      <c r="S216" s="20" t="str">
        <f t="shared" si="73"/>
        <v>2-PASV</v>
      </c>
      <c r="T216" s="20" t="str">
        <f t="shared" si="74"/>
        <v>3-0000</v>
      </c>
      <c r="U216" s="20" t="str">
        <f t="shared" si="75"/>
        <v>3-3000</v>
      </c>
      <c r="V216" s="20" t="str">
        <f t="shared" si="76"/>
        <v>4-1EAT</v>
      </c>
      <c r="W216" s="20" t="str">
        <f t="shared" si="77"/>
        <v>4-2EBT</v>
      </c>
      <c r="X216" s="20" t="str">
        <f t="shared" si="70"/>
        <v>4-3OPF</v>
      </c>
      <c r="Y216" s="20" t="str">
        <f t="shared" si="71"/>
        <v>4-4GPF</v>
      </c>
      <c r="Z216" s="20" t="str">
        <f t="shared" si="78"/>
        <v>5-0000</v>
      </c>
      <c r="AA216" s="20" t="str">
        <f t="shared" si="79"/>
        <v>5-2000</v>
      </c>
      <c r="AB216" s="20" t="str">
        <f t="shared" si="80"/>
        <v>5-2420</v>
      </c>
      <c r="AD216" s="20" t="str">
        <f t="shared" si="81"/>
        <v/>
      </c>
      <c r="AE216" s="20" t="str">
        <f t="shared" si="82"/>
        <v/>
      </c>
      <c r="AF216" s="20" t="str">
        <f t="shared" si="83"/>
        <v/>
      </c>
      <c r="AG216" s="20" t="str">
        <f t="shared" si="84"/>
        <v/>
      </c>
      <c r="AH216" s="20" t="str">
        <f t="shared" si="85"/>
        <v/>
      </c>
      <c r="AI216" s="20" t="str">
        <f t="shared" si="86"/>
        <v/>
      </c>
      <c r="AJ216" s="20" t="str">
        <f t="shared" si="87"/>
        <v/>
      </c>
      <c r="AK216" s="20" t="str">
        <f t="shared" si="88"/>
        <v/>
      </c>
      <c r="AL216" s="20" t="str">
        <f t="shared" si="89"/>
        <v xml:space="preserve">SELECT * FROM "SchAccounting"."Func_TblCodeOfAccounting_Structure_SET"(0000004000000000002, NULL, 0000009000000000002, 8, '5-2000', '5-2420'); </v>
      </c>
      <c r="AM216" s="20" t="str">
        <f t="shared" si="90"/>
        <v/>
      </c>
      <c r="AO216" s="28" t="str">
        <f t="shared" si="72"/>
        <v xml:space="preserve">SELECT * FROM "SchAccounting"."Func_TblCodeOfAccounting_Structure_SET"(0000004000000000002, NULL, 0000009000000000002, 8, '5-2000', '5-2420'); </v>
      </c>
    </row>
    <row r="217" spans="2:41" x14ac:dyDescent="0.25">
      <c r="B217" s="20">
        <v>3</v>
      </c>
      <c r="C217" s="32" t="s">
        <v>588</v>
      </c>
      <c r="D217" s="20" t="s">
        <v>184</v>
      </c>
      <c r="O217" s="32" t="s">
        <v>588</v>
      </c>
      <c r="Q217" s="20" t="str">
        <f t="shared" si="91"/>
        <v>Uniform,Protect Clothe-Direct</v>
      </c>
      <c r="S217" s="20" t="str">
        <f t="shared" si="73"/>
        <v>2-PASV</v>
      </c>
      <c r="T217" s="20" t="str">
        <f t="shared" si="74"/>
        <v>3-0000</v>
      </c>
      <c r="U217" s="20" t="str">
        <f t="shared" si="75"/>
        <v>3-3000</v>
      </c>
      <c r="V217" s="20" t="str">
        <f t="shared" si="76"/>
        <v>4-1EAT</v>
      </c>
      <c r="W217" s="20" t="str">
        <f t="shared" si="77"/>
        <v>4-2EBT</v>
      </c>
      <c r="X217" s="20" t="str">
        <f t="shared" si="70"/>
        <v>4-3OPF</v>
      </c>
      <c r="Y217" s="20" t="str">
        <f t="shared" si="71"/>
        <v>4-4GPF</v>
      </c>
      <c r="Z217" s="20" t="str">
        <f t="shared" si="78"/>
        <v>5-0000</v>
      </c>
      <c r="AA217" s="20" t="str">
        <f t="shared" si="79"/>
        <v>5-2000</v>
      </c>
      <c r="AB217" s="20" t="str">
        <f t="shared" si="80"/>
        <v>5-2510</v>
      </c>
      <c r="AD217" s="20" t="str">
        <f t="shared" si="81"/>
        <v/>
      </c>
      <c r="AE217" s="20" t="str">
        <f t="shared" si="82"/>
        <v/>
      </c>
      <c r="AF217" s="20" t="str">
        <f t="shared" si="83"/>
        <v/>
      </c>
      <c r="AG217" s="20" t="str">
        <f t="shared" si="84"/>
        <v/>
      </c>
      <c r="AH217" s="20" t="str">
        <f t="shared" si="85"/>
        <v/>
      </c>
      <c r="AI217" s="20" t="str">
        <f t="shared" si="86"/>
        <v/>
      </c>
      <c r="AJ217" s="20" t="str">
        <f t="shared" si="87"/>
        <v/>
      </c>
      <c r="AK217" s="20" t="str">
        <f t="shared" si="88"/>
        <v/>
      </c>
      <c r="AL217" s="20" t="str">
        <f t="shared" si="89"/>
        <v xml:space="preserve">SELECT * FROM "SchAccounting"."Func_TblCodeOfAccounting_Structure_SET"(0000004000000000002, NULL, 0000009000000000002, 8, '5-2000', '5-2510'); </v>
      </c>
      <c r="AM217" s="20" t="str">
        <f t="shared" si="90"/>
        <v/>
      </c>
      <c r="AO217" s="28" t="str">
        <f t="shared" si="72"/>
        <v xml:space="preserve">SELECT * FROM "SchAccounting"."Func_TblCodeOfAccounting_Structure_SET"(0000004000000000002, NULL, 0000009000000000002, 8, '5-2000', '5-2510'); </v>
      </c>
    </row>
    <row r="218" spans="2:41" x14ac:dyDescent="0.25">
      <c r="B218" s="20">
        <v>3</v>
      </c>
      <c r="C218" s="32" t="s">
        <v>589</v>
      </c>
      <c r="D218" s="20" t="s">
        <v>185</v>
      </c>
      <c r="O218" s="32" t="s">
        <v>589</v>
      </c>
      <c r="Q218" s="20" t="str">
        <f t="shared" si="91"/>
        <v>Uniform,Protect Cloth-Indirect</v>
      </c>
      <c r="S218" s="20" t="str">
        <f t="shared" si="73"/>
        <v>2-PASV</v>
      </c>
      <c r="T218" s="20" t="str">
        <f t="shared" si="74"/>
        <v>3-0000</v>
      </c>
      <c r="U218" s="20" t="str">
        <f t="shared" si="75"/>
        <v>3-3000</v>
      </c>
      <c r="V218" s="20" t="str">
        <f t="shared" si="76"/>
        <v>4-1EAT</v>
      </c>
      <c r="W218" s="20" t="str">
        <f t="shared" si="77"/>
        <v>4-2EBT</v>
      </c>
      <c r="X218" s="20" t="str">
        <f t="shared" si="70"/>
        <v>4-3OPF</v>
      </c>
      <c r="Y218" s="20" t="str">
        <f t="shared" si="71"/>
        <v>4-4GPF</v>
      </c>
      <c r="Z218" s="20" t="str">
        <f t="shared" si="78"/>
        <v>5-0000</v>
      </c>
      <c r="AA218" s="20" t="str">
        <f t="shared" si="79"/>
        <v>5-2000</v>
      </c>
      <c r="AB218" s="20" t="str">
        <f t="shared" si="80"/>
        <v>5-2520</v>
      </c>
      <c r="AD218" s="20" t="str">
        <f t="shared" si="81"/>
        <v/>
      </c>
      <c r="AE218" s="20" t="str">
        <f t="shared" si="82"/>
        <v/>
      </c>
      <c r="AF218" s="20" t="str">
        <f t="shared" si="83"/>
        <v/>
      </c>
      <c r="AG218" s="20" t="str">
        <f t="shared" si="84"/>
        <v/>
      </c>
      <c r="AH218" s="20" t="str">
        <f t="shared" si="85"/>
        <v/>
      </c>
      <c r="AI218" s="20" t="str">
        <f t="shared" si="86"/>
        <v/>
      </c>
      <c r="AJ218" s="20" t="str">
        <f t="shared" si="87"/>
        <v/>
      </c>
      <c r="AK218" s="20" t="str">
        <f t="shared" si="88"/>
        <v/>
      </c>
      <c r="AL218" s="20" t="str">
        <f t="shared" si="89"/>
        <v xml:space="preserve">SELECT * FROM "SchAccounting"."Func_TblCodeOfAccounting_Structure_SET"(0000004000000000002, NULL, 0000009000000000002, 8, '5-2000', '5-2520'); </v>
      </c>
      <c r="AM218" s="20" t="str">
        <f t="shared" si="90"/>
        <v/>
      </c>
      <c r="AO218" s="28" t="str">
        <f t="shared" si="72"/>
        <v xml:space="preserve">SELECT * FROM "SchAccounting"."Func_TblCodeOfAccounting_Structure_SET"(0000004000000000002, NULL, 0000009000000000002, 8, '5-2000', '5-2520'); </v>
      </c>
    </row>
    <row r="219" spans="2:41" x14ac:dyDescent="0.25">
      <c r="B219" s="20">
        <v>3</v>
      </c>
      <c r="C219" s="32" t="s">
        <v>590</v>
      </c>
      <c r="D219" s="20" t="s">
        <v>186</v>
      </c>
      <c r="O219" s="32" t="s">
        <v>590</v>
      </c>
      <c r="Q219" s="20" t="str">
        <f t="shared" si="91"/>
        <v>Business Trip Allowance</v>
      </c>
      <c r="S219" s="20" t="str">
        <f t="shared" si="73"/>
        <v>2-PASV</v>
      </c>
      <c r="T219" s="20" t="str">
        <f t="shared" si="74"/>
        <v>3-0000</v>
      </c>
      <c r="U219" s="20" t="str">
        <f t="shared" si="75"/>
        <v>3-3000</v>
      </c>
      <c r="V219" s="20" t="str">
        <f t="shared" si="76"/>
        <v>4-1EAT</v>
      </c>
      <c r="W219" s="20" t="str">
        <f t="shared" si="77"/>
        <v>4-2EBT</v>
      </c>
      <c r="X219" s="20" t="str">
        <f t="shared" si="70"/>
        <v>4-3OPF</v>
      </c>
      <c r="Y219" s="20" t="str">
        <f t="shared" si="71"/>
        <v>4-4GPF</v>
      </c>
      <c r="Z219" s="20" t="str">
        <f t="shared" si="78"/>
        <v>5-0000</v>
      </c>
      <c r="AA219" s="20" t="str">
        <f t="shared" si="79"/>
        <v>5-2000</v>
      </c>
      <c r="AB219" s="20" t="str">
        <f t="shared" si="80"/>
        <v>5-2600</v>
      </c>
      <c r="AD219" s="20" t="str">
        <f t="shared" si="81"/>
        <v/>
      </c>
      <c r="AE219" s="20" t="str">
        <f t="shared" si="82"/>
        <v/>
      </c>
      <c r="AF219" s="20" t="str">
        <f t="shared" si="83"/>
        <v/>
      </c>
      <c r="AG219" s="20" t="str">
        <f t="shared" si="84"/>
        <v/>
      </c>
      <c r="AH219" s="20" t="str">
        <f t="shared" si="85"/>
        <v/>
      </c>
      <c r="AI219" s="20" t="str">
        <f t="shared" si="86"/>
        <v/>
      </c>
      <c r="AJ219" s="20" t="str">
        <f t="shared" si="87"/>
        <v/>
      </c>
      <c r="AK219" s="20" t="str">
        <f t="shared" si="88"/>
        <v/>
      </c>
      <c r="AL219" s="20" t="str">
        <f t="shared" si="89"/>
        <v xml:space="preserve">SELECT * FROM "SchAccounting"."Func_TblCodeOfAccounting_Structure_SET"(0000004000000000002, NULL, 0000009000000000002, 8, '5-2000', '5-2600'); </v>
      </c>
      <c r="AM219" s="20" t="str">
        <f t="shared" si="90"/>
        <v/>
      </c>
      <c r="AO219" s="28" t="str">
        <f t="shared" si="72"/>
        <v xml:space="preserve">SELECT * FROM "SchAccounting"."Func_TblCodeOfAccounting_Structure_SET"(0000004000000000002, NULL, 0000009000000000002, 8, '5-2000', '5-2600'); </v>
      </c>
    </row>
    <row r="220" spans="2:41" x14ac:dyDescent="0.25">
      <c r="B220" s="20">
        <v>3</v>
      </c>
      <c r="C220" s="32" t="s">
        <v>591</v>
      </c>
      <c r="D220" s="20" t="s">
        <v>187</v>
      </c>
      <c r="O220" s="32" t="s">
        <v>591</v>
      </c>
      <c r="Q220" s="20" t="str">
        <f t="shared" si="91"/>
        <v>Meal</v>
      </c>
      <c r="S220" s="20" t="str">
        <f t="shared" si="73"/>
        <v>2-PASV</v>
      </c>
      <c r="T220" s="20" t="str">
        <f t="shared" si="74"/>
        <v>3-0000</v>
      </c>
      <c r="U220" s="20" t="str">
        <f t="shared" si="75"/>
        <v>3-3000</v>
      </c>
      <c r="V220" s="20" t="str">
        <f t="shared" si="76"/>
        <v>4-1EAT</v>
      </c>
      <c r="W220" s="20" t="str">
        <f t="shared" si="77"/>
        <v>4-2EBT</v>
      </c>
      <c r="X220" s="20" t="str">
        <f t="shared" si="70"/>
        <v>4-3OPF</v>
      </c>
      <c r="Y220" s="20" t="str">
        <f t="shared" si="71"/>
        <v>4-4GPF</v>
      </c>
      <c r="Z220" s="20" t="str">
        <f t="shared" si="78"/>
        <v>5-0000</v>
      </c>
      <c r="AA220" s="20" t="str">
        <f t="shared" si="79"/>
        <v>5-2000</v>
      </c>
      <c r="AB220" s="20" t="str">
        <f t="shared" si="80"/>
        <v>5-2700</v>
      </c>
      <c r="AD220" s="20" t="str">
        <f t="shared" si="81"/>
        <v/>
      </c>
      <c r="AE220" s="20" t="str">
        <f t="shared" si="82"/>
        <v/>
      </c>
      <c r="AF220" s="20" t="str">
        <f t="shared" si="83"/>
        <v/>
      </c>
      <c r="AG220" s="20" t="str">
        <f t="shared" si="84"/>
        <v/>
      </c>
      <c r="AH220" s="20" t="str">
        <f t="shared" si="85"/>
        <v/>
      </c>
      <c r="AI220" s="20" t="str">
        <f t="shared" si="86"/>
        <v/>
      </c>
      <c r="AJ220" s="20" t="str">
        <f t="shared" si="87"/>
        <v/>
      </c>
      <c r="AK220" s="20" t="str">
        <f t="shared" si="88"/>
        <v/>
      </c>
      <c r="AL220" s="20" t="str">
        <f t="shared" si="89"/>
        <v xml:space="preserve">SELECT * FROM "SchAccounting"."Func_TblCodeOfAccounting_Structure_SET"(0000004000000000002, NULL, 0000009000000000002, 8, '5-2000', '5-2700'); </v>
      </c>
      <c r="AM220" s="20" t="str">
        <f t="shared" si="90"/>
        <v/>
      </c>
      <c r="AO220" s="28" t="str">
        <f t="shared" si="72"/>
        <v xml:space="preserve">SELECT * FROM "SchAccounting"."Func_TblCodeOfAccounting_Structure_SET"(0000004000000000002, NULL, 0000009000000000002, 8, '5-2000', '5-2700'); </v>
      </c>
    </row>
    <row r="221" spans="2:41" x14ac:dyDescent="0.25">
      <c r="B221" s="20">
        <v>3</v>
      </c>
      <c r="C221" s="32" t="s">
        <v>592</v>
      </c>
      <c r="D221" s="20" t="s">
        <v>188</v>
      </c>
      <c r="O221" s="32" t="s">
        <v>592</v>
      </c>
      <c r="Q221" s="20" t="str">
        <f t="shared" si="91"/>
        <v>Severance Pay - Project</v>
      </c>
      <c r="S221" s="20" t="str">
        <f t="shared" si="73"/>
        <v>2-PASV</v>
      </c>
      <c r="T221" s="20" t="str">
        <f t="shared" si="74"/>
        <v>3-0000</v>
      </c>
      <c r="U221" s="20" t="str">
        <f t="shared" si="75"/>
        <v>3-3000</v>
      </c>
      <c r="V221" s="20" t="str">
        <f t="shared" si="76"/>
        <v>4-1EAT</v>
      </c>
      <c r="W221" s="20" t="str">
        <f t="shared" si="77"/>
        <v>4-2EBT</v>
      </c>
      <c r="X221" s="20" t="str">
        <f t="shared" si="70"/>
        <v>4-3OPF</v>
      </c>
      <c r="Y221" s="20" t="str">
        <f t="shared" si="71"/>
        <v>4-4GPF</v>
      </c>
      <c r="Z221" s="20" t="str">
        <f t="shared" si="78"/>
        <v>5-0000</v>
      </c>
      <c r="AA221" s="20" t="str">
        <f t="shared" si="79"/>
        <v>5-2000</v>
      </c>
      <c r="AB221" s="20" t="str">
        <f t="shared" si="80"/>
        <v>5-2800</v>
      </c>
      <c r="AD221" s="20" t="str">
        <f t="shared" si="81"/>
        <v/>
      </c>
      <c r="AE221" s="20" t="str">
        <f t="shared" si="82"/>
        <v/>
      </c>
      <c r="AF221" s="20" t="str">
        <f t="shared" si="83"/>
        <v/>
      </c>
      <c r="AG221" s="20" t="str">
        <f t="shared" si="84"/>
        <v/>
      </c>
      <c r="AH221" s="20" t="str">
        <f t="shared" si="85"/>
        <v/>
      </c>
      <c r="AI221" s="20" t="str">
        <f t="shared" si="86"/>
        <v/>
      </c>
      <c r="AJ221" s="20" t="str">
        <f t="shared" si="87"/>
        <v/>
      </c>
      <c r="AK221" s="20" t="str">
        <f t="shared" si="88"/>
        <v/>
      </c>
      <c r="AL221" s="20" t="str">
        <f t="shared" si="89"/>
        <v xml:space="preserve">SELECT * FROM "SchAccounting"."Func_TblCodeOfAccounting_Structure_SET"(0000004000000000002, NULL, 0000009000000000002, 8, '5-2000', '5-2800'); </v>
      </c>
      <c r="AM221" s="20" t="str">
        <f t="shared" si="90"/>
        <v/>
      </c>
      <c r="AO221" s="28" t="str">
        <f t="shared" si="72"/>
        <v xml:space="preserve">SELECT * FROM "SchAccounting"."Func_TblCodeOfAccounting_Structure_SET"(0000004000000000002, NULL, 0000009000000000002, 8, '5-2000', '5-2800'); </v>
      </c>
    </row>
    <row r="222" spans="2:41" x14ac:dyDescent="0.25">
      <c r="B222" s="20">
        <v>3</v>
      </c>
      <c r="C222" s="32" t="s">
        <v>593</v>
      </c>
      <c r="D222" s="20" t="s">
        <v>189</v>
      </c>
      <c r="O222" s="32" t="s">
        <v>593</v>
      </c>
      <c r="Q222" s="20" t="str">
        <f t="shared" si="91"/>
        <v>Sub Contractor</v>
      </c>
      <c r="S222" s="20" t="str">
        <f t="shared" si="73"/>
        <v>2-PASV</v>
      </c>
      <c r="T222" s="20" t="str">
        <f t="shared" si="74"/>
        <v>3-0000</v>
      </c>
      <c r="U222" s="20" t="str">
        <f t="shared" si="75"/>
        <v>3-3000</v>
      </c>
      <c r="V222" s="20" t="str">
        <f t="shared" si="76"/>
        <v>4-1EAT</v>
      </c>
      <c r="W222" s="20" t="str">
        <f t="shared" si="77"/>
        <v>4-2EBT</v>
      </c>
      <c r="X222" s="20" t="str">
        <f t="shared" si="70"/>
        <v>4-3OPF</v>
      </c>
      <c r="Y222" s="20" t="str">
        <f t="shared" si="71"/>
        <v>4-4GPF</v>
      </c>
      <c r="Z222" s="20" t="str">
        <f t="shared" si="78"/>
        <v>5-0000</v>
      </c>
      <c r="AA222" s="20" t="str">
        <f t="shared" si="79"/>
        <v>5-2000</v>
      </c>
      <c r="AB222" s="20" t="str">
        <f t="shared" si="80"/>
        <v>5-2900</v>
      </c>
      <c r="AD222" s="20" t="str">
        <f t="shared" si="81"/>
        <v/>
      </c>
      <c r="AE222" s="20" t="str">
        <f t="shared" si="82"/>
        <v/>
      </c>
      <c r="AF222" s="20" t="str">
        <f t="shared" si="83"/>
        <v/>
      </c>
      <c r="AG222" s="20" t="str">
        <f t="shared" si="84"/>
        <v/>
      </c>
      <c r="AH222" s="20" t="str">
        <f t="shared" si="85"/>
        <v/>
      </c>
      <c r="AI222" s="20" t="str">
        <f t="shared" si="86"/>
        <v/>
      </c>
      <c r="AJ222" s="20" t="str">
        <f t="shared" si="87"/>
        <v/>
      </c>
      <c r="AK222" s="20" t="str">
        <f t="shared" si="88"/>
        <v/>
      </c>
      <c r="AL222" s="20" t="str">
        <f t="shared" si="89"/>
        <v xml:space="preserve">SELECT * FROM "SchAccounting"."Func_TblCodeOfAccounting_Structure_SET"(0000004000000000002, NULL, 0000009000000000002, 8, '5-2000', '5-2900'); </v>
      </c>
      <c r="AM222" s="20" t="str">
        <f t="shared" si="90"/>
        <v/>
      </c>
      <c r="AO222" s="28" t="str">
        <f t="shared" si="72"/>
        <v xml:space="preserve">SELECT * FROM "SchAccounting"."Func_TblCodeOfAccounting_Structure_SET"(0000004000000000002, NULL, 0000009000000000002, 8, '5-2000', '5-2900'); </v>
      </c>
    </row>
    <row r="223" spans="2:41" x14ac:dyDescent="0.25">
      <c r="B223" s="20">
        <v>2</v>
      </c>
      <c r="C223" s="32" t="s">
        <v>594</v>
      </c>
      <c r="D223" s="20" t="s">
        <v>190</v>
      </c>
      <c r="N223" s="32" t="s">
        <v>594</v>
      </c>
      <c r="Q223" s="20" t="str">
        <f t="shared" si="91"/>
        <v>Overhead Expenses</v>
      </c>
      <c r="S223" s="20" t="str">
        <f t="shared" si="73"/>
        <v>2-PASV</v>
      </c>
      <c r="T223" s="20" t="str">
        <f t="shared" si="74"/>
        <v>3-0000</v>
      </c>
      <c r="U223" s="20" t="str">
        <f t="shared" si="75"/>
        <v>3-3000</v>
      </c>
      <c r="V223" s="20" t="str">
        <f t="shared" si="76"/>
        <v>4-1EAT</v>
      </c>
      <c r="W223" s="20" t="str">
        <f t="shared" si="77"/>
        <v>4-2EBT</v>
      </c>
      <c r="X223" s="20" t="str">
        <f t="shared" si="70"/>
        <v>4-3OPF</v>
      </c>
      <c r="Y223" s="20" t="str">
        <f t="shared" si="71"/>
        <v>4-4GPF</v>
      </c>
      <c r="Z223" s="20" t="str">
        <f t="shared" si="78"/>
        <v>5-0000</v>
      </c>
      <c r="AA223" s="20" t="str">
        <f t="shared" si="79"/>
        <v>5-3000</v>
      </c>
      <c r="AB223" s="20" t="str">
        <f t="shared" si="80"/>
        <v>5-2900</v>
      </c>
      <c r="AD223" s="20" t="str">
        <f t="shared" si="81"/>
        <v/>
      </c>
      <c r="AE223" s="20" t="str">
        <f t="shared" si="82"/>
        <v/>
      </c>
      <c r="AF223" s="20" t="str">
        <f t="shared" si="83"/>
        <v/>
      </c>
      <c r="AG223" s="20" t="str">
        <f t="shared" si="84"/>
        <v/>
      </c>
      <c r="AH223" s="20" t="str">
        <f t="shared" si="85"/>
        <v/>
      </c>
      <c r="AI223" s="20" t="str">
        <f t="shared" si="86"/>
        <v/>
      </c>
      <c r="AJ223" s="20" t="str">
        <f t="shared" si="87"/>
        <v/>
      </c>
      <c r="AK223" s="20" t="str">
        <f t="shared" si="88"/>
        <v xml:space="preserve">SELECT * FROM "SchAccounting"."Func_TblCodeOfAccounting_Structure_SET"(0000004000000000002, NULL, 0000009000000000002, 7, '5-0000', '5-3000'); </v>
      </c>
      <c r="AL223" s="20" t="str">
        <f t="shared" si="89"/>
        <v/>
      </c>
      <c r="AM223" s="20" t="str">
        <f t="shared" si="90"/>
        <v/>
      </c>
      <c r="AO223" s="28" t="str">
        <f t="shared" si="72"/>
        <v xml:space="preserve">SELECT * FROM "SchAccounting"."Func_TblCodeOfAccounting_Structure_SET"(0000004000000000002, NULL, 0000009000000000002, 7, '5-0000', '5-3000'); </v>
      </c>
    </row>
    <row r="224" spans="2:41" x14ac:dyDescent="0.25">
      <c r="B224" s="20">
        <v>3</v>
      </c>
      <c r="C224" s="32" t="s">
        <v>595</v>
      </c>
      <c r="D224" s="20" t="s">
        <v>191</v>
      </c>
      <c r="O224" s="32" t="s">
        <v>595</v>
      </c>
      <c r="Q224" s="20" t="str">
        <f t="shared" si="91"/>
        <v>Consumables</v>
      </c>
      <c r="S224" s="20" t="str">
        <f t="shared" si="73"/>
        <v>2-PASV</v>
      </c>
      <c r="T224" s="20" t="str">
        <f t="shared" si="74"/>
        <v>3-0000</v>
      </c>
      <c r="U224" s="20" t="str">
        <f t="shared" si="75"/>
        <v>3-3000</v>
      </c>
      <c r="V224" s="20" t="str">
        <f t="shared" si="76"/>
        <v>4-1EAT</v>
      </c>
      <c r="W224" s="20" t="str">
        <f t="shared" si="77"/>
        <v>4-2EBT</v>
      </c>
      <c r="X224" s="20" t="str">
        <f t="shared" si="70"/>
        <v>4-3OPF</v>
      </c>
      <c r="Y224" s="20" t="str">
        <f t="shared" si="71"/>
        <v>4-4GPF</v>
      </c>
      <c r="Z224" s="20" t="str">
        <f t="shared" si="78"/>
        <v>5-0000</v>
      </c>
      <c r="AA224" s="20" t="str">
        <f t="shared" si="79"/>
        <v>5-3000</v>
      </c>
      <c r="AB224" s="20" t="str">
        <f t="shared" si="80"/>
        <v>5-3010</v>
      </c>
      <c r="AD224" s="20" t="str">
        <f t="shared" si="81"/>
        <v/>
      </c>
      <c r="AE224" s="20" t="str">
        <f t="shared" si="82"/>
        <v/>
      </c>
      <c r="AF224" s="20" t="str">
        <f t="shared" si="83"/>
        <v/>
      </c>
      <c r="AG224" s="20" t="str">
        <f t="shared" si="84"/>
        <v/>
      </c>
      <c r="AH224" s="20" t="str">
        <f t="shared" si="85"/>
        <v/>
      </c>
      <c r="AI224" s="20" t="str">
        <f t="shared" si="86"/>
        <v/>
      </c>
      <c r="AJ224" s="20" t="str">
        <f t="shared" si="87"/>
        <v/>
      </c>
      <c r="AK224" s="20" t="str">
        <f t="shared" si="88"/>
        <v/>
      </c>
      <c r="AL224" s="20" t="str">
        <f t="shared" si="89"/>
        <v xml:space="preserve">SELECT * FROM "SchAccounting"."Func_TblCodeOfAccounting_Structure_SET"(0000004000000000002, NULL, 0000009000000000002, 8, '5-3000', '5-3010'); </v>
      </c>
      <c r="AM224" s="20" t="str">
        <f t="shared" si="90"/>
        <v/>
      </c>
      <c r="AO224" s="28" t="str">
        <f t="shared" si="72"/>
        <v xml:space="preserve">SELECT * FROM "SchAccounting"."Func_TblCodeOfAccounting_Structure_SET"(0000004000000000002, NULL, 0000009000000000002, 8, '5-3000', '5-3010'); </v>
      </c>
    </row>
    <row r="225" spans="2:41" x14ac:dyDescent="0.25">
      <c r="B225" s="20">
        <v>3</v>
      </c>
      <c r="C225" s="32" t="s">
        <v>596</v>
      </c>
      <c r="D225" s="20" t="s">
        <v>192</v>
      </c>
      <c r="O225" s="32" t="s">
        <v>596</v>
      </c>
      <c r="Q225" s="20" t="str">
        <f t="shared" si="91"/>
        <v>Spare Parts</v>
      </c>
      <c r="S225" s="20" t="str">
        <f t="shared" si="73"/>
        <v>2-PASV</v>
      </c>
      <c r="T225" s="20" t="str">
        <f t="shared" si="74"/>
        <v>3-0000</v>
      </c>
      <c r="U225" s="20" t="str">
        <f t="shared" si="75"/>
        <v>3-3000</v>
      </c>
      <c r="V225" s="20" t="str">
        <f t="shared" si="76"/>
        <v>4-1EAT</v>
      </c>
      <c r="W225" s="20" t="str">
        <f t="shared" si="77"/>
        <v>4-2EBT</v>
      </c>
      <c r="X225" s="20" t="str">
        <f t="shared" si="70"/>
        <v>4-3OPF</v>
      </c>
      <c r="Y225" s="20" t="str">
        <f t="shared" si="71"/>
        <v>4-4GPF</v>
      </c>
      <c r="Z225" s="20" t="str">
        <f t="shared" si="78"/>
        <v>5-0000</v>
      </c>
      <c r="AA225" s="20" t="str">
        <f t="shared" si="79"/>
        <v>5-3000</v>
      </c>
      <c r="AB225" s="20" t="str">
        <f t="shared" si="80"/>
        <v>5-3020</v>
      </c>
      <c r="AD225" s="20" t="str">
        <f t="shared" si="81"/>
        <v/>
      </c>
      <c r="AE225" s="20" t="str">
        <f t="shared" si="82"/>
        <v/>
      </c>
      <c r="AF225" s="20" t="str">
        <f t="shared" si="83"/>
        <v/>
      </c>
      <c r="AG225" s="20" t="str">
        <f t="shared" si="84"/>
        <v/>
      </c>
      <c r="AH225" s="20" t="str">
        <f t="shared" si="85"/>
        <v/>
      </c>
      <c r="AI225" s="20" t="str">
        <f t="shared" si="86"/>
        <v/>
      </c>
      <c r="AJ225" s="20" t="str">
        <f t="shared" si="87"/>
        <v/>
      </c>
      <c r="AK225" s="20" t="str">
        <f t="shared" si="88"/>
        <v/>
      </c>
      <c r="AL225" s="20" t="str">
        <f t="shared" si="89"/>
        <v xml:space="preserve">SELECT * FROM "SchAccounting"."Func_TblCodeOfAccounting_Structure_SET"(0000004000000000002, NULL, 0000009000000000002, 8, '5-3000', '5-3020'); </v>
      </c>
      <c r="AM225" s="20" t="str">
        <f t="shared" si="90"/>
        <v/>
      </c>
      <c r="AO225" s="28" t="str">
        <f t="shared" si="72"/>
        <v xml:space="preserve">SELECT * FROM "SchAccounting"."Func_TblCodeOfAccounting_Structure_SET"(0000004000000000002, NULL, 0000009000000000002, 8, '5-3000', '5-3020'); </v>
      </c>
    </row>
    <row r="226" spans="2:41" x14ac:dyDescent="0.25">
      <c r="B226" s="20">
        <v>3</v>
      </c>
      <c r="C226" s="32" t="s">
        <v>597</v>
      </c>
      <c r="D226" s="20" t="s">
        <v>91</v>
      </c>
      <c r="O226" s="32" t="s">
        <v>597</v>
      </c>
      <c r="Q226" s="20" t="str">
        <f t="shared" si="91"/>
        <v>Tools</v>
      </c>
      <c r="S226" s="20" t="str">
        <f t="shared" si="73"/>
        <v>2-PASV</v>
      </c>
      <c r="T226" s="20" t="str">
        <f t="shared" si="74"/>
        <v>3-0000</v>
      </c>
      <c r="U226" s="20" t="str">
        <f t="shared" si="75"/>
        <v>3-3000</v>
      </c>
      <c r="V226" s="20" t="str">
        <f t="shared" si="76"/>
        <v>4-1EAT</v>
      </c>
      <c r="W226" s="20" t="str">
        <f t="shared" si="77"/>
        <v>4-2EBT</v>
      </c>
      <c r="X226" s="20" t="str">
        <f t="shared" si="70"/>
        <v>4-3OPF</v>
      </c>
      <c r="Y226" s="20" t="str">
        <f t="shared" si="71"/>
        <v>4-4GPF</v>
      </c>
      <c r="Z226" s="20" t="str">
        <f t="shared" si="78"/>
        <v>5-0000</v>
      </c>
      <c r="AA226" s="20" t="str">
        <f t="shared" si="79"/>
        <v>5-3000</v>
      </c>
      <c r="AB226" s="20" t="str">
        <f t="shared" si="80"/>
        <v>5-3030</v>
      </c>
      <c r="AD226" s="20" t="str">
        <f t="shared" si="81"/>
        <v/>
      </c>
      <c r="AE226" s="20" t="str">
        <f t="shared" si="82"/>
        <v/>
      </c>
      <c r="AF226" s="20" t="str">
        <f t="shared" si="83"/>
        <v/>
      </c>
      <c r="AG226" s="20" t="str">
        <f t="shared" si="84"/>
        <v/>
      </c>
      <c r="AH226" s="20" t="str">
        <f t="shared" si="85"/>
        <v/>
      </c>
      <c r="AI226" s="20" t="str">
        <f t="shared" si="86"/>
        <v/>
      </c>
      <c r="AJ226" s="20" t="str">
        <f t="shared" si="87"/>
        <v/>
      </c>
      <c r="AK226" s="20" t="str">
        <f t="shared" si="88"/>
        <v/>
      </c>
      <c r="AL226" s="20" t="str">
        <f t="shared" si="89"/>
        <v xml:space="preserve">SELECT * FROM "SchAccounting"."Func_TblCodeOfAccounting_Structure_SET"(0000004000000000002, NULL, 0000009000000000002, 8, '5-3000', '5-3030'); </v>
      </c>
      <c r="AM226" s="20" t="str">
        <f t="shared" si="90"/>
        <v/>
      </c>
      <c r="AO226" s="28" t="str">
        <f t="shared" si="72"/>
        <v xml:space="preserve">SELECT * FROM "SchAccounting"."Func_TblCodeOfAccounting_Structure_SET"(0000004000000000002, NULL, 0000009000000000002, 8, '5-3000', '5-3030'); </v>
      </c>
    </row>
    <row r="227" spans="2:41" x14ac:dyDescent="0.25">
      <c r="B227" s="20">
        <v>3</v>
      </c>
      <c r="C227" s="32" t="s">
        <v>598</v>
      </c>
      <c r="D227" s="20" t="s">
        <v>193</v>
      </c>
      <c r="O227" s="32" t="s">
        <v>598</v>
      </c>
      <c r="Q227" s="20" t="str">
        <f t="shared" si="91"/>
        <v>Utilities</v>
      </c>
      <c r="S227" s="20" t="str">
        <f t="shared" si="73"/>
        <v>2-PASV</v>
      </c>
      <c r="T227" s="20" t="str">
        <f t="shared" si="74"/>
        <v>3-0000</v>
      </c>
      <c r="U227" s="20" t="str">
        <f t="shared" si="75"/>
        <v>3-3000</v>
      </c>
      <c r="V227" s="20" t="str">
        <f t="shared" si="76"/>
        <v>4-1EAT</v>
      </c>
      <c r="W227" s="20" t="str">
        <f t="shared" si="77"/>
        <v>4-2EBT</v>
      </c>
      <c r="X227" s="20" t="str">
        <f t="shared" si="70"/>
        <v>4-3OPF</v>
      </c>
      <c r="Y227" s="20" t="str">
        <f t="shared" si="71"/>
        <v>4-4GPF</v>
      </c>
      <c r="Z227" s="20" t="str">
        <f t="shared" si="78"/>
        <v>5-0000</v>
      </c>
      <c r="AA227" s="20" t="str">
        <f t="shared" si="79"/>
        <v>5-3000</v>
      </c>
      <c r="AB227" s="20" t="str">
        <f t="shared" si="80"/>
        <v>5-3040</v>
      </c>
      <c r="AD227" s="20" t="str">
        <f t="shared" si="81"/>
        <v/>
      </c>
      <c r="AE227" s="20" t="str">
        <f t="shared" si="82"/>
        <v/>
      </c>
      <c r="AF227" s="20" t="str">
        <f t="shared" si="83"/>
        <v/>
      </c>
      <c r="AG227" s="20" t="str">
        <f t="shared" si="84"/>
        <v/>
      </c>
      <c r="AH227" s="20" t="str">
        <f t="shared" si="85"/>
        <v/>
      </c>
      <c r="AI227" s="20" t="str">
        <f t="shared" si="86"/>
        <v/>
      </c>
      <c r="AJ227" s="20" t="str">
        <f t="shared" si="87"/>
        <v/>
      </c>
      <c r="AK227" s="20" t="str">
        <f t="shared" si="88"/>
        <v/>
      </c>
      <c r="AL227" s="20" t="str">
        <f t="shared" si="89"/>
        <v xml:space="preserve">SELECT * FROM "SchAccounting"."Func_TblCodeOfAccounting_Structure_SET"(0000004000000000002, NULL, 0000009000000000002, 8, '5-3000', '5-3040'); </v>
      </c>
      <c r="AM227" s="20" t="str">
        <f t="shared" si="90"/>
        <v/>
      </c>
      <c r="AO227" s="28" t="str">
        <f t="shared" si="72"/>
        <v xml:space="preserve">SELECT * FROM "SchAccounting"."Func_TblCodeOfAccounting_Structure_SET"(0000004000000000002, NULL, 0000009000000000002, 8, '5-3000', '5-3040'); </v>
      </c>
    </row>
    <row r="228" spans="2:41" x14ac:dyDescent="0.25">
      <c r="B228" s="20">
        <v>3</v>
      </c>
      <c r="C228" s="32" t="s">
        <v>599</v>
      </c>
      <c r="D228" s="20" t="s">
        <v>194</v>
      </c>
      <c r="O228" s="32" t="s">
        <v>599</v>
      </c>
      <c r="Q228" s="20" t="str">
        <f t="shared" si="91"/>
        <v>Stationery &amp; Printing</v>
      </c>
      <c r="S228" s="20" t="str">
        <f t="shared" si="73"/>
        <v>2-PASV</v>
      </c>
      <c r="T228" s="20" t="str">
        <f t="shared" si="74"/>
        <v>3-0000</v>
      </c>
      <c r="U228" s="20" t="str">
        <f t="shared" si="75"/>
        <v>3-3000</v>
      </c>
      <c r="V228" s="20" t="str">
        <f t="shared" si="76"/>
        <v>4-1EAT</v>
      </c>
      <c r="W228" s="20" t="str">
        <f t="shared" si="77"/>
        <v>4-2EBT</v>
      </c>
      <c r="X228" s="20" t="str">
        <f t="shared" si="70"/>
        <v>4-3OPF</v>
      </c>
      <c r="Y228" s="20" t="str">
        <f t="shared" si="71"/>
        <v>4-4GPF</v>
      </c>
      <c r="Z228" s="20" t="str">
        <f t="shared" si="78"/>
        <v>5-0000</v>
      </c>
      <c r="AA228" s="20" t="str">
        <f t="shared" si="79"/>
        <v>5-3000</v>
      </c>
      <c r="AB228" s="20" t="str">
        <f t="shared" si="80"/>
        <v>5-3110</v>
      </c>
      <c r="AD228" s="20" t="str">
        <f t="shared" si="81"/>
        <v/>
      </c>
      <c r="AE228" s="20" t="str">
        <f t="shared" si="82"/>
        <v/>
      </c>
      <c r="AF228" s="20" t="str">
        <f t="shared" si="83"/>
        <v/>
      </c>
      <c r="AG228" s="20" t="str">
        <f t="shared" si="84"/>
        <v/>
      </c>
      <c r="AH228" s="20" t="str">
        <f t="shared" si="85"/>
        <v/>
      </c>
      <c r="AI228" s="20" t="str">
        <f t="shared" si="86"/>
        <v/>
      </c>
      <c r="AJ228" s="20" t="str">
        <f t="shared" si="87"/>
        <v/>
      </c>
      <c r="AK228" s="20" t="str">
        <f t="shared" si="88"/>
        <v/>
      </c>
      <c r="AL228" s="20" t="str">
        <f t="shared" si="89"/>
        <v xml:space="preserve">SELECT * FROM "SchAccounting"."Func_TblCodeOfAccounting_Structure_SET"(0000004000000000002, NULL, 0000009000000000002, 8, '5-3000', '5-3110'); </v>
      </c>
      <c r="AM228" s="20" t="str">
        <f t="shared" si="90"/>
        <v/>
      </c>
      <c r="AO228" s="28" t="str">
        <f t="shared" si="72"/>
        <v xml:space="preserve">SELECT * FROM "SchAccounting"."Func_TblCodeOfAccounting_Structure_SET"(0000004000000000002, NULL, 0000009000000000002, 8, '5-3000', '5-3110'); </v>
      </c>
    </row>
    <row r="229" spans="2:41" x14ac:dyDescent="0.25">
      <c r="B229" s="20">
        <v>3</v>
      </c>
      <c r="C229" s="32" t="s">
        <v>600</v>
      </c>
      <c r="D229" s="20" t="s">
        <v>195</v>
      </c>
      <c r="O229" s="32" t="s">
        <v>600</v>
      </c>
      <c r="Q229" s="20" t="str">
        <f t="shared" si="91"/>
        <v>Postage &amp; Courier Service</v>
      </c>
      <c r="S229" s="20" t="str">
        <f t="shared" si="73"/>
        <v>2-PASV</v>
      </c>
      <c r="T229" s="20" t="str">
        <f t="shared" si="74"/>
        <v>3-0000</v>
      </c>
      <c r="U229" s="20" t="str">
        <f t="shared" si="75"/>
        <v>3-3000</v>
      </c>
      <c r="V229" s="20" t="str">
        <f t="shared" si="76"/>
        <v>4-1EAT</v>
      </c>
      <c r="W229" s="20" t="str">
        <f t="shared" si="77"/>
        <v>4-2EBT</v>
      </c>
      <c r="X229" s="20" t="str">
        <f t="shared" si="70"/>
        <v>4-3OPF</v>
      </c>
      <c r="Y229" s="20" t="str">
        <f t="shared" si="71"/>
        <v>4-4GPF</v>
      </c>
      <c r="Z229" s="20" t="str">
        <f t="shared" si="78"/>
        <v>5-0000</v>
      </c>
      <c r="AA229" s="20" t="str">
        <f t="shared" si="79"/>
        <v>5-3000</v>
      </c>
      <c r="AB229" s="20" t="str">
        <f t="shared" si="80"/>
        <v>5-3120</v>
      </c>
      <c r="AD229" s="20" t="str">
        <f t="shared" si="81"/>
        <v/>
      </c>
      <c r="AE229" s="20" t="str">
        <f t="shared" si="82"/>
        <v/>
      </c>
      <c r="AF229" s="20" t="str">
        <f t="shared" si="83"/>
        <v/>
      </c>
      <c r="AG229" s="20" t="str">
        <f t="shared" si="84"/>
        <v/>
      </c>
      <c r="AH229" s="20" t="str">
        <f t="shared" si="85"/>
        <v/>
      </c>
      <c r="AI229" s="20" t="str">
        <f t="shared" si="86"/>
        <v/>
      </c>
      <c r="AJ229" s="20" t="str">
        <f t="shared" si="87"/>
        <v/>
      </c>
      <c r="AK229" s="20" t="str">
        <f t="shared" si="88"/>
        <v/>
      </c>
      <c r="AL229" s="20" t="str">
        <f t="shared" si="89"/>
        <v xml:space="preserve">SELECT * FROM "SchAccounting"."Func_TblCodeOfAccounting_Structure_SET"(0000004000000000002, NULL, 0000009000000000002, 8, '5-3000', '5-3120'); </v>
      </c>
      <c r="AM229" s="20" t="str">
        <f t="shared" si="90"/>
        <v/>
      </c>
      <c r="AO229" s="28" t="str">
        <f t="shared" si="72"/>
        <v xml:space="preserve">SELECT * FROM "SchAccounting"."Func_TblCodeOfAccounting_Structure_SET"(0000004000000000002, NULL, 0000009000000000002, 8, '5-3000', '5-3120'); </v>
      </c>
    </row>
    <row r="230" spans="2:41" x14ac:dyDescent="0.25">
      <c r="B230" s="20">
        <v>3</v>
      </c>
      <c r="C230" s="32" t="s">
        <v>601</v>
      </c>
      <c r="D230" s="20" t="s">
        <v>196</v>
      </c>
      <c r="O230" s="32" t="s">
        <v>601</v>
      </c>
      <c r="Q230" s="20" t="str">
        <f t="shared" si="91"/>
        <v>Telephone Expenses</v>
      </c>
      <c r="S230" s="20" t="str">
        <f t="shared" si="73"/>
        <v>2-PASV</v>
      </c>
      <c r="T230" s="20" t="str">
        <f t="shared" si="74"/>
        <v>3-0000</v>
      </c>
      <c r="U230" s="20" t="str">
        <f t="shared" si="75"/>
        <v>3-3000</v>
      </c>
      <c r="V230" s="20" t="str">
        <f t="shared" si="76"/>
        <v>4-1EAT</v>
      </c>
      <c r="W230" s="20" t="str">
        <f t="shared" si="77"/>
        <v>4-2EBT</v>
      </c>
      <c r="X230" s="20" t="str">
        <f t="shared" si="70"/>
        <v>4-3OPF</v>
      </c>
      <c r="Y230" s="20" t="str">
        <f t="shared" si="71"/>
        <v>4-4GPF</v>
      </c>
      <c r="Z230" s="20" t="str">
        <f t="shared" si="78"/>
        <v>5-0000</v>
      </c>
      <c r="AA230" s="20" t="str">
        <f t="shared" si="79"/>
        <v>5-3000</v>
      </c>
      <c r="AB230" s="20" t="str">
        <f t="shared" si="80"/>
        <v>5-3210</v>
      </c>
      <c r="AD230" s="20" t="str">
        <f t="shared" si="81"/>
        <v/>
      </c>
      <c r="AE230" s="20" t="str">
        <f t="shared" si="82"/>
        <v/>
      </c>
      <c r="AF230" s="20" t="str">
        <f t="shared" si="83"/>
        <v/>
      </c>
      <c r="AG230" s="20" t="str">
        <f t="shared" si="84"/>
        <v/>
      </c>
      <c r="AH230" s="20" t="str">
        <f t="shared" si="85"/>
        <v/>
      </c>
      <c r="AI230" s="20" t="str">
        <f t="shared" si="86"/>
        <v/>
      </c>
      <c r="AJ230" s="20" t="str">
        <f t="shared" si="87"/>
        <v/>
      </c>
      <c r="AK230" s="20" t="str">
        <f t="shared" si="88"/>
        <v/>
      </c>
      <c r="AL230" s="20" t="str">
        <f t="shared" si="89"/>
        <v xml:space="preserve">SELECT * FROM "SchAccounting"."Func_TblCodeOfAccounting_Structure_SET"(0000004000000000002, NULL, 0000009000000000002, 8, '5-3000', '5-3210'); </v>
      </c>
      <c r="AM230" s="20" t="str">
        <f t="shared" si="90"/>
        <v/>
      </c>
      <c r="AO230" s="28" t="str">
        <f t="shared" si="72"/>
        <v xml:space="preserve">SELECT * FROM "SchAccounting"."Func_TblCodeOfAccounting_Structure_SET"(0000004000000000002, NULL, 0000009000000000002, 8, '5-3000', '5-3210'); </v>
      </c>
    </row>
    <row r="231" spans="2:41" x14ac:dyDescent="0.25">
      <c r="B231" s="20">
        <v>3</v>
      </c>
      <c r="C231" s="32" t="s">
        <v>602</v>
      </c>
      <c r="D231" s="20" t="s">
        <v>93</v>
      </c>
      <c r="O231" s="32" t="s">
        <v>602</v>
      </c>
      <c r="Q231" s="20" t="str">
        <f t="shared" si="91"/>
        <v>Mobile Phone</v>
      </c>
      <c r="S231" s="20" t="str">
        <f t="shared" si="73"/>
        <v>2-PASV</v>
      </c>
      <c r="T231" s="20" t="str">
        <f t="shared" si="74"/>
        <v>3-0000</v>
      </c>
      <c r="U231" s="20" t="str">
        <f t="shared" si="75"/>
        <v>3-3000</v>
      </c>
      <c r="V231" s="20" t="str">
        <f t="shared" si="76"/>
        <v>4-1EAT</v>
      </c>
      <c r="W231" s="20" t="str">
        <f t="shared" si="77"/>
        <v>4-2EBT</v>
      </c>
      <c r="X231" s="20" t="str">
        <f t="shared" si="70"/>
        <v>4-3OPF</v>
      </c>
      <c r="Y231" s="20" t="str">
        <f t="shared" si="71"/>
        <v>4-4GPF</v>
      </c>
      <c r="Z231" s="20" t="str">
        <f t="shared" si="78"/>
        <v>5-0000</v>
      </c>
      <c r="AA231" s="20" t="str">
        <f t="shared" si="79"/>
        <v>5-3000</v>
      </c>
      <c r="AB231" s="20" t="str">
        <f t="shared" si="80"/>
        <v>5-3220</v>
      </c>
      <c r="AD231" s="20" t="str">
        <f t="shared" si="81"/>
        <v/>
      </c>
      <c r="AE231" s="20" t="str">
        <f t="shared" si="82"/>
        <v/>
      </c>
      <c r="AF231" s="20" t="str">
        <f t="shared" si="83"/>
        <v/>
      </c>
      <c r="AG231" s="20" t="str">
        <f t="shared" si="84"/>
        <v/>
      </c>
      <c r="AH231" s="20" t="str">
        <f t="shared" si="85"/>
        <v/>
      </c>
      <c r="AI231" s="20" t="str">
        <f t="shared" si="86"/>
        <v/>
      </c>
      <c r="AJ231" s="20" t="str">
        <f t="shared" si="87"/>
        <v/>
      </c>
      <c r="AK231" s="20" t="str">
        <f t="shared" si="88"/>
        <v/>
      </c>
      <c r="AL231" s="20" t="str">
        <f t="shared" si="89"/>
        <v xml:space="preserve">SELECT * FROM "SchAccounting"."Func_TblCodeOfAccounting_Structure_SET"(0000004000000000002, NULL, 0000009000000000002, 8, '5-3000', '5-3220'); </v>
      </c>
      <c r="AM231" s="20" t="str">
        <f t="shared" si="90"/>
        <v/>
      </c>
      <c r="AO231" s="28" t="str">
        <f t="shared" si="72"/>
        <v xml:space="preserve">SELECT * FROM "SchAccounting"."Func_TblCodeOfAccounting_Structure_SET"(0000004000000000002, NULL, 0000009000000000002, 8, '5-3000', '5-3220'); </v>
      </c>
    </row>
    <row r="232" spans="2:41" x14ac:dyDescent="0.25">
      <c r="B232" s="20">
        <v>3</v>
      </c>
      <c r="C232" s="32" t="s">
        <v>603</v>
      </c>
      <c r="D232" s="20" t="s">
        <v>197</v>
      </c>
      <c r="O232" s="32" t="s">
        <v>603</v>
      </c>
      <c r="Q232" s="20" t="str">
        <f t="shared" si="91"/>
        <v>Insurance Expenses</v>
      </c>
      <c r="S232" s="20" t="str">
        <f t="shared" si="73"/>
        <v>2-PASV</v>
      </c>
      <c r="T232" s="20" t="str">
        <f t="shared" si="74"/>
        <v>3-0000</v>
      </c>
      <c r="U232" s="20" t="str">
        <f t="shared" si="75"/>
        <v>3-3000</v>
      </c>
      <c r="V232" s="20" t="str">
        <f t="shared" si="76"/>
        <v>4-1EAT</v>
      </c>
      <c r="W232" s="20" t="str">
        <f t="shared" si="77"/>
        <v>4-2EBT</v>
      </c>
      <c r="X232" s="20" t="str">
        <f t="shared" si="70"/>
        <v>4-3OPF</v>
      </c>
      <c r="Y232" s="20" t="str">
        <f t="shared" si="71"/>
        <v>4-4GPF</v>
      </c>
      <c r="Z232" s="20" t="str">
        <f t="shared" si="78"/>
        <v>5-0000</v>
      </c>
      <c r="AA232" s="20" t="str">
        <f t="shared" si="79"/>
        <v>5-3000</v>
      </c>
      <c r="AB232" s="20" t="str">
        <f t="shared" si="80"/>
        <v>5-3300</v>
      </c>
      <c r="AD232" s="20" t="str">
        <f t="shared" si="81"/>
        <v/>
      </c>
      <c r="AE232" s="20" t="str">
        <f t="shared" si="82"/>
        <v/>
      </c>
      <c r="AF232" s="20" t="str">
        <f t="shared" si="83"/>
        <v/>
      </c>
      <c r="AG232" s="20" t="str">
        <f t="shared" si="84"/>
        <v/>
      </c>
      <c r="AH232" s="20" t="str">
        <f t="shared" si="85"/>
        <v/>
      </c>
      <c r="AI232" s="20" t="str">
        <f t="shared" si="86"/>
        <v/>
      </c>
      <c r="AJ232" s="20" t="str">
        <f t="shared" si="87"/>
        <v/>
      </c>
      <c r="AK232" s="20" t="str">
        <f t="shared" si="88"/>
        <v/>
      </c>
      <c r="AL232" s="20" t="str">
        <f t="shared" si="89"/>
        <v xml:space="preserve">SELECT * FROM "SchAccounting"."Func_TblCodeOfAccounting_Structure_SET"(0000004000000000002, NULL, 0000009000000000002, 8, '5-3000', '5-3300'); </v>
      </c>
      <c r="AM232" s="20" t="str">
        <f t="shared" si="90"/>
        <v/>
      </c>
      <c r="AO232" s="28" t="str">
        <f t="shared" si="72"/>
        <v xml:space="preserve">SELECT * FROM "SchAccounting"."Func_TblCodeOfAccounting_Structure_SET"(0000004000000000002, NULL, 0000009000000000002, 8, '5-3000', '5-3300'); </v>
      </c>
    </row>
    <row r="233" spans="2:41" x14ac:dyDescent="0.25">
      <c r="B233" s="20">
        <v>3</v>
      </c>
      <c r="C233" s="32" t="s">
        <v>604</v>
      </c>
      <c r="D233" s="20" t="s">
        <v>198</v>
      </c>
      <c r="O233" s="32" t="s">
        <v>604</v>
      </c>
      <c r="Q233" s="20" t="str">
        <f t="shared" si="91"/>
        <v>Property Rental/Lease</v>
      </c>
      <c r="S233" s="20" t="str">
        <f t="shared" si="73"/>
        <v>2-PASV</v>
      </c>
      <c r="T233" s="20" t="str">
        <f t="shared" si="74"/>
        <v>3-0000</v>
      </c>
      <c r="U233" s="20" t="str">
        <f t="shared" si="75"/>
        <v>3-3000</v>
      </c>
      <c r="V233" s="20" t="str">
        <f t="shared" si="76"/>
        <v>4-1EAT</v>
      </c>
      <c r="W233" s="20" t="str">
        <f t="shared" si="77"/>
        <v>4-2EBT</v>
      </c>
      <c r="X233" s="20" t="str">
        <f t="shared" si="70"/>
        <v>4-3OPF</v>
      </c>
      <c r="Y233" s="20" t="str">
        <f t="shared" si="71"/>
        <v>4-4GPF</v>
      </c>
      <c r="Z233" s="20" t="str">
        <f t="shared" si="78"/>
        <v>5-0000</v>
      </c>
      <c r="AA233" s="20" t="str">
        <f t="shared" si="79"/>
        <v>5-3000</v>
      </c>
      <c r="AB233" s="20" t="str">
        <f t="shared" si="80"/>
        <v>5-3410</v>
      </c>
      <c r="AD233" s="20" t="str">
        <f t="shared" si="81"/>
        <v/>
      </c>
      <c r="AE233" s="20" t="str">
        <f t="shared" si="82"/>
        <v/>
      </c>
      <c r="AF233" s="20" t="str">
        <f t="shared" si="83"/>
        <v/>
      </c>
      <c r="AG233" s="20" t="str">
        <f t="shared" si="84"/>
        <v/>
      </c>
      <c r="AH233" s="20" t="str">
        <f t="shared" si="85"/>
        <v/>
      </c>
      <c r="AI233" s="20" t="str">
        <f t="shared" si="86"/>
        <v/>
      </c>
      <c r="AJ233" s="20" t="str">
        <f t="shared" si="87"/>
        <v/>
      </c>
      <c r="AK233" s="20" t="str">
        <f t="shared" si="88"/>
        <v/>
      </c>
      <c r="AL233" s="20" t="str">
        <f t="shared" si="89"/>
        <v xml:space="preserve">SELECT * FROM "SchAccounting"."Func_TblCodeOfAccounting_Structure_SET"(0000004000000000002, NULL, 0000009000000000002, 8, '5-3000', '5-3410'); </v>
      </c>
      <c r="AM233" s="20" t="str">
        <f t="shared" si="90"/>
        <v/>
      </c>
      <c r="AO233" s="28" t="str">
        <f t="shared" si="72"/>
        <v xml:space="preserve">SELECT * FROM "SchAccounting"."Func_TblCodeOfAccounting_Structure_SET"(0000004000000000002, NULL, 0000009000000000002, 8, '5-3000', '5-3410'); </v>
      </c>
    </row>
    <row r="234" spans="2:41" x14ac:dyDescent="0.25">
      <c r="B234" s="20">
        <v>3</v>
      </c>
      <c r="C234" s="32" t="s">
        <v>605</v>
      </c>
      <c r="D234" s="20" t="s">
        <v>199</v>
      </c>
      <c r="O234" s="32" t="s">
        <v>605</v>
      </c>
      <c r="Q234" s="20" t="str">
        <f t="shared" si="91"/>
        <v>Hire of Other Plant &amp; Equipt</v>
      </c>
      <c r="S234" s="20" t="str">
        <f t="shared" si="73"/>
        <v>2-PASV</v>
      </c>
      <c r="T234" s="20" t="str">
        <f t="shared" si="74"/>
        <v>3-0000</v>
      </c>
      <c r="U234" s="20" t="str">
        <f t="shared" si="75"/>
        <v>3-3000</v>
      </c>
      <c r="V234" s="20" t="str">
        <f t="shared" si="76"/>
        <v>4-1EAT</v>
      </c>
      <c r="W234" s="20" t="str">
        <f t="shared" si="77"/>
        <v>4-2EBT</v>
      </c>
      <c r="X234" s="20" t="str">
        <f t="shared" si="70"/>
        <v>4-3OPF</v>
      </c>
      <c r="Y234" s="20" t="str">
        <f t="shared" si="71"/>
        <v>4-4GPF</v>
      </c>
      <c r="Z234" s="20" t="str">
        <f t="shared" si="78"/>
        <v>5-0000</v>
      </c>
      <c r="AA234" s="20" t="str">
        <f t="shared" si="79"/>
        <v>5-3000</v>
      </c>
      <c r="AB234" s="20" t="str">
        <f t="shared" si="80"/>
        <v>5-3420</v>
      </c>
      <c r="AD234" s="20" t="str">
        <f t="shared" si="81"/>
        <v/>
      </c>
      <c r="AE234" s="20" t="str">
        <f t="shared" si="82"/>
        <v/>
      </c>
      <c r="AF234" s="20" t="str">
        <f t="shared" si="83"/>
        <v/>
      </c>
      <c r="AG234" s="20" t="str">
        <f t="shared" si="84"/>
        <v/>
      </c>
      <c r="AH234" s="20" t="str">
        <f t="shared" si="85"/>
        <v/>
      </c>
      <c r="AI234" s="20" t="str">
        <f t="shared" si="86"/>
        <v/>
      </c>
      <c r="AJ234" s="20" t="str">
        <f t="shared" si="87"/>
        <v/>
      </c>
      <c r="AK234" s="20" t="str">
        <f t="shared" si="88"/>
        <v/>
      </c>
      <c r="AL234" s="20" t="str">
        <f t="shared" si="89"/>
        <v xml:space="preserve">SELECT * FROM "SchAccounting"."Func_TblCodeOfAccounting_Structure_SET"(0000004000000000002, NULL, 0000009000000000002, 8, '5-3000', '5-3420'); </v>
      </c>
      <c r="AM234" s="20" t="str">
        <f t="shared" si="90"/>
        <v/>
      </c>
      <c r="AO234" s="28" t="str">
        <f t="shared" si="72"/>
        <v xml:space="preserve">SELECT * FROM "SchAccounting"."Func_TblCodeOfAccounting_Structure_SET"(0000004000000000002, NULL, 0000009000000000002, 8, '5-3000', '5-3420'); </v>
      </c>
    </row>
    <row r="235" spans="2:41" x14ac:dyDescent="0.25">
      <c r="B235" s="20">
        <v>3</v>
      </c>
      <c r="C235" s="32" t="s">
        <v>606</v>
      </c>
      <c r="D235" s="20" t="s">
        <v>200</v>
      </c>
      <c r="O235" s="32" t="s">
        <v>606</v>
      </c>
      <c r="Q235" s="20" t="str">
        <f t="shared" si="91"/>
        <v>Property Repair &amp; Maintenance</v>
      </c>
      <c r="S235" s="20" t="str">
        <f t="shared" si="73"/>
        <v>2-PASV</v>
      </c>
      <c r="T235" s="20" t="str">
        <f t="shared" si="74"/>
        <v>3-0000</v>
      </c>
      <c r="U235" s="20" t="str">
        <f t="shared" si="75"/>
        <v>3-3000</v>
      </c>
      <c r="V235" s="20" t="str">
        <f t="shared" si="76"/>
        <v>4-1EAT</v>
      </c>
      <c r="W235" s="20" t="str">
        <f t="shared" si="77"/>
        <v>4-2EBT</v>
      </c>
      <c r="X235" s="20" t="str">
        <f t="shared" si="70"/>
        <v>4-3OPF</v>
      </c>
      <c r="Y235" s="20" t="str">
        <f t="shared" si="71"/>
        <v>4-4GPF</v>
      </c>
      <c r="Z235" s="20" t="str">
        <f t="shared" si="78"/>
        <v>5-0000</v>
      </c>
      <c r="AA235" s="20" t="str">
        <f t="shared" si="79"/>
        <v>5-3000</v>
      </c>
      <c r="AB235" s="20" t="str">
        <f t="shared" si="80"/>
        <v>5-3430</v>
      </c>
      <c r="AD235" s="20" t="str">
        <f t="shared" si="81"/>
        <v/>
      </c>
      <c r="AE235" s="20" t="str">
        <f t="shared" si="82"/>
        <v/>
      </c>
      <c r="AF235" s="20" t="str">
        <f t="shared" si="83"/>
        <v/>
      </c>
      <c r="AG235" s="20" t="str">
        <f t="shared" si="84"/>
        <v/>
      </c>
      <c r="AH235" s="20" t="str">
        <f t="shared" si="85"/>
        <v/>
      </c>
      <c r="AI235" s="20" t="str">
        <f t="shared" si="86"/>
        <v/>
      </c>
      <c r="AJ235" s="20" t="str">
        <f t="shared" si="87"/>
        <v/>
      </c>
      <c r="AK235" s="20" t="str">
        <f t="shared" si="88"/>
        <v/>
      </c>
      <c r="AL235" s="20" t="str">
        <f t="shared" si="89"/>
        <v xml:space="preserve">SELECT * FROM "SchAccounting"."Func_TblCodeOfAccounting_Structure_SET"(0000004000000000002, NULL, 0000009000000000002, 8, '5-3000', '5-3430'); </v>
      </c>
      <c r="AM235" s="20" t="str">
        <f t="shared" si="90"/>
        <v/>
      </c>
      <c r="AO235" s="28" t="str">
        <f t="shared" si="72"/>
        <v xml:space="preserve">SELECT * FROM "SchAccounting"."Func_TblCodeOfAccounting_Structure_SET"(0000004000000000002, NULL, 0000009000000000002, 8, '5-3000', '5-3430'); </v>
      </c>
    </row>
    <row r="236" spans="2:41" x14ac:dyDescent="0.25">
      <c r="B236" s="20">
        <v>3</v>
      </c>
      <c r="C236" s="32" t="s">
        <v>607</v>
      </c>
      <c r="D236" s="20" t="s">
        <v>201</v>
      </c>
      <c r="O236" s="32" t="s">
        <v>607</v>
      </c>
      <c r="Q236" s="20" t="str">
        <f t="shared" si="91"/>
        <v>IT Expenses</v>
      </c>
      <c r="S236" s="20" t="str">
        <f t="shared" si="73"/>
        <v>2-PASV</v>
      </c>
      <c r="T236" s="20" t="str">
        <f t="shared" si="74"/>
        <v>3-0000</v>
      </c>
      <c r="U236" s="20" t="str">
        <f t="shared" si="75"/>
        <v>3-3000</v>
      </c>
      <c r="V236" s="20" t="str">
        <f t="shared" si="76"/>
        <v>4-1EAT</v>
      </c>
      <c r="W236" s="20" t="str">
        <f t="shared" si="77"/>
        <v>4-2EBT</v>
      </c>
      <c r="X236" s="20" t="str">
        <f t="shared" si="70"/>
        <v>4-3OPF</v>
      </c>
      <c r="Y236" s="20" t="str">
        <f t="shared" si="71"/>
        <v>4-4GPF</v>
      </c>
      <c r="Z236" s="20" t="str">
        <f t="shared" si="78"/>
        <v>5-0000</v>
      </c>
      <c r="AA236" s="20" t="str">
        <f t="shared" si="79"/>
        <v>5-3000</v>
      </c>
      <c r="AB236" s="20" t="str">
        <f t="shared" si="80"/>
        <v>5-3440</v>
      </c>
      <c r="AD236" s="20" t="str">
        <f t="shared" si="81"/>
        <v/>
      </c>
      <c r="AE236" s="20" t="str">
        <f t="shared" si="82"/>
        <v/>
      </c>
      <c r="AF236" s="20" t="str">
        <f t="shared" si="83"/>
        <v/>
      </c>
      <c r="AG236" s="20" t="str">
        <f t="shared" si="84"/>
        <v/>
      </c>
      <c r="AH236" s="20" t="str">
        <f t="shared" si="85"/>
        <v/>
      </c>
      <c r="AI236" s="20" t="str">
        <f t="shared" si="86"/>
        <v/>
      </c>
      <c r="AJ236" s="20" t="str">
        <f t="shared" si="87"/>
        <v/>
      </c>
      <c r="AK236" s="20" t="str">
        <f t="shared" si="88"/>
        <v/>
      </c>
      <c r="AL236" s="20" t="str">
        <f t="shared" si="89"/>
        <v xml:space="preserve">SELECT * FROM "SchAccounting"."Func_TblCodeOfAccounting_Structure_SET"(0000004000000000002, NULL, 0000009000000000002, 8, '5-3000', '5-3440'); </v>
      </c>
      <c r="AM236" s="20" t="str">
        <f t="shared" si="90"/>
        <v/>
      </c>
      <c r="AO236" s="28" t="str">
        <f t="shared" si="72"/>
        <v xml:space="preserve">SELECT * FROM "SchAccounting"."Func_TblCodeOfAccounting_Structure_SET"(0000004000000000002, NULL, 0000009000000000002, 8, '5-3000', '5-3440'); </v>
      </c>
    </row>
    <row r="237" spans="2:41" x14ac:dyDescent="0.25">
      <c r="B237" s="20">
        <v>3</v>
      </c>
      <c r="C237" s="32" t="s">
        <v>608</v>
      </c>
      <c r="D237" s="20" t="s">
        <v>202</v>
      </c>
      <c r="O237" s="32" t="s">
        <v>608</v>
      </c>
      <c r="Q237" s="20" t="str">
        <f t="shared" si="91"/>
        <v>Hire of Motor Vehicle</v>
      </c>
      <c r="S237" s="20" t="str">
        <f t="shared" si="73"/>
        <v>2-PASV</v>
      </c>
      <c r="T237" s="20" t="str">
        <f t="shared" si="74"/>
        <v>3-0000</v>
      </c>
      <c r="U237" s="20" t="str">
        <f t="shared" si="75"/>
        <v>3-3000</v>
      </c>
      <c r="V237" s="20" t="str">
        <f t="shared" si="76"/>
        <v>4-1EAT</v>
      </c>
      <c r="W237" s="20" t="str">
        <f t="shared" si="77"/>
        <v>4-2EBT</v>
      </c>
      <c r="X237" s="20" t="str">
        <f t="shared" si="70"/>
        <v>4-3OPF</v>
      </c>
      <c r="Y237" s="20" t="str">
        <f t="shared" si="71"/>
        <v>4-4GPF</v>
      </c>
      <c r="Z237" s="20" t="str">
        <f t="shared" si="78"/>
        <v>5-0000</v>
      </c>
      <c r="AA237" s="20" t="str">
        <f t="shared" si="79"/>
        <v>5-3000</v>
      </c>
      <c r="AB237" s="20" t="str">
        <f t="shared" si="80"/>
        <v>5-3510</v>
      </c>
      <c r="AD237" s="20" t="str">
        <f t="shared" si="81"/>
        <v/>
      </c>
      <c r="AE237" s="20" t="str">
        <f t="shared" si="82"/>
        <v/>
      </c>
      <c r="AF237" s="20" t="str">
        <f t="shared" si="83"/>
        <v/>
      </c>
      <c r="AG237" s="20" t="str">
        <f t="shared" si="84"/>
        <v/>
      </c>
      <c r="AH237" s="20" t="str">
        <f t="shared" si="85"/>
        <v/>
      </c>
      <c r="AI237" s="20" t="str">
        <f t="shared" si="86"/>
        <v/>
      </c>
      <c r="AJ237" s="20" t="str">
        <f t="shared" si="87"/>
        <v/>
      </c>
      <c r="AK237" s="20" t="str">
        <f t="shared" si="88"/>
        <v/>
      </c>
      <c r="AL237" s="20" t="str">
        <f t="shared" si="89"/>
        <v xml:space="preserve">SELECT * FROM "SchAccounting"."Func_TblCodeOfAccounting_Structure_SET"(0000004000000000002, NULL, 0000009000000000002, 8, '5-3000', '5-3510'); </v>
      </c>
      <c r="AM237" s="20" t="str">
        <f t="shared" si="90"/>
        <v/>
      </c>
      <c r="AO237" s="28" t="str">
        <f t="shared" si="72"/>
        <v xml:space="preserve">SELECT * FROM "SchAccounting"."Func_TblCodeOfAccounting_Structure_SET"(0000004000000000002, NULL, 0000009000000000002, 8, '5-3000', '5-3510'); </v>
      </c>
    </row>
    <row r="238" spans="2:41" x14ac:dyDescent="0.25">
      <c r="B238" s="20">
        <v>3</v>
      </c>
      <c r="C238" s="32" t="s">
        <v>609</v>
      </c>
      <c r="D238" s="20" t="s">
        <v>203</v>
      </c>
      <c r="O238" s="32" t="s">
        <v>609</v>
      </c>
      <c r="Q238" s="20" t="str">
        <f t="shared" si="91"/>
        <v>MV-Fuel &amp; Oil</v>
      </c>
      <c r="S238" s="20" t="str">
        <f t="shared" si="73"/>
        <v>2-PASV</v>
      </c>
      <c r="T238" s="20" t="str">
        <f t="shared" si="74"/>
        <v>3-0000</v>
      </c>
      <c r="U238" s="20" t="str">
        <f t="shared" si="75"/>
        <v>3-3000</v>
      </c>
      <c r="V238" s="20" t="str">
        <f t="shared" si="76"/>
        <v>4-1EAT</v>
      </c>
      <c r="W238" s="20" t="str">
        <f t="shared" si="77"/>
        <v>4-2EBT</v>
      </c>
      <c r="X238" s="20" t="str">
        <f t="shared" ref="X238:X264" si="92">IF(EXACT($K238, ""), IF(EXACT($X237, ""), "", $X237), $K238)</f>
        <v>4-3OPF</v>
      </c>
      <c r="Y238" s="20" t="str">
        <f t="shared" ref="Y238:Y264" si="93">IF(EXACT($L238, ""), IF(EXACT($Y237, ""), "", $Y237), $L238)</f>
        <v>4-4GPF</v>
      </c>
      <c r="Z238" s="20" t="str">
        <f t="shared" si="78"/>
        <v>5-0000</v>
      </c>
      <c r="AA238" s="20" t="str">
        <f t="shared" si="79"/>
        <v>5-3000</v>
      </c>
      <c r="AB238" s="20" t="str">
        <f t="shared" si="80"/>
        <v>5-3520</v>
      </c>
      <c r="AD238" s="20" t="str">
        <f t="shared" si="81"/>
        <v/>
      </c>
      <c r="AE238" s="20" t="str">
        <f t="shared" si="82"/>
        <v/>
      </c>
      <c r="AF238" s="20" t="str">
        <f t="shared" si="83"/>
        <v/>
      </c>
      <c r="AG238" s="20" t="str">
        <f t="shared" si="84"/>
        <v/>
      </c>
      <c r="AH238" s="20" t="str">
        <f t="shared" si="85"/>
        <v/>
      </c>
      <c r="AI238" s="20" t="str">
        <f t="shared" si="86"/>
        <v/>
      </c>
      <c r="AJ238" s="20" t="str">
        <f t="shared" si="87"/>
        <v/>
      </c>
      <c r="AK238" s="20" t="str">
        <f t="shared" si="88"/>
        <v/>
      </c>
      <c r="AL238" s="20" t="str">
        <f t="shared" si="89"/>
        <v xml:space="preserve">SELECT * FROM "SchAccounting"."Func_TblCodeOfAccounting_Structure_SET"(0000004000000000002, NULL, 0000009000000000002, 8, '5-3000', '5-3520'); </v>
      </c>
      <c r="AM238" s="20" t="str">
        <f t="shared" si="90"/>
        <v/>
      </c>
      <c r="AO238" s="28" t="str">
        <f t="shared" si="72"/>
        <v xml:space="preserve">SELECT * FROM "SchAccounting"."Func_TblCodeOfAccounting_Structure_SET"(0000004000000000002, NULL, 0000009000000000002, 8, '5-3000', '5-3520'); </v>
      </c>
    </row>
    <row r="239" spans="2:41" x14ac:dyDescent="0.25">
      <c r="B239" s="20">
        <v>3</v>
      </c>
      <c r="C239" s="32" t="s">
        <v>610</v>
      </c>
      <c r="D239" s="20" t="s">
        <v>204</v>
      </c>
      <c r="O239" s="32" t="s">
        <v>610</v>
      </c>
      <c r="Q239" s="20" t="str">
        <f t="shared" si="91"/>
        <v>MV-Repair &amp; Maintenance</v>
      </c>
      <c r="S239" s="20" t="str">
        <f t="shared" si="73"/>
        <v>2-PASV</v>
      </c>
      <c r="T239" s="20" t="str">
        <f t="shared" si="74"/>
        <v>3-0000</v>
      </c>
      <c r="U239" s="20" t="str">
        <f t="shared" si="75"/>
        <v>3-3000</v>
      </c>
      <c r="V239" s="20" t="str">
        <f t="shared" si="76"/>
        <v>4-1EAT</v>
      </c>
      <c r="W239" s="20" t="str">
        <f t="shared" si="77"/>
        <v>4-2EBT</v>
      </c>
      <c r="X239" s="20" t="str">
        <f t="shared" si="92"/>
        <v>4-3OPF</v>
      </c>
      <c r="Y239" s="20" t="str">
        <f t="shared" si="93"/>
        <v>4-4GPF</v>
      </c>
      <c r="Z239" s="20" t="str">
        <f t="shared" si="78"/>
        <v>5-0000</v>
      </c>
      <c r="AA239" s="20" t="str">
        <f t="shared" si="79"/>
        <v>5-3000</v>
      </c>
      <c r="AB239" s="20" t="str">
        <f t="shared" si="80"/>
        <v>5-3530</v>
      </c>
      <c r="AD239" s="20" t="str">
        <f t="shared" si="81"/>
        <v/>
      </c>
      <c r="AE239" s="20" t="str">
        <f t="shared" si="82"/>
        <v/>
      </c>
      <c r="AF239" s="20" t="str">
        <f t="shared" si="83"/>
        <v/>
      </c>
      <c r="AG239" s="20" t="str">
        <f t="shared" si="84"/>
        <v/>
      </c>
      <c r="AH239" s="20" t="str">
        <f t="shared" si="85"/>
        <v/>
      </c>
      <c r="AI239" s="20" t="str">
        <f t="shared" si="86"/>
        <v/>
      </c>
      <c r="AJ239" s="20" t="str">
        <f t="shared" si="87"/>
        <v/>
      </c>
      <c r="AK239" s="20" t="str">
        <f t="shared" si="88"/>
        <v/>
      </c>
      <c r="AL239" s="20" t="str">
        <f t="shared" si="89"/>
        <v xml:space="preserve">SELECT * FROM "SchAccounting"."Func_TblCodeOfAccounting_Structure_SET"(0000004000000000002, NULL, 0000009000000000002, 8, '5-3000', '5-3530'); </v>
      </c>
      <c r="AM239" s="20" t="str">
        <f t="shared" si="90"/>
        <v/>
      </c>
      <c r="AO239" s="28" t="str">
        <f t="shared" si="72"/>
        <v xml:space="preserve">SELECT * FROM "SchAccounting"."Func_TblCodeOfAccounting_Structure_SET"(0000004000000000002, NULL, 0000009000000000002, 8, '5-3000', '5-3530'); </v>
      </c>
    </row>
    <row r="240" spans="2:41" x14ac:dyDescent="0.25">
      <c r="B240" s="20">
        <v>3</v>
      </c>
      <c r="C240" s="32" t="s">
        <v>611</v>
      </c>
      <c r="D240" s="20" t="s">
        <v>205</v>
      </c>
      <c r="O240" s="32" t="s">
        <v>611</v>
      </c>
      <c r="Q240" s="20" t="str">
        <f t="shared" si="91"/>
        <v>MV-Tyres, Tubes</v>
      </c>
      <c r="S240" s="20" t="str">
        <f t="shared" si="73"/>
        <v>2-PASV</v>
      </c>
      <c r="T240" s="20" t="str">
        <f t="shared" si="74"/>
        <v>3-0000</v>
      </c>
      <c r="U240" s="20" t="str">
        <f t="shared" si="75"/>
        <v>3-3000</v>
      </c>
      <c r="V240" s="20" t="str">
        <f t="shared" si="76"/>
        <v>4-1EAT</v>
      </c>
      <c r="W240" s="20" t="str">
        <f t="shared" si="77"/>
        <v>4-2EBT</v>
      </c>
      <c r="X240" s="20" t="str">
        <f t="shared" si="92"/>
        <v>4-3OPF</v>
      </c>
      <c r="Y240" s="20" t="str">
        <f t="shared" si="93"/>
        <v>4-4GPF</v>
      </c>
      <c r="Z240" s="20" t="str">
        <f t="shared" si="78"/>
        <v>5-0000</v>
      </c>
      <c r="AA240" s="20" t="str">
        <f t="shared" si="79"/>
        <v>5-3000</v>
      </c>
      <c r="AB240" s="20" t="str">
        <f t="shared" si="80"/>
        <v>5-3540</v>
      </c>
      <c r="AD240" s="20" t="str">
        <f t="shared" si="81"/>
        <v/>
      </c>
      <c r="AE240" s="20" t="str">
        <f t="shared" si="82"/>
        <v/>
      </c>
      <c r="AF240" s="20" t="str">
        <f t="shared" si="83"/>
        <v/>
      </c>
      <c r="AG240" s="20" t="str">
        <f t="shared" si="84"/>
        <v/>
      </c>
      <c r="AH240" s="20" t="str">
        <f t="shared" si="85"/>
        <v/>
      </c>
      <c r="AI240" s="20" t="str">
        <f t="shared" si="86"/>
        <v/>
      </c>
      <c r="AJ240" s="20" t="str">
        <f t="shared" si="87"/>
        <v/>
      </c>
      <c r="AK240" s="20" t="str">
        <f t="shared" si="88"/>
        <v/>
      </c>
      <c r="AL240" s="20" t="str">
        <f t="shared" si="89"/>
        <v xml:space="preserve">SELECT * FROM "SchAccounting"."Func_TblCodeOfAccounting_Structure_SET"(0000004000000000002, NULL, 0000009000000000002, 8, '5-3000', '5-3540'); </v>
      </c>
      <c r="AM240" s="20" t="str">
        <f t="shared" si="90"/>
        <v/>
      </c>
      <c r="AO240" s="28" t="str">
        <f t="shared" si="72"/>
        <v xml:space="preserve">SELECT * FROM "SchAccounting"."Func_TblCodeOfAccounting_Structure_SET"(0000004000000000002, NULL, 0000009000000000002, 8, '5-3000', '5-3540'); </v>
      </c>
    </row>
    <row r="241" spans="2:41" x14ac:dyDescent="0.25">
      <c r="B241" s="20">
        <v>3</v>
      </c>
      <c r="C241" s="32" t="s">
        <v>612</v>
      </c>
      <c r="D241" s="20" t="s">
        <v>206</v>
      </c>
      <c r="O241" s="32" t="s">
        <v>612</v>
      </c>
      <c r="Q241" s="20" t="str">
        <f t="shared" si="91"/>
        <v>MV-Spare Parts</v>
      </c>
      <c r="S241" s="20" t="str">
        <f t="shared" si="73"/>
        <v>2-PASV</v>
      </c>
      <c r="T241" s="20" t="str">
        <f t="shared" si="74"/>
        <v>3-0000</v>
      </c>
      <c r="U241" s="20" t="str">
        <f t="shared" si="75"/>
        <v>3-3000</v>
      </c>
      <c r="V241" s="20" t="str">
        <f t="shared" si="76"/>
        <v>4-1EAT</v>
      </c>
      <c r="W241" s="20" t="str">
        <f t="shared" si="77"/>
        <v>4-2EBT</v>
      </c>
      <c r="X241" s="20" t="str">
        <f t="shared" si="92"/>
        <v>4-3OPF</v>
      </c>
      <c r="Y241" s="20" t="str">
        <f t="shared" si="93"/>
        <v>4-4GPF</v>
      </c>
      <c r="Z241" s="20" t="str">
        <f t="shared" si="78"/>
        <v>5-0000</v>
      </c>
      <c r="AA241" s="20" t="str">
        <f t="shared" si="79"/>
        <v>5-3000</v>
      </c>
      <c r="AB241" s="20" t="str">
        <f t="shared" si="80"/>
        <v>5-3550</v>
      </c>
      <c r="AD241" s="20" t="str">
        <f t="shared" si="81"/>
        <v/>
      </c>
      <c r="AE241" s="20" t="str">
        <f t="shared" si="82"/>
        <v/>
      </c>
      <c r="AF241" s="20" t="str">
        <f t="shared" si="83"/>
        <v/>
      </c>
      <c r="AG241" s="20" t="str">
        <f t="shared" si="84"/>
        <v/>
      </c>
      <c r="AH241" s="20" t="str">
        <f t="shared" si="85"/>
        <v/>
      </c>
      <c r="AI241" s="20" t="str">
        <f t="shared" si="86"/>
        <v/>
      </c>
      <c r="AJ241" s="20" t="str">
        <f t="shared" si="87"/>
        <v/>
      </c>
      <c r="AK241" s="20" t="str">
        <f t="shared" si="88"/>
        <v/>
      </c>
      <c r="AL241" s="20" t="str">
        <f t="shared" si="89"/>
        <v xml:space="preserve">SELECT * FROM "SchAccounting"."Func_TblCodeOfAccounting_Structure_SET"(0000004000000000002, NULL, 0000009000000000002, 8, '5-3000', '5-3550'); </v>
      </c>
      <c r="AM241" s="20" t="str">
        <f t="shared" si="90"/>
        <v/>
      </c>
      <c r="AO241" s="28" t="str">
        <f t="shared" si="72"/>
        <v xml:space="preserve">SELECT * FROM "SchAccounting"."Func_TblCodeOfAccounting_Structure_SET"(0000004000000000002, NULL, 0000009000000000002, 8, '5-3000', '5-3550'); </v>
      </c>
    </row>
    <row r="242" spans="2:41" x14ac:dyDescent="0.25">
      <c r="B242" s="20">
        <v>3</v>
      </c>
      <c r="C242" s="32" t="s">
        <v>613</v>
      </c>
      <c r="D242" s="20" t="s">
        <v>207</v>
      </c>
      <c r="O242" s="32" t="s">
        <v>613</v>
      </c>
      <c r="Q242" s="20" t="str">
        <f t="shared" si="91"/>
        <v>MV-Accessories</v>
      </c>
      <c r="S242" s="20" t="str">
        <f t="shared" si="73"/>
        <v>2-PASV</v>
      </c>
      <c r="T242" s="20" t="str">
        <f t="shared" si="74"/>
        <v>3-0000</v>
      </c>
      <c r="U242" s="20" t="str">
        <f t="shared" si="75"/>
        <v>3-3000</v>
      </c>
      <c r="V242" s="20" t="str">
        <f t="shared" si="76"/>
        <v>4-1EAT</v>
      </c>
      <c r="W242" s="20" t="str">
        <f t="shared" si="77"/>
        <v>4-2EBT</v>
      </c>
      <c r="X242" s="20" t="str">
        <f t="shared" si="92"/>
        <v>4-3OPF</v>
      </c>
      <c r="Y242" s="20" t="str">
        <f t="shared" si="93"/>
        <v>4-4GPF</v>
      </c>
      <c r="Z242" s="20" t="str">
        <f t="shared" si="78"/>
        <v>5-0000</v>
      </c>
      <c r="AA242" s="20" t="str">
        <f t="shared" si="79"/>
        <v>5-3000</v>
      </c>
      <c r="AB242" s="20" t="str">
        <f t="shared" si="80"/>
        <v>5-3560</v>
      </c>
      <c r="AD242" s="20" t="str">
        <f t="shared" si="81"/>
        <v/>
      </c>
      <c r="AE242" s="20" t="str">
        <f t="shared" si="82"/>
        <v/>
      </c>
      <c r="AF242" s="20" t="str">
        <f t="shared" si="83"/>
        <v/>
      </c>
      <c r="AG242" s="20" t="str">
        <f t="shared" si="84"/>
        <v/>
      </c>
      <c r="AH242" s="20" t="str">
        <f t="shared" si="85"/>
        <v/>
      </c>
      <c r="AI242" s="20" t="str">
        <f t="shared" si="86"/>
        <v/>
      </c>
      <c r="AJ242" s="20" t="str">
        <f t="shared" si="87"/>
        <v/>
      </c>
      <c r="AK242" s="20" t="str">
        <f t="shared" si="88"/>
        <v/>
      </c>
      <c r="AL242" s="20" t="str">
        <f t="shared" si="89"/>
        <v xml:space="preserve">SELECT * FROM "SchAccounting"."Func_TblCodeOfAccounting_Structure_SET"(0000004000000000002, NULL, 0000009000000000002, 8, '5-3000', '5-3560'); </v>
      </c>
      <c r="AM242" s="20" t="str">
        <f t="shared" si="90"/>
        <v/>
      </c>
      <c r="AO242" s="28" t="str">
        <f t="shared" si="72"/>
        <v xml:space="preserve">SELECT * FROM "SchAccounting"."Func_TblCodeOfAccounting_Structure_SET"(0000004000000000002, NULL, 0000009000000000002, 8, '5-3000', '5-3560'); </v>
      </c>
    </row>
    <row r="243" spans="2:41" x14ac:dyDescent="0.25">
      <c r="B243" s="20">
        <v>3</v>
      </c>
      <c r="C243" s="32" t="s">
        <v>614</v>
      </c>
      <c r="D243" s="20" t="s">
        <v>208</v>
      </c>
      <c r="O243" s="32" t="s">
        <v>614</v>
      </c>
      <c r="Q243" s="20" t="str">
        <f t="shared" si="91"/>
        <v>MV Other</v>
      </c>
      <c r="S243" s="20" t="str">
        <f t="shared" si="73"/>
        <v>2-PASV</v>
      </c>
      <c r="T243" s="20" t="str">
        <f t="shared" si="74"/>
        <v>3-0000</v>
      </c>
      <c r="U243" s="20" t="str">
        <f t="shared" si="75"/>
        <v>3-3000</v>
      </c>
      <c r="V243" s="20" t="str">
        <f t="shared" si="76"/>
        <v>4-1EAT</v>
      </c>
      <c r="W243" s="20" t="str">
        <f t="shared" si="77"/>
        <v>4-2EBT</v>
      </c>
      <c r="X243" s="20" t="str">
        <f t="shared" si="92"/>
        <v>4-3OPF</v>
      </c>
      <c r="Y243" s="20" t="str">
        <f t="shared" si="93"/>
        <v>4-4GPF</v>
      </c>
      <c r="Z243" s="20" t="str">
        <f t="shared" si="78"/>
        <v>5-0000</v>
      </c>
      <c r="AA243" s="20" t="str">
        <f t="shared" si="79"/>
        <v>5-3000</v>
      </c>
      <c r="AB243" s="20" t="str">
        <f t="shared" si="80"/>
        <v>5-3570</v>
      </c>
      <c r="AD243" s="20" t="str">
        <f t="shared" si="81"/>
        <v/>
      </c>
      <c r="AE243" s="20" t="str">
        <f t="shared" si="82"/>
        <v/>
      </c>
      <c r="AF243" s="20" t="str">
        <f t="shared" si="83"/>
        <v/>
      </c>
      <c r="AG243" s="20" t="str">
        <f t="shared" si="84"/>
        <v/>
      </c>
      <c r="AH243" s="20" t="str">
        <f t="shared" si="85"/>
        <v/>
      </c>
      <c r="AI243" s="20" t="str">
        <f t="shared" si="86"/>
        <v/>
      </c>
      <c r="AJ243" s="20" t="str">
        <f t="shared" si="87"/>
        <v/>
      </c>
      <c r="AK243" s="20" t="str">
        <f t="shared" si="88"/>
        <v/>
      </c>
      <c r="AL243" s="20" t="str">
        <f t="shared" si="89"/>
        <v xml:space="preserve">SELECT * FROM "SchAccounting"."Func_TblCodeOfAccounting_Structure_SET"(0000004000000000002, NULL, 0000009000000000002, 8, '5-3000', '5-3570'); </v>
      </c>
      <c r="AM243" s="20" t="str">
        <f t="shared" si="90"/>
        <v/>
      </c>
      <c r="AO243" s="28" t="str">
        <f t="shared" si="72"/>
        <v xml:space="preserve">SELECT * FROM "SchAccounting"."Func_TblCodeOfAccounting_Structure_SET"(0000004000000000002, NULL, 0000009000000000002, 8, '5-3000', '5-3570'); </v>
      </c>
    </row>
    <row r="244" spans="2:41" x14ac:dyDescent="0.25">
      <c r="B244" s="20">
        <v>3</v>
      </c>
      <c r="C244" s="32" t="s">
        <v>615</v>
      </c>
      <c r="D244" s="20" t="s">
        <v>209</v>
      </c>
      <c r="O244" s="32" t="s">
        <v>615</v>
      </c>
      <c r="Q244" s="20" t="str">
        <f t="shared" si="91"/>
        <v>Local Transport</v>
      </c>
      <c r="S244" s="20" t="str">
        <f t="shared" si="73"/>
        <v>2-PASV</v>
      </c>
      <c r="T244" s="20" t="str">
        <f t="shared" si="74"/>
        <v>3-0000</v>
      </c>
      <c r="U244" s="20" t="str">
        <f t="shared" si="75"/>
        <v>3-3000</v>
      </c>
      <c r="V244" s="20" t="str">
        <f t="shared" si="76"/>
        <v>4-1EAT</v>
      </c>
      <c r="W244" s="20" t="str">
        <f t="shared" si="77"/>
        <v>4-2EBT</v>
      </c>
      <c r="X244" s="20" t="str">
        <f t="shared" si="92"/>
        <v>4-3OPF</v>
      </c>
      <c r="Y244" s="20" t="str">
        <f t="shared" si="93"/>
        <v>4-4GPF</v>
      </c>
      <c r="Z244" s="20" t="str">
        <f t="shared" si="78"/>
        <v>5-0000</v>
      </c>
      <c r="AA244" s="20" t="str">
        <f t="shared" si="79"/>
        <v>5-3000</v>
      </c>
      <c r="AB244" s="20" t="str">
        <f t="shared" si="80"/>
        <v>5-3610</v>
      </c>
      <c r="AD244" s="20" t="str">
        <f t="shared" si="81"/>
        <v/>
      </c>
      <c r="AE244" s="20" t="str">
        <f t="shared" si="82"/>
        <v/>
      </c>
      <c r="AF244" s="20" t="str">
        <f t="shared" si="83"/>
        <v/>
      </c>
      <c r="AG244" s="20" t="str">
        <f t="shared" si="84"/>
        <v/>
      </c>
      <c r="AH244" s="20" t="str">
        <f t="shared" si="85"/>
        <v/>
      </c>
      <c r="AI244" s="20" t="str">
        <f t="shared" si="86"/>
        <v/>
      </c>
      <c r="AJ244" s="20" t="str">
        <f t="shared" si="87"/>
        <v/>
      </c>
      <c r="AK244" s="20" t="str">
        <f t="shared" si="88"/>
        <v/>
      </c>
      <c r="AL244" s="20" t="str">
        <f t="shared" si="89"/>
        <v xml:space="preserve">SELECT * FROM "SchAccounting"."Func_TblCodeOfAccounting_Structure_SET"(0000004000000000002, NULL, 0000009000000000002, 8, '5-3000', '5-3610'); </v>
      </c>
      <c r="AM244" s="20" t="str">
        <f t="shared" si="90"/>
        <v/>
      </c>
      <c r="AO244" s="28" t="str">
        <f t="shared" si="72"/>
        <v xml:space="preserve">SELECT * FROM "SchAccounting"."Func_TblCodeOfAccounting_Structure_SET"(0000004000000000002, NULL, 0000009000000000002, 8, '5-3000', '5-3610'); </v>
      </c>
    </row>
    <row r="245" spans="2:41" x14ac:dyDescent="0.25">
      <c r="B245" s="20">
        <v>3</v>
      </c>
      <c r="C245" s="32" t="s">
        <v>616</v>
      </c>
      <c r="D245" s="20" t="s">
        <v>210</v>
      </c>
      <c r="O245" s="32" t="s">
        <v>616</v>
      </c>
      <c r="Q245" s="20" t="str">
        <f t="shared" si="91"/>
        <v>Business Travelling</v>
      </c>
      <c r="S245" s="20" t="str">
        <f t="shared" si="73"/>
        <v>2-PASV</v>
      </c>
      <c r="T245" s="20" t="str">
        <f t="shared" si="74"/>
        <v>3-0000</v>
      </c>
      <c r="U245" s="20" t="str">
        <f t="shared" si="75"/>
        <v>3-3000</v>
      </c>
      <c r="V245" s="20" t="str">
        <f t="shared" si="76"/>
        <v>4-1EAT</v>
      </c>
      <c r="W245" s="20" t="str">
        <f t="shared" si="77"/>
        <v>4-2EBT</v>
      </c>
      <c r="X245" s="20" t="str">
        <f t="shared" si="92"/>
        <v>4-3OPF</v>
      </c>
      <c r="Y245" s="20" t="str">
        <f t="shared" si="93"/>
        <v>4-4GPF</v>
      </c>
      <c r="Z245" s="20" t="str">
        <f t="shared" si="78"/>
        <v>5-0000</v>
      </c>
      <c r="AA245" s="20" t="str">
        <f t="shared" si="79"/>
        <v>5-3000</v>
      </c>
      <c r="AB245" s="20" t="str">
        <f t="shared" si="80"/>
        <v>5-3620</v>
      </c>
      <c r="AD245" s="20" t="str">
        <f t="shared" si="81"/>
        <v/>
      </c>
      <c r="AE245" s="20" t="str">
        <f t="shared" si="82"/>
        <v/>
      </c>
      <c r="AF245" s="20" t="str">
        <f t="shared" si="83"/>
        <v/>
      </c>
      <c r="AG245" s="20" t="str">
        <f t="shared" si="84"/>
        <v/>
      </c>
      <c r="AH245" s="20" t="str">
        <f t="shared" si="85"/>
        <v/>
      </c>
      <c r="AI245" s="20" t="str">
        <f t="shared" si="86"/>
        <v/>
      </c>
      <c r="AJ245" s="20" t="str">
        <f t="shared" si="87"/>
        <v/>
      </c>
      <c r="AK245" s="20" t="str">
        <f t="shared" si="88"/>
        <v/>
      </c>
      <c r="AL245" s="20" t="str">
        <f t="shared" si="89"/>
        <v xml:space="preserve">SELECT * FROM "SchAccounting"."Func_TblCodeOfAccounting_Structure_SET"(0000004000000000002, NULL, 0000009000000000002, 8, '5-3000', '5-3620'); </v>
      </c>
      <c r="AM245" s="20" t="str">
        <f t="shared" si="90"/>
        <v/>
      </c>
      <c r="AO245" s="28" t="str">
        <f t="shared" si="72"/>
        <v xml:space="preserve">SELECT * FROM "SchAccounting"."Func_TblCodeOfAccounting_Structure_SET"(0000004000000000002, NULL, 0000009000000000002, 8, '5-3000', '5-3620'); </v>
      </c>
    </row>
    <row r="246" spans="2:41" x14ac:dyDescent="0.25">
      <c r="B246" s="20">
        <v>3</v>
      </c>
      <c r="C246" s="32" t="s">
        <v>617</v>
      </c>
      <c r="D246" s="20" t="s">
        <v>211</v>
      </c>
      <c r="O246" s="32" t="s">
        <v>617</v>
      </c>
      <c r="Q246" s="20" t="str">
        <f t="shared" si="91"/>
        <v>Travel &amp; Fares</v>
      </c>
      <c r="S246" s="20" t="str">
        <f t="shared" si="73"/>
        <v>2-PASV</v>
      </c>
      <c r="T246" s="20" t="str">
        <f t="shared" si="74"/>
        <v>3-0000</v>
      </c>
      <c r="U246" s="20" t="str">
        <f t="shared" si="75"/>
        <v>3-3000</v>
      </c>
      <c r="V246" s="20" t="str">
        <f t="shared" si="76"/>
        <v>4-1EAT</v>
      </c>
      <c r="W246" s="20" t="str">
        <f t="shared" si="77"/>
        <v>4-2EBT</v>
      </c>
      <c r="X246" s="20" t="str">
        <f t="shared" si="92"/>
        <v>4-3OPF</v>
      </c>
      <c r="Y246" s="20" t="str">
        <f t="shared" si="93"/>
        <v>4-4GPF</v>
      </c>
      <c r="Z246" s="20" t="str">
        <f t="shared" si="78"/>
        <v>5-0000</v>
      </c>
      <c r="AA246" s="20" t="str">
        <f t="shared" si="79"/>
        <v>5-3000</v>
      </c>
      <c r="AB246" s="20" t="str">
        <f t="shared" si="80"/>
        <v>5-3630</v>
      </c>
      <c r="AD246" s="20" t="str">
        <f t="shared" si="81"/>
        <v/>
      </c>
      <c r="AE246" s="20" t="str">
        <f t="shared" si="82"/>
        <v/>
      </c>
      <c r="AF246" s="20" t="str">
        <f t="shared" si="83"/>
        <v/>
      </c>
      <c r="AG246" s="20" t="str">
        <f t="shared" si="84"/>
        <v/>
      </c>
      <c r="AH246" s="20" t="str">
        <f t="shared" si="85"/>
        <v/>
      </c>
      <c r="AI246" s="20" t="str">
        <f t="shared" si="86"/>
        <v/>
      </c>
      <c r="AJ246" s="20" t="str">
        <f t="shared" si="87"/>
        <v/>
      </c>
      <c r="AK246" s="20" t="str">
        <f t="shared" si="88"/>
        <v/>
      </c>
      <c r="AL246" s="20" t="str">
        <f t="shared" si="89"/>
        <v xml:space="preserve">SELECT * FROM "SchAccounting"."Func_TblCodeOfAccounting_Structure_SET"(0000004000000000002, NULL, 0000009000000000002, 8, '5-3000', '5-3630'); </v>
      </c>
      <c r="AM246" s="20" t="str">
        <f t="shared" si="90"/>
        <v/>
      </c>
      <c r="AO246" s="28" t="str">
        <f t="shared" si="72"/>
        <v xml:space="preserve">SELECT * FROM "SchAccounting"."Func_TblCodeOfAccounting_Structure_SET"(0000004000000000002, NULL, 0000009000000000002, 8, '5-3000', '5-3630'); </v>
      </c>
    </row>
    <row r="247" spans="2:41" x14ac:dyDescent="0.25">
      <c r="B247" s="20">
        <v>3</v>
      </c>
      <c r="C247" s="32" t="s">
        <v>618</v>
      </c>
      <c r="D247" s="20" t="s">
        <v>212</v>
      </c>
      <c r="O247" s="32" t="s">
        <v>618</v>
      </c>
      <c r="Q247" s="20" t="str">
        <f t="shared" si="91"/>
        <v>Freight Expenses</v>
      </c>
      <c r="S247" s="20" t="str">
        <f t="shared" si="73"/>
        <v>2-PASV</v>
      </c>
      <c r="T247" s="20" t="str">
        <f t="shared" si="74"/>
        <v>3-0000</v>
      </c>
      <c r="U247" s="20" t="str">
        <f t="shared" si="75"/>
        <v>3-3000</v>
      </c>
      <c r="V247" s="20" t="str">
        <f t="shared" si="76"/>
        <v>4-1EAT</v>
      </c>
      <c r="W247" s="20" t="str">
        <f t="shared" si="77"/>
        <v>4-2EBT</v>
      </c>
      <c r="X247" s="20" t="str">
        <f t="shared" si="92"/>
        <v>4-3OPF</v>
      </c>
      <c r="Y247" s="20" t="str">
        <f t="shared" si="93"/>
        <v>4-4GPF</v>
      </c>
      <c r="Z247" s="20" t="str">
        <f t="shared" si="78"/>
        <v>5-0000</v>
      </c>
      <c r="AA247" s="20" t="str">
        <f t="shared" si="79"/>
        <v>5-3000</v>
      </c>
      <c r="AB247" s="20" t="str">
        <f t="shared" si="80"/>
        <v>5-3640</v>
      </c>
      <c r="AD247" s="20" t="str">
        <f t="shared" si="81"/>
        <v/>
      </c>
      <c r="AE247" s="20" t="str">
        <f t="shared" si="82"/>
        <v/>
      </c>
      <c r="AF247" s="20" t="str">
        <f t="shared" si="83"/>
        <v/>
      </c>
      <c r="AG247" s="20" t="str">
        <f t="shared" si="84"/>
        <v/>
      </c>
      <c r="AH247" s="20" t="str">
        <f t="shared" si="85"/>
        <v/>
      </c>
      <c r="AI247" s="20" t="str">
        <f t="shared" si="86"/>
        <v/>
      </c>
      <c r="AJ247" s="20" t="str">
        <f t="shared" si="87"/>
        <v/>
      </c>
      <c r="AK247" s="20" t="str">
        <f t="shared" si="88"/>
        <v/>
      </c>
      <c r="AL247" s="20" t="str">
        <f t="shared" si="89"/>
        <v xml:space="preserve">SELECT * FROM "SchAccounting"."Func_TblCodeOfAccounting_Structure_SET"(0000004000000000002, NULL, 0000009000000000002, 8, '5-3000', '5-3640'); </v>
      </c>
      <c r="AM247" s="20" t="str">
        <f t="shared" si="90"/>
        <v/>
      </c>
      <c r="AO247" s="28" t="str">
        <f t="shared" si="72"/>
        <v xml:space="preserve">SELECT * FROM "SchAccounting"."Func_TblCodeOfAccounting_Structure_SET"(0000004000000000002, NULL, 0000009000000000002, 8, '5-3000', '5-3640'); </v>
      </c>
    </row>
    <row r="248" spans="2:41" x14ac:dyDescent="0.25">
      <c r="B248" s="20">
        <v>3</v>
      </c>
      <c r="C248" s="32" t="s">
        <v>619</v>
      </c>
      <c r="D248" s="20" t="s">
        <v>213</v>
      </c>
      <c r="O248" s="32" t="s">
        <v>619</v>
      </c>
      <c r="Q248" s="20" t="str">
        <f t="shared" si="91"/>
        <v>Custom Clearance</v>
      </c>
      <c r="S248" s="20" t="str">
        <f t="shared" si="73"/>
        <v>2-PASV</v>
      </c>
      <c r="T248" s="20" t="str">
        <f t="shared" si="74"/>
        <v>3-0000</v>
      </c>
      <c r="U248" s="20" t="str">
        <f t="shared" si="75"/>
        <v>3-3000</v>
      </c>
      <c r="V248" s="20" t="str">
        <f t="shared" si="76"/>
        <v>4-1EAT</v>
      </c>
      <c r="W248" s="20" t="str">
        <f t="shared" si="77"/>
        <v>4-2EBT</v>
      </c>
      <c r="X248" s="20" t="str">
        <f t="shared" si="92"/>
        <v>4-3OPF</v>
      </c>
      <c r="Y248" s="20" t="str">
        <f t="shared" si="93"/>
        <v>4-4GPF</v>
      </c>
      <c r="Z248" s="20" t="str">
        <f t="shared" si="78"/>
        <v>5-0000</v>
      </c>
      <c r="AA248" s="20" t="str">
        <f t="shared" si="79"/>
        <v>5-3000</v>
      </c>
      <c r="AB248" s="20" t="str">
        <f t="shared" si="80"/>
        <v>5-3650</v>
      </c>
      <c r="AD248" s="20" t="str">
        <f t="shared" si="81"/>
        <v/>
      </c>
      <c r="AE248" s="20" t="str">
        <f t="shared" si="82"/>
        <v/>
      </c>
      <c r="AF248" s="20" t="str">
        <f t="shared" si="83"/>
        <v/>
      </c>
      <c r="AG248" s="20" t="str">
        <f t="shared" si="84"/>
        <v/>
      </c>
      <c r="AH248" s="20" t="str">
        <f t="shared" si="85"/>
        <v/>
      </c>
      <c r="AI248" s="20" t="str">
        <f t="shared" si="86"/>
        <v/>
      </c>
      <c r="AJ248" s="20" t="str">
        <f t="shared" si="87"/>
        <v/>
      </c>
      <c r="AK248" s="20" t="str">
        <f t="shared" si="88"/>
        <v/>
      </c>
      <c r="AL248" s="20" t="str">
        <f t="shared" si="89"/>
        <v xml:space="preserve">SELECT * FROM "SchAccounting"."Func_TblCodeOfAccounting_Structure_SET"(0000004000000000002, NULL, 0000009000000000002, 8, '5-3000', '5-3650'); </v>
      </c>
      <c r="AM248" s="20" t="str">
        <f t="shared" si="90"/>
        <v/>
      </c>
      <c r="AO248" s="28" t="str">
        <f t="shared" si="72"/>
        <v xml:space="preserve">SELECT * FROM "SchAccounting"."Func_TblCodeOfAccounting_Structure_SET"(0000004000000000002, NULL, 0000009000000000002, 8, '5-3000', '5-3650'); </v>
      </c>
    </row>
    <row r="249" spans="2:41" x14ac:dyDescent="0.25">
      <c r="B249" s="20">
        <v>3</v>
      </c>
      <c r="C249" s="32" t="s">
        <v>620</v>
      </c>
      <c r="D249" s="20" t="s">
        <v>214</v>
      </c>
      <c r="O249" s="32" t="s">
        <v>620</v>
      </c>
      <c r="Q249" s="20" t="str">
        <f t="shared" si="91"/>
        <v>Infrastructure</v>
      </c>
      <c r="S249" s="20" t="str">
        <f t="shared" si="73"/>
        <v>2-PASV</v>
      </c>
      <c r="T249" s="20" t="str">
        <f t="shared" si="74"/>
        <v>3-0000</v>
      </c>
      <c r="U249" s="20" t="str">
        <f t="shared" si="75"/>
        <v>3-3000</v>
      </c>
      <c r="V249" s="20" t="str">
        <f t="shared" si="76"/>
        <v>4-1EAT</v>
      </c>
      <c r="W249" s="20" t="str">
        <f t="shared" si="77"/>
        <v>4-2EBT</v>
      </c>
      <c r="X249" s="20" t="str">
        <f t="shared" si="92"/>
        <v>4-3OPF</v>
      </c>
      <c r="Y249" s="20" t="str">
        <f t="shared" si="93"/>
        <v>4-4GPF</v>
      </c>
      <c r="Z249" s="20" t="str">
        <f t="shared" si="78"/>
        <v>5-0000</v>
      </c>
      <c r="AA249" s="20" t="str">
        <f t="shared" si="79"/>
        <v>5-3000</v>
      </c>
      <c r="AB249" s="20" t="str">
        <f t="shared" si="80"/>
        <v>5-3710</v>
      </c>
      <c r="AD249" s="20" t="str">
        <f t="shared" si="81"/>
        <v/>
      </c>
      <c r="AE249" s="20" t="str">
        <f t="shared" si="82"/>
        <v/>
      </c>
      <c r="AF249" s="20" t="str">
        <f t="shared" si="83"/>
        <v/>
      </c>
      <c r="AG249" s="20" t="str">
        <f t="shared" si="84"/>
        <v/>
      </c>
      <c r="AH249" s="20" t="str">
        <f t="shared" si="85"/>
        <v/>
      </c>
      <c r="AI249" s="20" t="str">
        <f t="shared" si="86"/>
        <v/>
      </c>
      <c r="AJ249" s="20" t="str">
        <f t="shared" si="87"/>
        <v/>
      </c>
      <c r="AK249" s="20" t="str">
        <f t="shared" si="88"/>
        <v/>
      </c>
      <c r="AL249" s="20" t="str">
        <f t="shared" si="89"/>
        <v xml:space="preserve">SELECT * FROM "SchAccounting"."Func_TblCodeOfAccounting_Structure_SET"(0000004000000000002, NULL, 0000009000000000002, 8, '5-3000', '5-3710'); </v>
      </c>
      <c r="AM249" s="20" t="str">
        <f t="shared" si="90"/>
        <v/>
      </c>
      <c r="AO249" s="28" t="str">
        <f t="shared" si="72"/>
        <v xml:space="preserve">SELECT * FROM "SchAccounting"."Func_TblCodeOfAccounting_Structure_SET"(0000004000000000002, NULL, 0000009000000000002, 8, '5-3000', '5-3710'); </v>
      </c>
    </row>
    <row r="250" spans="2:41" x14ac:dyDescent="0.25">
      <c r="B250" s="20">
        <v>3</v>
      </c>
      <c r="C250" s="32" t="s">
        <v>621</v>
      </c>
      <c r="D250" s="20" t="s">
        <v>215</v>
      </c>
      <c r="O250" s="32" t="s">
        <v>621</v>
      </c>
      <c r="Q250" s="20" t="str">
        <f t="shared" si="91"/>
        <v>Tender Cost</v>
      </c>
      <c r="S250" s="20" t="str">
        <f t="shared" si="73"/>
        <v>2-PASV</v>
      </c>
      <c r="T250" s="20" t="str">
        <f t="shared" si="74"/>
        <v>3-0000</v>
      </c>
      <c r="U250" s="20" t="str">
        <f t="shared" si="75"/>
        <v>3-3000</v>
      </c>
      <c r="V250" s="20" t="str">
        <f t="shared" si="76"/>
        <v>4-1EAT</v>
      </c>
      <c r="W250" s="20" t="str">
        <f t="shared" si="77"/>
        <v>4-2EBT</v>
      </c>
      <c r="X250" s="20" t="str">
        <f t="shared" si="92"/>
        <v>4-3OPF</v>
      </c>
      <c r="Y250" s="20" t="str">
        <f t="shared" si="93"/>
        <v>4-4GPF</v>
      </c>
      <c r="Z250" s="20" t="str">
        <f t="shared" si="78"/>
        <v>5-0000</v>
      </c>
      <c r="AA250" s="20" t="str">
        <f t="shared" si="79"/>
        <v>5-3000</v>
      </c>
      <c r="AB250" s="20" t="str">
        <f t="shared" si="80"/>
        <v>5-3720</v>
      </c>
      <c r="AD250" s="20" t="str">
        <f t="shared" si="81"/>
        <v/>
      </c>
      <c r="AE250" s="20" t="str">
        <f t="shared" si="82"/>
        <v/>
      </c>
      <c r="AF250" s="20" t="str">
        <f t="shared" si="83"/>
        <v/>
      </c>
      <c r="AG250" s="20" t="str">
        <f t="shared" si="84"/>
        <v/>
      </c>
      <c r="AH250" s="20" t="str">
        <f t="shared" si="85"/>
        <v/>
      </c>
      <c r="AI250" s="20" t="str">
        <f t="shared" si="86"/>
        <v/>
      </c>
      <c r="AJ250" s="20" t="str">
        <f t="shared" si="87"/>
        <v/>
      </c>
      <c r="AK250" s="20" t="str">
        <f t="shared" si="88"/>
        <v/>
      </c>
      <c r="AL250" s="20" t="str">
        <f t="shared" si="89"/>
        <v xml:space="preserve">SELECT * FROM "SchAccounting"."Func_TblCodeOfAccounting_Structure_SET"(0000004000000000002, NULL, 0000009000000000002, 8, '5-3000', '5-3720'); </v>
      </c>
      <c r="AM250" s="20" t="str">
        <f t="shared" si="90"/>
        <v/>
      </c>
      <c r="AO250" s="28" t="str">
        <f t="shared" si="72"/>
        <v xml:space="preserve">SELECT * FROM "SchAccounting"."Func_TblCodeOfAccounting_Structure_SET"(0000004000000000002, NULL, 0000009000000000002, 8, '5-3000', '5-3720'); </v>
      </c>
    </row>
    <row r="251" spans="2:41" x14ac:dyDescent="0.25">
      <c r="B251" s="20">
        <v>3</v>
      </c>
      <c r="C251" s="32" t="s">
        <v>622</v>
      </c>
      <c r="D251" s="20" t="s">
        <v>216</v>
      </c>
      <c r="O251" s="32" t="s">
        <v>622</v>
      </c>
      <c r="Q251" s="20" t="str">
        <f t="shared" si="91"/>
        <v>Sitac Expenses</v>
      </c>
      <c r="S251" s="20" t="str">
        <f t="shared" si="73"/>
        <v>2-PASV</v>
      </c>
      <c r="T251" s="20" t="str">
        <f t="shared" si="74"/>
        <v>3-0000</v>
      </c>
      <c r="U251" s="20" t="str">
        <f t="shared" si="75"/>
        <v>3-3000</v>
      </c>
      <c r="V251" s="20" t="str">
        <f t="shared" si="76"/>
        <v>4-1EAT</v>
      </c>
      <c r="W251" s="20" t="str">
        <f t="shared" si="77"/>
        <v>4-2EBT</v>
      </c>
      <c r="X251" s="20" t="str">
        <f t="shared" si="92"/>
        <v>4-3OPF</v>
      </c>
      <c r="Y251" s="20" t="str">
        <f t="shared" si="93"/>
        <v>4-4GPF</v>
      </c>
      <c r="Z251" s="20" t="str">
        <f t="shared" si="78"/>
        <v>5-0000</v>
      </c>
      <c r="AA251" s="20" t="str">
        <f t="shared" si="79"/>
        <v>5-3000</v>
      </c>
      <c r="AB251" s="20" t="str">
        <f t="shared" si="80"/>
        <v>5-3730</v>
      </c>
      <c r="AD251" s="20" t="str">
        <f t="shared" si="81"/>
        <v/>
      </c>
      <c r="AE251" s="20" t="str">
        <f t="shared" si="82"/>
        <v/>
      </c>
      <c r="AF251" s="20" t="str">
        <f t="shared" si="83"/>
        <v/>
      </c>
      <c r="AG251" s="20" t="str">
        <f t="shared" si="84"/>
        <v/>
      </c>
      <c r="AH251" s="20" t="str">
        <f t="shared" si="85"/>
        <v/>
      </c>
      <c r="AI251" s="20" t="str">
        <f t="shared" si="86"/>
        <v/>
      </c>
      <c r="AJ251" s="20" t="str">
        <f t="shared" si="87"/>
        <v/>
      </c>
      <c r="AK251" s="20" t="str">
        <f t="shared" si="88"/>
        <v/>
      </c>
      <c r="AL251" s="20" t="str">
        <f t="shared" si="89"/>
        <v xml:space="preserve">SELECT * FROM "SchAccounting"."Func_TblCodeOfAccounting_Structure_SET"(0000004000000000002, NULL, 0000009000000000002, 8, '5-3000', '5-3730'); </v>
      </c>
      <c r="AM251" s="20" t="str">
        <f t="shared" si="90"/>
        <v/>
      </c>
      <c r="AO251" s="28" t="str">
        <f t="shared" si="72"/>
        <v xml:space="preserve">SELECT * FROM "SchAccounting"."Func_TblCodeOfAccounting_Structure_SET"(0000004000000000002, NULL, 0000009000000000002, 8, '5-3000', '5-3730'); </v>
      </c>
    </row>
    <row r="252" spans="2:41" x14ac:dyDescent="0.25">
      <c r="B252" s="20">
        <v>3</v>
      </c>
      <c r="C252" s="32" t="s">
        <v>623</v>
      </c>
      <c r="D252" s="20" t="s">
        <v>217</v>
      </c>
      <c r="O252" s="32" t="s">
        <v>623</v>
      </c>
      <c r="Q252" s="20" t="str">
        <f t="shared" si="91"/>
        <v>Loss, Damage &amp; Pinalty</v>
      </c>
      <c r="S252" s="20" t="str">
        <f t="shared" si="73"/>
        <v>2-PASV</v>
      </c>
      <c r="T252" s="20" t="str">
        <f t="shared" si="74"/>
        <v>3-0000</v>
      </c>
      <c r="U252" s="20" t="str">
        <f t="shared" si="75"/>
        <v>3-3000</v>
      </c>
      <c r="V252" s="20" t="str">
        <f t="shared" si="76"/>
        <v>4-1EAT</v>
      </c>
      <c r="W252" s="20" t="str">
        <f t="shared" si="77"/>
        <v>4-2EBT</v>
      </c>
      <c r="X252" s="20" t="str">
        <f t="shared" si="92"/>
        <v>4-3OPF</v>
      </c>
      <c r="Y252" s="20" t="str">
        <f t="shared" si="93"/>
        <v>4-4GPF</v>
      </c>
      <c r="Z252" s="20" t="str">
        <f t="shared" si="78"/>
        <v>5-0000</v>
      </c>
      <c r="AA252" s="20" t="str">
        <f t="shared" si="79"/>
        <v>5-3000</v>
      </c>
      <c r="AB252" s="20" t="str">
        <f t="shared" si="80"/>
        <v>5-3740</v>
      </c>
      <c r="AD252" s="20" t="str">
        <f t="shared" si="81"/>
        <v/>
      </c>
      <c r="AE252" s="20" t="str">
        <f t="shared" si="82"/>
        <v/>
      </c>
      <c r="AF252" s="20" t="str">
        <f t="shared" si="83"/>
        <v/>
      </c>
      <c r="AG252" s="20" t="str">
        <f t="shared" si="84"/>
        <v/>
      </c>
      <c r="AH252" s="20" t="str">
        <f t="shared" si="85"/>
        <v/>
      </c>
      <c r="AI252" s="20" t="str">
        <f t="shared" si="86"/>
        <v/>
      </c>
      <c r="AJ252" s="20" t="str">
        <f t="shared" si="87"/>
        <v/>
      </c>
      <c r="AK252" s="20" t="str">
        <f t="shared" si="88"/>
        <v/>
      </c>
      <c r="AL252" s="20" t="str">
        <f t="shared" si="89"/>
        <v xml:space="preserve">SELECT * FROM "SchAccounting"."Func_TblCodeOfAccounting_Structure_SET"(0000004000000000002, NULL, 0000009000000000002, 8, '5-3000', '5-3740'); </v>
      </c>
      <c r="AM252" s="20" t="str">
        <f t="shared" si="90"/>
        <v/>
      </c>
      <c r="AO252" s="28" t="str">
        <f t="shared" si="72"/>
        <v xml:space="preserve">SELECT * FROM "SchAccounting"."Func_TblCodeOfAccounting_Structure_SET"(0000004000000000002, NULL, 0000009000000000002, 8, '5-3000', '5-3740'); </v>
      </c>
    </row>
    <row r="253" spans="2:41" x14ac:dyDescent="0.25">
      <c r="B253" s="20">
        <v>3</v>
      </c>
      <c r="C253" s="32" t="s">
        <v>624</v>
      </c>
      <c r="D253" s="20" t="s">
        <v>218</v>
      </c>
      <c r="O253" s="32" t="s">
        <v>624</v>
      </c>
      <c r="Q253" s="20" t="str">
        <f t="shared" si="91"/>
        <v>Supervision Expenses</v>
      </c>
      <c r="S253" s="20" t="str">
        <f t="shared" si="73"/>
        <v>2-PASV</v>
      </c>
      <c r="T253" s="20" t="str">
        <f t="shared" si="74"/>
        <v>3-0000</v>
      </c>
      <c r="U253" s="20" t="str">
        <f t="shared" si="75"/>
        <v>3-3000</v>
      </c>
      <c r="V253" s="20" t="str">
        <f t="shared" si="76"/>
        <v>4-1EAT</v>
      </c>
      <c r="W253" s="20" t="str">
        <f t="shared" si="77"/>
        <v>4-2EBT</v>
      </c>
      <c r="X253" s="20" t="str">
        <f t="shared" si="92"/>
        <v>4-3OPF</v>
      </c>
      <c r="Y253" s="20" t="str">
        <f t="shared" si="93"/>
        <v>4-4GPF</v>
      </c>
      <c r="Z253" s="20" t="str">
        <f t="shared" si="78"/>
        <v>5-0000</v>
      </c>
      <c r="AA253" s="20" t="str">
        <f t="shared" si="79"/>
        <v>5-3000</v>
      </c>
      <c r="AB253" s="20" t="str">
        <f t="shared" si="80"/>
        <v>5-3750</v>
      </c>
      <c r="AD253" s="20" t="str">
        <f t="shared" si="81"/>
        <v/>
      </c>
      <c r="AE253" s="20" t="str">
        <f t="shared" si="82"/>
        <v/>
      </c>
      <c r="AF253" s="20" t="str">
        <f t="shared" si="83"/>
        <v/>
      </c>
      <c r="AG253" s="20" t="str">
        <f t="shared" si="84"/>
        <v/>
      </c>
      <c r="AH253" s="20" t="str">
        <f t="shared" si="85"/>
        <v/>
      </c>
      <c r="AI253" s="20" t="str">
        <f t="shared" si="86"/>
        <v/>
      </c>
      <c r="AJ253" s="20" t="str">
        <f t="shared" si="87"/>
        <v/>
      </c>
      <c r="AK253" s="20" t="str">
        <f t="shared" si="88"/>
        <v/>
      </c>
      <c r="AL253" s="20" t="str">
        <f t="shared" si="89"/>
        <v xml:space="preserve">SELECT * FROM "SchAccounting"."Func_TblCodeOfAccounting_Structure_SET"(0000004000000000002, NULL, 0000009000000000002, 8, '5-3000', '5-3750'); </v>
      </c>
      <c r="AM253" s="20" t="str">
        <f t="shared" si="90"/>
        <v/>
      </c>
      <c r="AO253" s="28" t="str">
        <f t="shared" si="72"/>
        <v xml:space="preserve">SELECT * FROM "SchAccounting"."Func_TblCodeOfAccounting_Structure_SET"(0000004000000000002, NULL, 0000009000000000002, 8, '5-3000', '5-3750'); </v>
      </c>
    </row>
    <row r="254" spans="2:41" x14ac:dyDescent="0.25">
      <c r="B254" s="20">
        <v>3</v>
      </c>
      <c r="C254" s="32" t="s">
        <v>625</v>
      </c>
      <c r="D254" s="20" t="s">
        <v>219</v>
      </c>
      <c r="O254" s="32" t="s">
        <v>625</v>
      </c>
      <c r="Q254" s="20" t="str">
        <f t="shared" si="91"/>
        <v>Power Supply</v>
      </c>
      <c r="S254" s="20" t="str">
        <f t="shared" si="73"/>
        <v>2-PASV</v>
      </c>
      <c r="T254" s="20" t="str">
        <f t="shared" si="74"/>
        <v>3-0000</v>
      </c>
      <c r="U254" s="20" t="str">
        <f t="shared" si="75"/>
        <v>3-3000</v>
      </c>
      <c r="V254" s="20" t="str">
        <f t="shared" si="76"/>
        <v>4-1EAT</v>
      </c>
      <c r="W254" s="20" t="str">
        <f t="shared" si="77"/>
        <v>4-2EBT</v>
      </c>
      <c r="X254" s="20" t="str">
        <f t="shared" si="92"/>
        <v>4-3OPF</v>
      </c>
      <c r="Y254" s="20" t="str">
        <f t="shared" si="93"/>
        <v>4-4GPF</v>
      </c>
      <c r="Z254" s="20" t="str">
        <f t="shared" si="78"/>
        <v>5-0000</v>
      </c>
      <c r="AA254" s="20" t="str">
        <f t="shared" si="79"/>
        <v>5-3000</v>
      </c>
      <c r="AB254" s="20" t="str">
        <f t="shared" si="80"/>
        <v>5-3760</v>
      </c>
      <c r="AD254" s="20" t="str">
        <f t="shared" si="81"/>
        <v/>
      </c>
      <c r="AE254" s="20" t="str">
        <f t="shared" si="82"/>
        <v/>
      </c>
      <c r="AF254" s="20" t="str">
        <f t="shared" si="83"/>
        <v/>
      </c>
      <c r="AG254" s="20" t="str">
        <f t="shared" si="84"/>
        <v/>
      </c>
      <c r="AH254" s="20" t="str">
        <f t="shared" si="85"/>
        <v/>
      </c>
      <c r="AI254" s="20" t="str">
        <f t="shared" si="86"/>
        <v/>
      </c>
      <c r="AJ254" s="20" t="str">
        <f t="shared" si="87"/>
        <v/>
      </c>
      <c r="AK254" s="20" t="str">
        <f t="shared" si="88"/>
        <v/>
      </c>
      <c r="AL254" s="20" t="str">
        <f t="shared" si="89"/>
        <v xml:space="preserve">SELECT * FROM "SchAccounting"."Func_TblCodeOfAccounting_Structure_SET"(0000004000000000002, NULL, 0000009000000000002, 8, '5-3000', '5-3760'); </v>
      </c>
      <c r="AM254" s="20" t="str">
        <f t="shared" si="90"/>
        <v/>
      </c>
      <c r="AO254" s="28" t="str">
        <f t="shared" si="72"/>
        <v xml:space="preserve">SELECT * FROM "SchAccounting"."Func_TblCodeOfAccounting_Structure_SET"(0000004000000000002, NULL, 0000009000000000002, 8, '5-3000', '5-3760'); </v>
      </c>
    </row>
    <row r="255" spans="2:41" x14ac:dyDescent="0.25">
      <c r="B255" s="20">
        <v>3</v>
      </c>
      <c r="C255" s="32" t="s">
        <v>626</v>
      </c>
      <c r="D255" s="20" t="s">
        <v>220</v>
      </c>
      <c r="O255" s="32" t="s">
        <v>626</v>
      </c>
      <c r="Q255" s="20" t="str">
        <f t="shared" si="91"/>
        <v>Civil  Work</v>
      </c>
      <c r="S255" s="20" t="str">
        <f t="shared" si="73"/>
        <v>2-PASV</v>
      </c>
      <c r="T255" s="20" t="str">
        <f t="shared" si="74"/>
        <v>3-0000</v>
      </c>
      <c r="U255" s="20" t="str">
        <f t="shared" si="75"/>
        <v>3-3000</v>
      </c>
      <c r="V255" s="20" t="str">
        <f t="shared" si="76"/>
        <v>4-1EAT</v>
      </c>
      <c r="W255" s="20" t="str">
        <f t="shared" si="77"/>
        <v>4-2EBT</v>
      </c>
      <c r="X255" s="20" t="str">
        <f t="shared" si="92"/>
        <v>4-3OPF</v>
      </c>
      <c r="Y255" s="20" t="str">
        <f t="shared" si="93"/>
        <v>4-4GPF</v>
      </c>
      <c r="Z255" s="20" t="str">
        <f t="shared" si="78"/>
        <v>5-0000</v>
      </c>
      <c r="AA255" s="20" t="str">
        <f t="shared" si="79"/>
        <v>5-3000</v>
      </c>
      <c r="AB255" s="20" t="str">
        <f t="shared" si="80"/>
        <v>5-3770</v>
      </c>
      <c r="AD255" s="20" t="str">
        <f t="shared" si="81"/>
        <v/>
      </c>
      <c r="AE255" s="20" t="str">
        <f t="shared" si="82"/>
        <v/>
      </c>
      <c r="AF255" s="20" t="str">
        <f t="shared" si="83"/>
        <v/>
      </c>
      <c r="AG255" s="20" t="str">
        <f t="shared" si="84"/>
        <v/>
      </c>
      <c r="AH255" s="20" t="str">
        <f t="shared" si="85"/>
        <v/>
      </c>
      <c r="AI255" s="20" t="str">
        <f t="shared" si="86"/>
        <v/>
      </c>
      <c r="AJ255" s="20" t="str">
        <f t="shared" si="87"/>
        <v/>
      </c>
      <c r="AK255" s="20" t="str">
        <f t="shared" si="88"/>
        <v/>
      </c>
      <c r="AL255" s="20" t="str">
        <f t="shared" si="89"/>
        <v xml:space="preserve">SELECT * FROM "SchAccounting"."Func_TblCodeOfAccounting_Structure_SET"(0000004000000000002, NULL, 0000009000000000002, 8, '5-3000', '5-3770'); </v>
      </c>
      <c r="AM255" s="20" t="str">
        <f t="shared" si="90"/>
        <v/>
      </c>
      <c r="AO255" s="28" t="str">
        <f t="shared" si="72"/>
        <v xml:space="preserve">SELECT * FROM "SchAccounting"."Func_TblCodeOfAccounting_Structure_SET"(0000004000000000002, NULL, 0000009000000000002, 8, '5-3000', '5-3770'); </v>
      </c>
    </row>
    <row r="256" spans="2:41" x14ac:dyDescent="0.25">
      <c r="B256" s="20">
        <v>3</v>
      </c>
      <c r="C256" s="32" t="s">
        <v>627</v>
      </c>
      <c r="D256" s="20" t="s">
        <v>221</v>
      </c>
      <c r="O256" s="32" t="s">
        <v>627</v>
      </c>
      <c r="Q256" s="20" t="str">
        <f t="shared" si="91"/>
        <v>Moblilization &amp; demobilization</v>
      </c>
      <c r="S256" s="20" t="str">
        <f t="shared" si="73"/>
        <v>2-PASV</v>
      </c>
      <c r="T256" s="20" t="str">
        <f t="shared" si="74"/>
        <v>3-0000</v>
      </c>
      <c r="U256" s="20" t="str">
        <f t="shared" si="75"/>
        <v>3-3000</v>
      </c>
      <c r="V256" s="20" t="str">
        <f t="shared" si="76"/>
        <v>4-1EAT</v>
      </c>
      <c r="W256" s="20" t="str">
        <f t="shared" si="77"/>
        <v>4-2EBT</v>
      </c>
      <c r="X256" s="20" t="str">
        <f t="shared" si="92"/>
        <v>4-3OPF</v>
      </c>
      <c r="Y256" s="20" t="str">
        <f t="shared" si="93"/>
        <v>4-4GPF</v>
      </c>
      <c r="Z256" s="20" t="str">
        <f t="shared" si="78"/>
        <v>5-0000</v>
      </c>
      <c r="AA256" s="20" t="str">
        <f t="shared" si="79"/>
        <v>5-3000</v>
      </c>
      <c r="AB256" s="20" t="str">
        <f t="shared" si="80"/>
        <v>5-3780</v>
      </c>
      <c r="AD256" s="20" t="str">
        <f t="shared" si="81"/>
        <v/>
      </c>
      <c r="AE256" s="20" t="str">
        <f t="shared" si="82"/>
        <v/>
      </c>
      <c r="AF256" s="20" t="str">
        <f t="shared" si="83"/>
        <v/>
      </c>
      <c r="AG256" s="20" t="str">
        <f t="shared" si="84"/>
        <v/>
      </c>
      <c r="AH256" s="20" t="str">
        <f t="shared" si="85"/>
        <v/>
      </c>
      <c r="AI256" s="20" t="str">
        <f t="shared" si="86"/>
        <v/>
      </c>
      <c r="AJ256" s="20" t="str">
        <f t="shared" si="87"/>
        <v/>
      </c>
      <c r="AK256" s="20" t="str">
        <f t="shared" si="88"/>
        <v/>
      </c>
      <c r="AL256" s="20" t="str">
        <f t="shared" si="89"/>
        <v xml:space="preserve">SELECT * FROM "SchAccounting"."Func_TblCodeOfAccounting_Structure_SET"(0000004000000000002, NULL, 0000009000000000002, 8, '5-3000', '5-3780'); </v>
      </c>
      <c r="AM256" s="20" t="str">
        <f t="shared" si="90"/>
        <v/>
      </c>
      <c r="AO256" s="28" t="str">
        <f t="shared" si="72"/>
        <v xml:space="preserve">SELECT * FROM "SchAccounting"."Func_TblCodeOfAccounting_Structure_SET"(0000004000000000002, NULL, 0000009000000000002, 8, '5-3000', '5-3780'); </v>
      </c>
    </row>
    <row r="257" spans="2:41" x14ac:dyDescent="0.25">
      <c r="B257" s="20">
        <v>3</v>
      </c>
      <c r="C257" s="32" t="s">
        <v>628</v>
      </c>
      <c r="D257" s="20" t="s">
        <v>222</v>
      </c>
      <c r="O257" s="32" t="s">
        <v>628</v>
      </c>
      <c r="Q257" s="20" t="str">
        <f t="shared" si="91"/>
        <v>Entertainment-Deductable</v>
      </c>
      <c r="S257" s="20" t="str">
        <f t="shared" si="73"/>
        <v>2-PASV</v>
      </c>
      <c r="T257" s="20" t="str">
        <f t="shared" si="74"/>
        <v>3-0000</v>
      </c>
      <c r="U257" s="20" t="str">
        <f t="shared" si="75"/>
        <v>3-3000</v>
      </c>
      <c r="V257" s="20" t="str">
        <f t="shared" si="76"/>
        <v>4-1EAT</v>
      </c>
      <c r="W257" s="20" t="str">
        <f t="shared" si="77"/>
        <v>4-2EBT</v>
      </c>
      <c r="X257" s="20" t="str">
        <f t="shared" si="92"/>
        <v>4-3OPF</v>
      </c>
      <c r="Y257" s="20" t="str">
        <f t="shared" si="93"/>
        <v>4-4GPF</v>
      </c>
      <c r="Z257" s="20" t="str">
        <f t="shared" si="78"/>
        <v>5-0000</v>
      </c>
      <c r="AA257" s="20" t="str">
        <f t="shared" si="79"/>
        <v>5-3000</v>
      </c>
      <c r="AB257" s="20" t="str">
        <f t="shared" si="80"/>
        <v>5-4100</v>
      </c>
      <c r="AD257" s="20" t="str">
        <f t="shared" si="81"/>
        <v/>
      </c>
      <c r="AE257" s="20" t="str">
        <f t="shared" si="82"/>
        <v/>
      </c>
      <c r="AF257" s="20" t="str">
        <f t="shared" si="83"/>
        <v/>
      </c>
      <c r="AG257" s="20" t="str">
        <f t="shared" si="84"/>
        <v/>
      </c>
      <c r="AH257" s="20" t="str">
        <f t="shared" si="85"/>
        <v/>
      </c>
      <c r="AI257" s="20" t="str">
        <f t="shared" si="86"/>
        <v/>
      </c>
      <c r="AJ257" s="20" t="str">
        <f t="shared" si="87"/>
        <v/>
      </c>
      <c r="AK257" s="20" t="str">
        <f t="shared" si="88"/>
        <v/>
      </c>
      <c r="AL257" s="20" t="str">
        <f t="shared" si="89"/>
        <v xml:space="preserve">SELECT * FROM "SchAccounting"."Func_TblCodeOfAccounting_Structure_SET"(0000004000000000002, NULL, 0000009000000000002, 8, '5-3000', '5-4100'); </v>
      </c>
      <c r="AM257" s="20" t="str">
        <f t="shared" si="90"/>
        <v/>
      </c>
      <c r="AO257" s="28" t="str">
        <f t="shared" si="72"/>
        <v xml:space="preserve">SELECT * FROM "SchAccounting"."Func_TblCodeOfAccounting_Structure_SET"(0000004000000000002, NULL, 0000009000000000002, 8, '5-3000', '5-4100'); </v>
      </c>
    </row>
    <row r="258" spans="2:41" x14ac:dyDescent="0.25">
      <c r="B258" s="20">
        <v>3</v>
      </c>
      <c r="C258" s="32" t="s">
        <v>629</v>
      </c>
      <c r="D258" s="20" t="s">
        <v>223</v>
      </c>
      <c r="O258" s="32" t="s">
        <v>629</v>
      </c>
      <c r="Q258" s="20" t="str">
        <f t="shared" si="91"/>
        <v>Entertainment-Undeductable</v>
      </c>
      <c r="S258" s="20" t="str">
        <f t="shared" si="73"/>
        <v>2-PASV</v>
      </c>
      <c r="T258" s="20" t="str">
        <f t="shared" si="74"/>
        <v>3-0000</v>
      </c>
      <c r="U258" s="20" t="str">
        <f t="shared" si="75"/>
        <v>3-3000</v>
      </c>
      <c r="V258" s="20" t="str">
        <f t="shared" si="76"/>
        <v>4-1EAT</v>
      </c>
      <c r="W258" s="20" t="str">
        <f t="shared" si="77"/>
        <v>4-2EBT</v>
      </c>
      <c r="X258" s="20" t="str">
        <f t="shared" si="92"/>
        <v>4-3OPF</v>
      </c>
      <c r="Y258" s="20" t="str">
        <f t="shared" si="93"/>
        <v>4-4GPF</v>
      </c>
      <c r="Z258" s="20" t="str">
        <f t="shared" si="78"/>
        <v>5-0000</v>
      </c>
      <c r="AA258" s="20" t="str">
        <f t="shared" si="79"/>
        <v>5-3000</v>
      </c>
      <c r="AB258" s="20" t="str">
        <f t="shared" si="80"/>
        <v>5-4200</v>
      </c>
      <c r="AD258" s="20" t="str">
        <f t="shared" si="81"/>
        <v/>
      </c>
      <c r="AE258" s="20" t="str">
        <f t="shared" si="82"/>
        <v/>
      </c>
      <c r="AF258" s="20" t="str">
        <f t="shared" si="83"/>
        <v/>
      </c>
      <c r="AG258" s="20" t="str">
        <f t="shared" si="84"/>
        <v/>
      </c>
      <c r="AH258" s="20" t="str">
        <f t="shared" si="85"/>
        <v/>
      </c>
      <c r="AI258" s="20" t="str">
        <f t="shared" si="86"/>
        <v/>
      </c>
      <c r="AJ258" s="20" t="str">
        <f t="shared" si="87"/>
        <v/>
      </c>
      <c r="AK258" s="20" t="str">
        <f t="shared" si="88"/>
        <v/>
      </c>
      <c r="AL258" s="20" t="str">
        <f t="shared" si="89"/>
        <v xml:space="preserve">SELECT * FROM "SchAccounting"."Func_TblCodeOfAccounting_Structure_SET"(0000004000000000002, NULL, 0000009000000000002, 8, '5-3000', '5-4200'); </v>
      </c>
      <c r="AM258" s="20" t="str">
        <f t="shared" si="90"/>
        <v/>
      </c>
      <c r="AO258" s="28" t="str">
        <f t="shared" si="72"/>
        <v xml:space="preserve">SELECT * FROM "SchAccounting"."Func_TblCodeOfAccounting_Structure_SET"(0000004000000000002, NULL, 0000009000000000002, 8, '5-3000', '5-4200'); </v>
      </c>
    </row>
    <row r="259" spans="2:41" x14ac:dyDescent="0.25">
      <c r="B259" s="20">
        <v>3</v>
      </c>
      <c r="C259" s="32" t="s">
        <v>630</v>
      </c>
      <c r="D259" s="20" t="s">
        <v>224</v>
      </c>
      <c r="O259" s="32" t="s">
        <v>630</v>
      </c>
      <c r="Q259" s="20" t="str">
        <f t="shared" si="91"/>
        <v>Non Meal Entertaint-Ded.</v>
      </c>
      <c r="S259" s="20" t="str">
        <f t="shared" si="73"/>
        <v>2-PASV</v>
      </c>
      <c r="T259" s="20" t="str">
        <f t="shared" si="74"/>
        <v>3-0000</v>
      </c>
      <c r="U259" s="20" t="str">
        <f t="shared" si="75"/>
        <v>3-3000</v>
      </c>
      <c r="V259" s="20" t="str">
        <f t="shared" si="76"/>
        <v>4-1EAT</v>
      </c>
      <c r="W259" s="20" t="str">
        <f t="shared" si="77"/>
        <v>4-2EBT</v>
      </c>
      <c r="X259" s="20" t="str">
        <f t="shared" si="92"/>
        <v>4-3OPF</v>
      </c>
      <c r="Y259" s="20" t="str">
        <f t="shared" si="93"/>
        <v>4-4GPF</v>
      </c>
      <c r="Z259" s="20" t="str">
        <f t="shared" si="78"/>
        <v>5-0000</v>
      </c>
      <c r="AA259" s="20" t="str">
        <f t="shared" si="79"/>
        <v>5-3000</v>
      </c>
      <c r="AB259" s="20" t="str">
        <f t="shared" si="80"/>
        <v>5-4300</v>
      </c>
      <c r="AD259" s="20" t="str">
        <f t="shared" si="81"/>
        <v/>
      </c>
      <c r="AE259" s="20" t="str">
        <f t="shared" si="82"/>
        <v/>
      </c>
      <c r="AF259" s="20" t="str">
        <f t="shared" si="83"/>
        <v/>
      </c>
      <c r="AG259" s="20" t="str">
        <f t="shared" si="84"/>
        <v/>
      </c>
      <c r="AH259" s="20" t="str">
        <f t="shared" si="85"/>
        <v/>
      </c>
      <c r="AI259" s="20" t="str">
        <f t="shared" si="86"/>
        <v/>
      </c>
      <c r="AJ259" s="20" t="str">
        <f t="shared" si="87"/>
        <v/>
      </c>
      <c r="AK259" s="20" t="str">
        <f t="shared" si="88"/>
        <v/>
      </c>
      <c r="AL259" s="20" t="str">
        <f t="shared" si="89"/>
        <v xml:space="preserve">SELECT * FROM "SchAccounting"."Func_TblCodeOfAccounting_Structure_SET"(0000004000000000002, NULL, 0000009000000000002, 8, '5-3000', '5-4300'); </v>
      </c>
      <c r="AM259" s="20" t="str">
        <f t="shared" si="90"/>
        <v/>
      </c>
      <c r="AO259" s="28" t="str">
        <f t="shared" si="72"/>
        <v xml:space="preserve">SELECT * FROM "SchAccounting"."Func_TblCodeOfAccounting_Structure_SET"(0000004000000000002, NULL, 0000009000000000002, 8, '5-3000', '5-4300'); </v>
      </c>
    </row>
    <row r="260" spans="2:41" x14ac:dyDescent="0.25">
      <c r="B260" s="20">
        <v>3</v>
      </c>
      <c r="C260" s="32" t="s">
        <v>631</v>
      </c>
      <c r="D260" s="20" t="s">
        <v>225</v>
      </c>
      <c r="O260" s="32" t="s">
        <v>631</v>
      </c>
      <c r="Q260" s="20" t="str">
        <f t="shared" si="91"/>
        <v>Non Meal Entertaint-Unded.</v>
      </c>
      <c r="S260" s="20" t="str">
        <f t="shared" si="73"/>
        <v>2-PASV</v>
      </c>
      <c r="T260" s="20" t="str">
        <f t="shared" si="74"/>
        <v>3-0000</v>
      </c>
      <c r="U260" s="20" t="str">
        <f t="shared" si="75"/>
        <v>3-3000</v>
      </c>
      <c r="V260" s="20" t="str">
        <f t="shared" si="76"/>
        <v>4-1EAT</v>
      </c>
      <c r="W260" s="20" t="str">
        <f t="shared" si="77"/>
        <v>4-2EBT</v>
      </c>
      <c r="X260" s="20" t="str">
        <f t="shared" si="92"/>
        <v>4-3OPF</v>
      </c>
      <c r="Y260" s="20" t="str">
        <f t="shared" si="93"/>
        <v>4-4GPF</v>
      </c>
      <c r="Z260" s="20" t="str">
        <f t="shared" si="78"/>
        <v>5-0000</v>
      </c>
      <c r="AA260" s="20" t="str">
        <f t="shared" si="79"/>
        <v>5-3000</v>
      </c>
      <c r="AB260" s="20" t="str">
        <f t="shared" si="80"/>
        <v>5-4400</v>
      </c>
      <c r="AD260" s="20" t="str">
        <f t="shared" si="81"/>
        <v/>
      </c>
      <c r="AE260" s="20" t="str">
        <f t="shared" si="82"/>
        <v/>
      </c>
      <c r="AF260" s="20" t="str">
        <f t="shared" si="83"/>
        <v/>
      </c>
      <c r="AG260" s="20" t="str">
        <f t="shared" si="84"/>
        <v/>
      </c>
      <c r="AH260" s="20" t="str">
        <f t="shared" si="85"/>
        <v/>
      </c>
      <c r="AI260" s="20" t="str">
        <f t="shared" si="86"/>
        <v/>
      </c>
      <c r="AJ260" s="20" t="str">
        <f t="shared" si="87"/>
        <v/>
      </c>
      <c r="AK260" s="20" t="str">
        <f t="shared" si="88"/>
        <v/>
      </c>
      <c r="AL260" s="20" t="str">
        <f t="shared" si="89"/>
        <v xml:space="preserve">SELECT * FROM "SchAccounting"."Func_TblCodeOfAccounting_Structure_SET"(0000004000000000002, NULL, 0000009000000000002, 8, '5-3000', '5-4400'); </v>
      </c>
      <c r="AM260" s="20" t="str">
        <f t="shared" si="90"/>
        <v/>
      </c>
      <c r="AO260" s="28" t="str">
        <f t="shared" si="72"/>
        <v xml:space="preserve">SELECT * FROM "SchAccounting"."Func_TblCodeOfAccounting_Structure_SET"(0000004000000000002, NULL, 0000009000000000002, 8, '5-3000', '5-4400'); </v>
      </c>
    </row>
    <row r="261" spans="2:41" x14ac:dyDescent="0.25">
      <c r="B261" s="20">
        <v>3</v>
      </c>
      <c r="C261" s="32" t="s">
        <v>632</v>
      </c>
      <c r="D261" s="20" t="s">
        <v>226</v>
      </c>
      <c r="O261" s="32" t="s">
        <v>632</v>
      </c>
      <c r="Q261" s="20" t="str">
        <f t="shared" si="91"/>
        <v>Donation</v>
      </c>
      <c r="S261" s="20" t="str">
        <f t="shared" si="73"/>
        <v>2-PASV</v>
      </c>
      <c r="T261" s="20" t="str">
        <f t="shared" si="74"/>
        <v>3-0000</v>
      </c>
      <c r="U261" s="20" t="str">
        <f t="shared" si="75"/>
        <v>3-3000</v>
      </c>
      <c r="V261" s="20" t="str">
        <f t="shared" si="76"/>
        <v>4-1EAT</v>
      </c>
      <c r="W261" s="20" t="str">
        <f t="shared" si="77"/>
        <v>4-2EBT</v>
      </c>
      <c r="X261" s="20" t="str">
        <f t="shared" si="92"/>
        <v>4-3OPF</v>
      </c>
      <c r="Y261" s="20" t="str">
        <f t="shared" si="93"/>
        <v>4-4GPF</v>
      </c>
      <c r="Z261" s="20" t="str">
        <f t="shared" si="78"/>
        <v>5-0000</v>
      </c>
      <c r="AA261" s="20" t="str">
        <f t="shared" si="79"/>
        <v>5-3000</v>
      </c>
      <c r="AB261" s="20" t="str">
        <f t="shared" si="80"/>
        <v>5-4500</v>
      </c>
      <c r="AD261" s="20" t="str">
        <f t="shared" si="81"/>
        <v/>
      </c>
      <c r="AE261" s="20" t="str">
        <f t="shared" si="82"/>
        <v/>
      </c>
      <c r="AF261" s="20" t="str">
        <f t="shared" si="83"/>
        <v/>
      </c>
      <c r="AG261" s="20" t="str">
        <f t="shared" si="84"/>
        <v/>
      </c>
      <c r="AH261" s="20" t="str">
        <f t="shared" si="85"/>
        <v/>
      </c>
      <c r="AI261" s="20" t="str">
        <f t="shared" si="86"/>
        <v/>
      </c>
      <c r="AJ261" s="20" t="str">
        <f t="shared" si="87"/>
        <v/>
      </c>
      <c r="AK261" s="20" t="str">
        <f t="shared" si="88"/>
        <v/>
      </c>
      <c r="AL261" s="20" t="str">
        <f t="shared" si="89"/>
        <v xml:space="preserve">SELECT * FROM "SchAccounting"."Func_TblCodeOfAccounting_Structure_SET"(0000004000000000002, NULL, 0000009000000000002, 8, '5-3000', '5-4500'); </v>
      </c>
      <c r="AM261" s="20" t="str">
        <f t="shared" si="90"/>
        <v/>
      </c>
      <c r="AO261" s="28" t="str">
        <f t="shared" ref="AO261:AO324" si="94">IF(NOT(EXACT(AD261, "")), AD261, IF(NOT(EXACT(AE261, "")), AE261, IF(NOT(EXACT(AF261, "")), AF261, IF(NOT(EXACT(AG261, "")), AG261, IF(NOT(EXACT(AH261, "")), AH261, IF(NOT(EXACT(AI261, "")), AI261, IF(NOT(EXACT(AJ261, "")), AJ261, IF(NOT(EXACT(AK261, "")), AK261, IF(NOT(EXACT(AL261, "")), AL261, IF(NOT(EXACT(AM261, "")), AM261, ""))))))))))</f>
        <v xml:space="preserve">SELECT * FROM "SchAccounting"."Func_TblCodeOfAccounting_Structure_SET"(0000004000000000002, NULL, 0000009000000000002, 8, '5-3000', '5-4500'); </v>
      </c>
    </row>
    <row r="262" spans="2:41" x14ac:dyDescent="0.25">
      <c r="B262" s="20">
        <v>3</v>
      </c>
      <c r="C262" s="32" t="s">
        <v>633</v>
      </c>
      <c r="D262" s="20" t="s">
        <v>227</v>
      </c>
      <c r="O262" s="32" t="s">
        <v>633</v>
      </c>
      <c r="Q262" s="20" t="str">
        <f t="shared" si="91"/>
        <v>Depre - Building Improvement</v>
      </c>
      <c r="S262" s="20" t="str">
        <f t="shared" ref="S262:S325" si="95">IF(EXACT($F262, ""), IF(EXACT($S261, ""), "", $S261), $F262)</f>
        <v>2-PASV</v>
      </c>
      <c r="T262" s="20" t="str">
        <f t="shared" ref="T262:T325" si="96">IF(EXACT($G262, ""), IF(EXACT($T261, ""), "", $T261), $G262)</f>
        <v>3-0000</v>
      </c>
      <c r="U262" s="20" t="str">
        <f t="shared" ref="U262:U325" si="97">IF(EXACT($H262, ""), IF(EXACT($U261, ""), "", $U261), $H262)</f>
        <v>3-3000</v>
      </c>
      <c r="V262" s="20" t="str">
        <f t="shared" ref="V262:V325" si="98">IF(EXACT($I262, ""), IF(EXACT($V261, ""), "", $V261), $I262)</f>
        <v>4-1EAT</v>
      </c>
      <c r="W262" s="20" t="str">
        <f t="shared" ref="W262:W325" si="99">IF(EXACT($J262, ""), IF(EXACT($W261, ""), "", $W261), $J262)</f>
        <v>4-2EBT</v>
      </c>
      <c r="X262" s="20" t="str">
        <f t="shared" si="92"/>
        <v>4-3OPF</v>
      </c>
      <c r="Y262" s="20" t="str">
        <f t="shared" si="93"/>
        <v>4-4GPF</v>
      </c>
      <c r="Z262" s="20" t="str">
        <f t="shared" ref="Z262:Z325" si="100">IF(EXACT($M262, ""), IF(EXACT($Z261, ""), "", $Z261), $M262)</f>
        <v>5-0000</v>
      </c>
      <c r="AA262" s="20" t="str">
        <f t="shared" ref="AA262:AA325" si="101">IF(EXACT($N262, ""), IF(EXACT($AA261, ""), "", $AA261), $N262)</f>
        <v>5-3000</v>
      </c>
      <c r="AB262" s="20" t="str">
        <f t="shared" ref="AB262:AB325" si="102">IF(EXACT($O262, ""), IF(EXACT($AB261, ""), "", $AB261), $O262)</f>
        <v>5-5100</v>
      </c>
      <c r="AD262" s="20" t="str">
        <f t="shared" ref="AD262:AD325" si="103">IF(EXACT(T262, T261), "", CONCATENATE("SELECT * FROM ""SchAccounting"".""Func_TblCodeOfAccounting_Structure_SET""(0000004000000000002, NULL, 0000009000000000002, 0, '", S262, "', '", T262, "'); "))</f>
        <v/>
      </c>
      <c r="AE262" s="20" t="str">
        <f t="shared" ref="AE262:AE325" si="104">IF(EXACT(U262, U261), "", CONCATENATE("SELECT * FROM ""SchAccounting"".""Func_TblCodeOfAccounting_Structure_SET""(0000004000000000002, NULL, 0000009000000000002, 1, '", T262, "', '", U262, "'); "))</f>
        <v/>
      </c>
      <c r="AF262" s="20" t="str">
        <f t="shared" ref="AF262:AF325" si="105">IF(EXACT(V262, V261), "", CONCATENATE("SELECT * FROM ""SchAccounting"".""Func_TblCodeOfAccounting_Structure_SET""(0000004000000000002, NULL, 0000009000000000002, 2, '", U262, "', '", V262, "'); "))</f>
        <v/>
      </c>
      <c r="AG262" s="20" t="str">
        <f t="shared" ref="AG262:AG325" si="106">IF(EXACT(W262, W261), "", CONCATENATE("SELECT * FROM ""SchAccounting"".""Func_TblCodeOfAccounting_Structure_SET""(0000004000000000002, NULL, 0000009000000000002, 3, '", V262, "', '", W262, "'); "))</f>
        <v/>
      </c>
      <c r="AH262" s="20" t="str">
        <f t="shared" ref="AH262:AH325" si="107">IF(EXACT(X262, X261), "", CONCATENATE("SELECT * FROM ""SchAccounting"".""Func_TblCodeOfAccounting_Structure_SET""(0000004000000000002, NULL, 0000009000000000002, 4, '", W262, "', '", X262, "'); "))</f>
        <v/>
      </c>
      <c r="AI262" s="20" t="str">
        <f t="shared" ref="AI262:AI325" si="108">IF(EXACT(Y262, Y261), "", CONCATENATE("SELECT * FROM ""SchAccounting"".""Func_TblCodeOfAccounting_Structure_SET""(0000004000000000002, NULL, 0000009000000000002, 5, '", X262, "', '", Y262, "'); "))</f>
        <v/>
      </c>
      <c r="AJ262" s="20" t="str">
        <f t="shared" ref="AJ262:AJ325" si="109">IF(EXACT(Z262, Z261), "", CONCATENATE("SELECT * FROM ""SchAccounting"".""Func_TblCodeOfAccounting_Structure_SET""(0000004000000000002, NULL, 0000009000000000002, 6, '", Y262, "', '", Z262, "'); "))</f>
        <v/>
      </c>
      <c r="AK262" s="20" t="str">
        <f t="shared" ref="AK262:AK325" si="110">IF(EXACT(AA262, AA261), "", CONCATENATE("SELECT * FROM ""SchAccounting"".""Func_TblCodeOfAccounting_Structure_SET""(0000004000000000002, NULL, 0000009000000000002, 7, '", Z262, "', '", AA262, "'); "))</f>
        <v/>
      </c>
      <c r="AL262" s="20" t="str">
        <f t="shared" ref="AL262:AL325" si="111">IF(EXACT(AB262, AB261), "", CONCATENATE("SELECT * FROM ""SchAccounting"".""Func_TblCodeOfAccounting_Structure_SET""(0000004000000000002, NULL, 0000009000000000002, 8, '", AA262, "', '", AB262, "'); "))</f>
        <v xml:space="preserve">SELECT * FROM "SchAccounting"."Func_TblCodeOfAccounting_Structure_SET"(0000004000000000002, NULL, 0000009000000000002, 8, '5-3000', '5-5100'); </v>
      </c>
      <c r="AM262" s="20" t="str">
        <f t="shared" ref="AM262:AM325" si="112">IF(EXACT(AC262, AC261), "", CONCATENATE("SELECT * FROM ""SchAccounting"".""Func_TblCodeOfAccounting_Structure_SET""(0000004000000000002, NULL, 0000009000000000002, 9, '", AB262, "', '", AC262, "'); "))</f>
        <v/>
      </c>
      <c r="AO262" s="28" t="str">
        <f t="shared" si="94"/>
        <v xml:space="preserve">SELECT * FROM "SchAccounting"."Func_TblCodeOfAccounting_Structure_SET"(0000004000000000002, NULL, 0000009000000000002, 8, '5-3000', '5-5100'); </v>
      </c>
    </row>
    <row r="263" spans="2:41" x14ac:dyDescent="0.25">
      <c r="B263" s="20">
        <v>3</v>
      </c>
      <c r="C263" s="32" t="s">
        <v>634</v>
      </c>
      <c r="D263" s="20" t="s">
        <v>229</v>
      </c>
      <c r="O263" s="32" t="s">
        <v>634</v>
      </c>
      <c r="Q263" s="20" t="str">
        <f t="shared" si="91"/>
        <v>Depre - IT Equipment</v>
      </c>
      <c r="S263" s="20" t="str">
        <f t="shared" si="95"/>
        <v>2-PASV</v>
      </c>
      <c r="T263" s="20" t="str">
        <f t="shared" si="96"/>
        <v>3-0000</v>
      </c>
      <c r="U263" s="20" t="str">
        <f t="shared" si="97"/>
        <v>3-3000</v>
      </c>
      <c r="V263" s="20" t="str">
        <f t="shared" si="98"/>
        <v>4-1EAT</v>
      </c>
      <c r="W263" s="20" t="str">
        <f t="shared" si="99"/>
        <v>4-2EBT</v>
      </c>
      <c r="X263" s="20" t="str">
        <f t="shared" si="92"/>
        <v>4-3OPF</v>
      </c>
      <c r="Y263" s="20" t="str">
        <f t="shared" si="93"/>
        <v>4-4GPF</v>
      </c>
      <c r="Z263" s="20" t="str">
        <f t="shared" si="100"/>
        <v>5-0000</v>
      </c>
      <c r="AA263" s="20" t="str">
        <f t="shared" si="101"/>
        <v>5-3000</v>
      </c>
      <c r="AB263" s="20" t="str">
        <f t="shared" si="102"/>
        <v>5-5200</v>
      </c>
      <c r="AD263" s="20" t="str">
        <f t="shared" si="103"/>
        <v/>
      </c>
      <c r="AE263" s="20" t="str">
        <f t="shared" si="104"/>
        <v/>
      </c>
      <c r="AF263" s="20" t="str">
        <f t="shared" si="105"/>
        <v/>
      </c>
      <c r="AG263" s="20" t="str">
        <f t="shared" si="106"/>
        <v/>
      </c>
      <c r="AH263" s="20" t="str">
        <f t="shared" si="107"/>
        <v/>
      </c>
      <c r="AI263" s="20" t="str">
        <f t="shared" si="108"/>
        <v/>
      </c>
      <c r="AJ263" s="20" t="str">
        <f t="shared" si="109"/>
        <v/>
      </c>
      <c r="AK263" s="20" t="str">
        <f t="shared" si="110"/>
        <v/>
      </c>
      <c r="AL263" s="20" t="str">
        <f t="shared" si="111"/>
        <v xml:space="preserve">SELECT * FROM "SchAccounting"."Func_TblCodeOfAccounting_Structure_SET"(0000004000000000002, NULL, 0000009000000000002, 8, '5-3000', '5-5200'); </v>
      </c>
      <c r="AM263" s="20" t="str">
        <f t="shared" si="112"/>
        <v/>
      </c>
      <c r="AO263" s="28" t="str">
        <f t="shared" si="94"/>
        <v xml:space="preserve">SELECT * FROM "SchAccounting"."Func_TblCodeOfAccounting_Structure_SET"(0000004000000000002, NULL, 0000009000000000002, 8, '5-3000', '5-5200'); </v>
      </c>
    </row>
    <row r="264" spans="2:41" x14ac:dyDescent="0.25">
      <c r="B264" s="20">
        <v>3</v>
      </c>
      <c r="C264" s="32" t="s">
        <v>635</v>
      </c>
      <c r="D264" s="20" t="s">
        <v>230</v>
      </c>
      <c r="O264" s="32" t="s">
        <v>635</v>
      </c>
      <c r="Q264" s="20" t="str">
        <f t="shared" si="91"/>
        <v>Depre - Office Machine &amp; Equip</v>
      </c>
      <c r="S264" s="20" t="str">
        <f t="shared" si="95"/>
        <v>2-PASV</v>
      </c>
      <c r="T264" s="20" t="str">
        <f t="shared" si="96"/>
        <v>3-0000</v>
      </c>
      <c r="U264" s="20" t="str">
        <f t="shared" si="97"/>
        <v>3-3000</v>
      </c>
      <c r="V264" s="20" t="str">
        <f t="shared" si="98"/>
        <v>4-1EAT</v>
      </c>
      <c r="W264" s="20" t="str">
        <f t="shared" si="99"/>
        <v>4-2EBT</v>
      </c>
      <c r="X264" s="20" t="str">
        <f t="shared" si="92"/>
        <v>4-3OPF</v>
      </c>
      <c r="Y264" s="20" t="str">
        <f t="shared" si="93"/>
        <v>4-4GPF</v>
      </c>
      <c r="Z264" s="20" t="str">
        <f t="shared" si="100"/>
        <v>5-0000</v>
      </c>
      <c r="AA264" s="20" t="str">
        <f t="shared" si="101"/>
        <v>5-3000</v>
      </c>
      <c r="AB264" s="20" t="str">
        <f t="shared" si="102"/>
        <v>5-5300</v>
      </c>
      <c r="AD264" s="20" t="str">
        <f t="shared" si="103"/>
        <v/>
      </c>
      <c r="AE264" s="20" t="str">
        <f t="shared" si="104"/>
        <v/>
      </c>
      <c r="AF264" s="20" t="str">
        <f t="shared" si="105"/>
        <v/>
      </c>
      <c r="AG264" s="20" t="str">
        <f t="shared" si="106"/>
        <v/>
      </c>
      <c r="AH264" s="20" t="str">
        <f t="shared" si="107"/>
        <v/>
      </c>
      <c r="AI264" s="20" t="str">
        <f t="shared" si="108"/>
        <v/>
      </c>
      <c r="AJ264" s="20" t="str">
        <f t="shared" si="109"/>
        <v/>
      </c>
      <c r="AK264" s="20" t="str">
        <f t="shared" si="110"/>
        <v/>
      </c>
      <c r="AL264" s="20" t="str">
        <f t="shared" si="111"/>
        <v xml:space="preserve">SELECT * FROM "SchAccounting"."Func_TblCodeOfAccounting_Structure_SET"(0000004000000000002, NULL, 0000009000000000002, 8, '5-3000', '5-5300'); </v>
      </c>
      <c r="AM264" s="20" t="str">
        <f t="shared" si="112"/>
        <v/>
      </c>
      <c r="AO264" s="28" t="str">
        <f t="shared" si="94"/>
        <v xml:space="preserve">SELECT * FROM "SchAccounting"."Func_TblCodeOfAccounting_Structure_SET"(0000004000000000002, NULL, 0000009000000000002, 8, '5-3000', '5-5300'); </v>
      </c>
    </row>
    <row r="265" spans="2:41" x14ac:dyDescent="0.25">
      <c r="B265" s="20">
        <v>3</v>
      </c>
      <c r="C265" s="32" t="s">
        <v>636</v>
      </c>
      <c r="D265" s="20" t="s">
        <v>231</v>
      </c>
      <c r="O265" s="32" t="s">
        <v>636</v>
      </c>
      <c r="Q265" s="20" t="str">
        <f t="shared" si="91"/>
        <v>Depre - Sundry Plant &amp; Equipt</v>
      </c>
      <c r="S265" s="20" t="str">
        <f t="shared" si="95"/>
        <v>2-PASV</v>
      </c>
      <c r="T265" s="20" t="str">
        <f t="shared" si="96"/>
        <v>3-0000</v>
      </c>
      <c r="U265" s="20" t="str">
        <f t="shared" si="97"/>
        <v>3-3000</v>
      </c>
      <c r="V265" s="20" t="str">
        <f t="shared" si="98"/>
        <v>4-1EAT</v>
      </c>
      <c r="W265" s="20" t="str">
        <f t="shared" si="99"/>
        <v>4-2EBT</v>
      </c>
      <c r="X265" s="20" t="str">
        <f>IF(EXACT($K265, ""), IF(EXACT($X264, ""), "", $X264), $K265)</f>
        <v>4-3OPF</v>
      </c>
      <c r="Y265" s="20" t="str">
        <f>IF(EXACT($L265, ""), IF(EXACT($Y264, ""), "", $Y264), $L265)</f>
        <v>4-4GPF</v>
      </c>
      <c r="Z265" s="20" t="str">
        <f t="shared" si="100"/>
        <v>5-0000</v>
      </c>
      <c r="AA265" s="20" t="str">
        <f t="shared" si="101"/>
        <v>5-3000</v>
      </c>
      <c r="AB265" s="20" t="str">
        <f t="shared" si="102"/>
        <v>5-5400</v>
      </c>
      <c r="AD265" s="20" t="str">
        <f t="shared" si="103"/>
        <v/>
      </c>
      <c r="AE265" s="20" t="str">
        <f t="shared" si="104"/>
        <v/>
      </c>
      <c r="AF265" s="20" t="str">
        <f t="shared" si="105"/>
        <v/>
      </c>
      <c r="AG265" s="20" t="str">
        <f t="shared" si="106"/>
        <v/>
      </c>
      <c r="AH265" s="20" t="str">
        <f t="shared" si="107"/>
        <v/>
      </c>
      <c r="AI265" s="20" t="str">
        <f t="shared" si="108"/>
        <v/>
      </c>
      <c r="AJ265" s="20" t="str">
        <f t="shared" si="109"/>
        <v/>
      </c>
      <c r="AK265" s="20" t="str">
        <f t="shared" si="110"/>
        <v/>
      </c>
      <c r="AL265" s="20" t="str">
        <f t="shared" si="111"/>
        <v xml:space="preserve">SELECT * FROM "SchAccounting"."Func_TblCodeOfAccounting_Structure_SET"(0000004000000000002, NULL, 0000009000000000002, 8, '5-3000', '5-5400'); </v>
      </c>
      <c r="AM265" s="20" t="str">
        <f t="shared" si="112"/>
        <v/>
      </c>
      <c r="AO265" s="28" t="str">
        <f t="shared" si="94"/>
        <v xml:space="preserve">SELECT * FROM "SchAccounting"."Func_TblCodeOfAccounting_Structure_SET"(0000004000000000002, NULL, 0000009000000000002, 8, '5-3000', '5-5400'); </v>
      </c>
    </row>
    <row r="266" spans="2:41" x14ac:dyDescent="0.25">
      <c r="B266" s="20">
        <v>3</v>
      </c>
      <c r="C266" s="32" t="s">
        <v>637</v>
      </c>
      <c r="D266" s="20" t="s">
        <v>232</v>
      </c>
      <c r="O266" s="32" t="s">
        <v>637</v>
      </c>
      <c r="Q266" s="20" t="str">
        <f t="shared" si="91"/>
        <v>Depre - Test Equipment</v>
      </c>
      <c r="S266" s="20" t="str">
        <f t="shared" si="95"/>
        <v>2-PASV</v>
      </c>
      <c r="T266" s="20" t="str">
        <f t="shared" si="96"/>
        <v>3-0000</v>
      </c>
      <c r="U266" s="20" t="str">
        <f t="shared" si="97"/>
        <v>3-3000</v>
      </c>
      <c r="V266" s="20" t="str">
        <f t="shared" si="98"/>
        <v>4-1EAT</v>
      </c>
      <c r="W266" s="20" t="str">
        <f t="shared" si="99"/>
        <v>4-2EBT</v>
      </c>
      <c r="X266" s="20" t="str">
        <f t="shared" ref="X266:X279" si="113">IF(EXACT($K266, ""), IF(EXACT($X265, ""), "", $X265), $K266)</f>
        <v>4-3OPF</v>
      </c>
      <c r="Y266" s="20" t="str">
        <f t="shared" ref="Y266:Y279" si="114">IF(EXACT($L266, ""), IF(EXACT($Y265, ""), "", $Y265), $L266)</f>
        <v>4-4GPF</v>
      </c>
      <c r="Z266" s="20" t="str">
        <f t="shared" si="100"/>
        <v>5-0000</v>
      </c>
      <c r="AA266" s="20" t="str">
        <f t="shared" si="101"/>
        <v>5-3000</v>
      </c>
      <c r="AB266" s="20" t="str">
        <f t="shared" si="102"/>
        <v>5-5500</v>
      </c>
      <c r="AD266" s="20" t="str">
        <f t="shared" si="103"/>
        <v/>
      </c>
      <c r="AE266" s="20" t="str">
        <f t="shared" si="104"/>
        <v/>
      </c>
      <c r="AF266" s="20" t="str">
        <f t="shared" si="105"/>
        <v/>
      </c>
      <c r="AG266" s="20" t="str">
        <f t="shared" si="106"/>
        <v/>
      </c>
      <c r="AH266" s="20" t="str">
        <f t="shared" si="107"/>
        <v/>
      </c>
      <c r="AI266" s="20" t="str">
        <f t="shared" si="108"/>
        <v/>
      </c>
      <c r="AJ266" s="20" t="str">
        <f t="shared" si="109"/>
        <v/>
      </c>
      <c r="AK266" s="20" t="str">
        <f t="shared" si="110"/>
        <v/>
      </c>
      <c r="AL266" s="20" t="str">
        <f t="shared" si="111"/>
        <v xml:space="preserve">SELECT * FROM "SchAccounting"."Func_TblCodeOfAccounting_Structure_SET"(0000004000000000002, NULL, 0000009000000000002, 8, '5-3000', '5-5500'); </v>
      </c>
      <c r="AM266" s="20" t="str">
        <f t="shared" si="112"/>
        <v/>
      </c>
      <c r="AO266" s="28" t="str">
        <f t="shared" si="94"/>
        <v xml:space="preserve">SELECT * FROM "SchAccounting"."Func_TblCodeOfAccounting_Structure_SET"(0000004000000000002, NULL, 0000009000000000002, 8, '5-3000', '5-5500'); </v>
      </c>
    </row>
    <row r="267" spans="2:41" x14ac:dyDescent="0.25">
      <c r="B267" s="20">
        <v>3</v>
      </c>
      <c r="C267" s="32" t="s">
        <v>638</v>
      </c>
      <c r="D267" s="20" t="s">
        <v>233</v>
      </c>
      <c r="O267" s="32" t="s">
        <v>638</v>
      </c>
      <c r="Q267" s="20" t="str">
        <f t="shared" ref="Q267:Q330" si="115">D267</f>
        <v>Depre - Motor Vehicle</v>
      </c>
      <c r="S267" s="20" t="str">
        <f t="shared" si="95"/>
        <v>2-PASV</v>
      </c>
      <c r="T267" s="20" t="str">
        <f t="shared" si="96"/>
        <v>3-0000</v>
      </c>
      <c r="U267" s="20" t="str">
        <f t="shared" si="97"/>
        <v>3-3000</v>
      </c>
      <c r="V267" s="20" t="str">
        <f t="shared" si="98"/>
        <v>4-1EAT</v>
      </c>
      <c r="W267" s="20" t="str">
        <f t="shared" si="99"/>
        <v>4-2EBT</v>
      </c>
      <c r="X267" s="20" t="str">
        <f t="shared" si="113"/>
        <v>4-3OPF</v>
      </c>
      <c r="Y267" s="20" t="str">
        <f t="shared" si="114"/>
        <v>4-4GPF</v>
      </c>
      <c r="Z267" s="20" t="str">
        <f t="shared" si="100"/>
        <v>5-0000</v>
      </c>
      <c r="AA267" s="20" t="str">
        <f t="shared" si="101"/>
        <v>5-3000</v>
      </c>
      <c r="AB267" s="20" t="str">
        <f t="shared" si="102"/>
        <v>5-5600</v>
      </c>
      <c r="AD267" s="20" t="str">
        <f t="shared" si="103"/>
        <v/>
      </c>
      <c r="AE267" s="20" t="str">
        <f t="shared" si="104"/>
        <v/>
      </c>
      <c r="AF267" s="20" t="str">
        <f t="shared" si="105"/>
        <v/>
      </c>
      <c r="AG267" s="20" t="str">
        <f t="shared" si="106"/>
        <v/>
      </c>
      <c r="AH267" s="20" t="str">
        <f t="shared" si="107"/>
        <v/>
      </c>
      <c r="AI267" s="20" t="str">
        <f t="shared" si="108"/>
        <v/>
      </c>
      <c r="AJ267" s="20" t="str">
        <f t="shared" si="109"/>
        <v/>
      </c>
      <c r="AK267" s="20" t="str">
        <f t="shared" si="110"/>
        <v/>
      </c>
      <c r="AL267" s="20" t="str">
        <f t="shared" si="111"/>
        <v xml:space="preserve">SELECT * FROM "SchAccounting"."Func_TblCodeOfAccounting_Structure_SET"(0000004000000000002, NULL, 0000009000000000002, 8, '5-3000', '5-5600'); </v>
      </c>
      <c r="AM267" s="20" t="str">
        <f t="shared" si="112"/>
        <v/>
      </c>
      <c r="AO267" s="28" t="str">
        <f t="shared" si="94"/>
        <v xml:space="preserve">SELECT * FROM "SchAccounting"."Func_TblCodeOfAccounting_Structure_SET"(0000004000000000002, NULL, 0000009000000000002, 8, '5-3000', '5-5600'); </v>
      </c>
    </row>
    <row r="268" spans="2:41" x14ac:dyDescent="0.25">
      <c r="B268" s="20">
        <v>3</v>
      </c>
      <c r="C268" s="32" t="s">
        <v>639</v>
      </c>
      <c r="D268" s="20" t="s">
        <v>234</v>
      </c>
      <c r="O268" s="32" t="s">
        <v>639</v>
      </c>
      <c r="Q268" s="20" t="str">
        <f t="shared" si="115"/>
        <v>Depre - Tools</v>
      </c>
      <c r="S268" s="20" t="str">
        <f t="shared" si="95"/>
        <v>2-PASV</v>
      </c>
      <c r="T268" s="20" t="str">
        <f t="shared" si="96"/>
        <v>3-0000</v>
      </c>
      <c r="U268" s="20" t="str">
        <f t="shared" si="97"/>
        <v>3-3000</v>
      </c>
      <c r="V268" s="20" t="str">
        <f t="shared" si="98"/>
        <v>4-1EAT</v>
      </c>
      <c r="W268" s="20" t="str">
        <f t="shared" si="99"/>
        <v>4-2EBT</v>
      </c>
      <c r="X268" s="20" t="str">
        <f t="shared" si="113"/>
        <v>4-3OPF</v>
      </c>
      <c r="Y268" s="20" t="str">
        <f t="shared" si="114"/>
        <v>4-4GPF</v>
      </c>
      <c r="Z268" s="20" t="str">
        <f t="shared" si="100"/>
        <v>5-0000</v>
      </c>
      <c r="AA268" s="20" t="str">
        <f t="shared" si="101"/>
        <v>5-3000</v>
      </c>
      <c r="AB268" s="20" t="str">
        <f t="shared" si="102"/>
        <v>5-5700</v>
      </c>
      <c r="AD268" s="20" t="str">
        <f t="shared" si="103"/>
        <v/>
      </c>
      <c r="AE268" s="20" t="str">
        <f t="shared" si="104"/>
        <v/>
      </c>
      <c r="AF268" s="20" t="str">
        <f t="shared" si="105"/>
        <v/>
      </c>
      <c r="AG268" s="20" t="str">
        <f t="shared" si="106"/>
        <v/>
      </c>
      <c r="AH268" s="20" t="str">
        <f t="shared" si="107"/>
        <v/>
      </c>
      <c r="AI268" s="20" t="str">
        <f t="shared" si="108"/>
        <v/>
      </c>
      <c r="AJ268" s="20" t="str">
        <f t="shared" si="109"/>
        <v/>
      </c>
      <c r="AK268" s="20" t="str">
        <f t="shared" si="110"/>
        <v/>
      </c>
      <c r="AL268" s="20" t="str">
        <f t="shared" si="111"/>
        <v xml:space="preserve">SELECT * FROM "SchAccounting"."Func_TblCodeOfAccounting_Structure_SET"(0000004000000000002, NULL, 0000009000000000002, 8, '5-3000', '5-5700'); </v>
      </c>
      <c r="AM268" s="20" t="str">
        <f t="shared" si="112"/>
        <v/>
      </c>
      <c r="AO268" s="28" t="str">
        <f t="shared" si="94"/>
        <v xml:space="preserve">SELECT * FROM "SchAccounting"."Func_TblCodeOfAccounting_Structure_SET"(0000004000000000002, NULL, 0000009000000000002, 8, '5-3000', '5-5700'); </v>
      </c>
    </row>
    <row r="269" spans="2:41" x14ac:dyDescent="0.25">
      <c r="B269" s="20">
        <v>3</v>
      </c>
      <c r="C269" s="32" t="s">
        <v>640</v>
      </c>
      <c r="D269" s="20" t="s">
        <v>235</v>
      </c>
      <c r="O269" s="32" t="s">
        <v>640</v>
      </c>
      <c r="Q269" s="20" t="str">
        <f t="shared" si="115"/>
        <v>Depre - Furniture Fitting</v>
      </c>
      <c r="S269" s="20" t="str">
        <f t="shared" si="95"/>
        <v>2-PASV</v>
      </c>
      <c r="T269" s="20" t="str">
        <f t="shared" si="96"/>
        <v>3-0000</v>
      </c>
      <c r="U269" s="20" t="str">
        <f t="shared" si="97"/>
        <v>3-3000</v>
      </c>
      <c r="V269" s="20" t="str">
        <f t="shared" si="98"/>
        <v>4-1EAT</v>
      </c>
      <c r="W269" s="20" t="str">
        <f t="shared" si="99"/>
        <v>4-2EBT</v>
      </c>
      <c r="X269" s="20" t="str">
        <f t="shared" si="113"/>
        <v>4-3OPF</v>
      </c>
      <c r="Y269" s="20" t="str">
        <f t="shared" si="114"/>
        <v>4-4GPF</v>
      </c>
      <c r="Z269" s="20" t="str">
        <f t="shared" si="100"/>
        <v>5-0000</v>
      </c>
      <c r="AA269" s="20" t="str">
        <f t="shared" si="101"/>
        <v>5-3000</v>
      </c>
      <c r="AB269" s="20" t="str">
        <f t="shared" si="102"/>
        <v>5-5800</v>
      </c>
      <c r="AD269" s="20" t="str">
        <f t="shared" si="103"/>
        <v/>
      </c>
      <c r="AE269" s="20" t="str">
        <f t="shared" si="104"/>
        <v/>
      </c>
      <c r="AF269" s="20" t="str">
        <f t="shared" si="105"/>
        <v/>
      </c>
      <c r="AG269" s="20" t="str">
        <f t="shared" si="106"/>
        <v/>
      </c>
      <c r="AH269" s="20" t="str">
        <f t="shared" si="107"/>
        <v/>
      </c>
      <c r="AI269" s="20" t="str">
        <f t="shared" si="108"/>
        <v/>
      </c>
      <c r="AJ269" s="20" t="str">
        <f t="shared" si="109"/>
        <v/>
      </c>
      <c r="AK269" s="20" t="str">
        <f t="shared" si="110"/>
        <v/>
      </c>
      <c r="AL269" s="20" t="str">
        <f t="shared" si="111"/>
        <v xml:space="preserve">SELECT * FROM "SchAccounting"."Func_TblCodeOfAccounting_Structure_SET"(0000004000000000002, NULL, 0000009000000000002, 8, '5-3000', '5-5800'); </v>
      </c>
      <c r="AM269" s="20" t="str">
        <f t="shared" si="112"/>
        <v/>
      </c>
      <c r="AO269" s="28" t="str">
        <f t="shared" si="94"/>
        <v xml:space="preserve">SELECT * FROM "SchAccounting"."Func_TblCodeOfAccounting_Structure_SET"(0000004000000000002, NULL, 0000009000000000002, 8, '5-3000', '5-5800'); </v>
      </c>
    </row>
    <row r="270" spans="2:41" x14ac:dyDescent="0.25">
      <c r="B270" s="20">
        <v>3</v>
      </c>
      <c r="C270" s="32" t="s">
        <v>641</v>
      </c>
      <c r="D270" s="20" t="s">
        <v>236</v>
      </c>
      <c r="O270" s="32" t="s">
        <v>641</v>
      </c>
      <c r="Q270" s="20" t="str">
        <f t="shared" si="115"/>
        <v>Depre - Mobile Phone</v>
      </c>
      <c r="S270" s="20" t="str">
        <f t="shared" si="95"/>
        <v>2-PASV</v>
      </c>
      <c r="T270" s="20" t="str">
        <f t="shared" si="96"/>
        <v>3-0000</v>
      </c>
      <c r="U270" s="20" t="str">
        <f t="shared" si="97"/>
        <v>3-3000</v>
      </c>
      <c r="V270" s="20" t="str">
        <f t="shared" si="98"/>
        <v>4-1EAT</v>
      </c>
      <c r="W270" s="20" t="str">
        <f t="shared" si="99"/>
        <v>4-2EBT</v>
      </c>
      <c r="X270" s="20" t="str">
        <f t="shared" si="113"/>
        <v>4-3OPF</v>
      </c>
      <c r="Y270" s="20" t="str">
        <f t="shared" si="114"/>
        <v>4-4GPF</v>
      </c>
      <c r="Z270" s="20" t="str">
        <f t="shared" si="100"/>
        <v>5-0000</v>
      </c>
      <c r="AA270" s="20" t="str">
        <f t="shared" si="101"/>
        <v>5-3000</v>
      </c>
      <c r="AB270" s="20" t="str">
        <f t="shared" si="102"/>
        <v>5-5900</v>
      </c>
      <c r="AD270" s="20" t="str">
        <f t="shared" si="103"/>
        <v/>
      </c>
      <c r="AE270" s="20" t="str">
        <f t="shared" si="104"/>
        <v/>
      </c>
      <c r="AF270" s="20" t="str">
        <f t="shared" si="105"/>
        <v/>
      </c>
      <c r="AG270" s="20" t="str">
        <f t="shared" si="106"/>
        <v/>
      </c>
      <c r="AH270" s="20" t="str">
        <f t="shared" si="107"/>
        <v/>
      </c>
      <c r="AI270" s="20" t="str">
        <f t="shared" si="108"/>
        <v/>
      </c>
      <c r="AJ270" s="20" t="str">
        <f t="shared" si="109"/>
        <v/>
      </c>
      <c r="AK270" s="20" t="str">
        <f t="shared" si="110"/>
        <v/>
      </c>
      <c r="AL270" s="20" t="str">
        <f t="shared" si="111"/>
        <v xml:space="preserve">SELECT * FROM "SchAccounting"."Func_TblCodeOfAccounting_Structure_SET"(0000004000000000002, NULL, 0000009000000000002, 8, '5-3000', '5-5900'); </v>
      </c>
      <c r="AM270" s="20" t="str">
        <f t="shared" si="112"/>
        <v/>
      </c>
      <c r="AO270" s="28" t="str">
        <f t="shared" si="94"/>
        <v xml:space="preserve">SELECT * FROM "SchAccounting"."Func_TblCodeOfAccounting_Structure_SET"(0000004000000000002, NULL, 0000009000000000002, 8, '5-3000', '5-5900'); </v>
      </c>
    </row>
    <row r="271" spans="2:41" x14ac:dyDescent="0.25">
      <c r="B271" s="20">
        <v>3</v>
      </c>
      <c r="C271" s="32" t="s">
        <v>642</v>
      </c>
      <c r="D271" s="20" t="s">
        <v>237</v>
      </c>
      <c r="O271" s="32" t="s">
        <v>642</v>
      </c>
      <c r="Q271" s="20" t="str">
        <f t="shared" si="115"/>
        <v>Customer Claims</v>
      </c>
      <c r="S271" s="20" t="str">
        <f t="shared" si="95"/>
        <v>2-PASV</v>
      </c>
      <c r="T271" s="20" t="str">
        <f t="shared" si="96"/>
        <v>3-0000</v>
      </c>
      <c r="U271" s="20" t="str">
        <f t="shared" si="97"/>
        <v>3-3000</v>
      </c>
      <c r="V271" s="20" t="str">
        <f t="shared" si="98"/>
        <v>4-1EAT</v>
      </c>
      <c r="W271" s="20" t="str">
        <f t="shared" si="99"/>
        <v>4-2EBT</v>
      </c>
      <c r="X271" s="20" t="str">
        <f t="shared" si="113"/>
        <v>4-3OPF</v>
      </c>
      <c r="Y271" s="20" t="str">
        <f t="shared" si="114"/>
        <v>4-4GPF</v>
      </c>
      <c r="Z271" s="20" t="str">
        <f t="shared" si="100"/>
        <v>5-0000</v>
      </c>
      <c r="AA271" s="20" t="str">
        <f t="shared" si="101"/>
        <v>5-3000</v>
      </c>
      <c r="AB271" s="20" t="str">
        <f t="shared" si="102"/>
        <v>5-5950</v>
      </c>
      <c r="AD271" s="20" t="str">
        <f t="shared" si="103"/>
        <v/>
      </c>
      <c r="AE271" s="20" t="str">
        <f t="shared" si="104"/>
        <v/>
      </c>
      <c r="AF271" s="20" t="str">
        <f t="shared" si="105"/>
        <v/>
      </c>
      <c r="AG271" s="20" t="str">
        <f t="shared" si="106"/>
        <v/>
      </c>
      <c r="AH271" s="20" t="str">
        <f t="shared" si="107"/>
        <v/>
      </c>
      <c r="AI271" s="20" t="str">
        <f t="shared" si="108"/>
        <v/>
      </c>
      <c r="AJ271" s="20" t="str">
        <f t="shared" si="109"/>
        <v/>
      </c>
      <c r="AK271" s="20" t="str">
        <f t="shared" si="110"/>
        <v/>
      </c>
      <c r="AL271" s="20" t="str">
        <f t="shared" si="111"/>
        <v xml:space="preserve">SELECT * FROM "SchAccounting"."Func_TblCodeOfAccounting_Structure_SET"(0000004000000000002, NULL, 0000009000000000002, 8, '5-3000', '5-5950'); </v>
      </c>
      <c r="AM271" s="20" t="str">
        <f t="shared" si="112"/>
        <v/>
      </c>
      <c r="AO271" s="28" t="str">
        <f t="shared" si="94"/>
        <v xml:space="preserve">SELECT * FROM "SchAccounting"."Func_TblCodeOfAccounting_Structure_SET"(0000004000000000002, NULL, 0000009000000000002, 8, '5-3000', '5-5950'); </v>
      </c>
    </row>
    <row r="272" spans="2:41" x14ac:dyDescent="0.25">
      <c r="B272" s="20">
        <v>3</v>
      </c>
      <c r="C272" s="32" t="s">
        <v>643</v>
      </c>
      <c r="D272" s="20" t="s">
        <v>238</v>
      </c>
      <c r="O272" s="32" t="s">
        <v>643</v>
      </c>
      <c r="Q272" s="20" t="str">
        <f t="shared" si="115"/>
        <v>Other Overhead</v>
      </c>
      <c r="S272" s="20" t="str">
        <f t="shared" si="95"/>
        <v>2-PASV</v>
      </c>
      <c r="T272" s="20" t="str">
        <f t="shared" si="96"/>
        <v>3-0000</v>
      </c>
      <c r="U272" s="20" t="str">
        <f t="shared" si="97"/>
        <v>3-3000</v>
      </c>
      <c r="V272" s="20" t="str">
        <f t="shared" si="98"/>
        <v>4-1EAT</v>
      </c>
      <c r="W272" s="20" t="str">
        <f t="shared" si="99"/>
        <v>4-2EBT</v>
      </c>
      <c r="X272" s="20" t="str">
        <f t="shared" si="113"/>
        <v>4-3OPF</v>
      </c>
      <c r="Y272" s="20" t="str">
        <f t="shared" si="114"/>
        <v>4-4GPF</v>
      </c>
      <c r="Z272" s="20" t="str">
        <f t="shared" si="100"/>
        <v>5-0000</v>
      </c>
      <c r="AA272" s="20" t="str">
        <f t="shared" si="101"/>
        <v>5-3000</v>
      </c>
      <c r="AB272" s="20" t="str">
        <f t="shared" si="102"/>
        <v>5-9000</v>
      </c>
      <c r="AD272" s="20" t="str">
        <f t="shared" si="103"/>
        <v/>
      </c>
      <c r="AE272" s="20" t="str">
        <f t="shared" si="104"/>
        <v/>
      </c>
      <c r="AF272" s="20" t="str">
        <f t="shared" si="105"/>
        <v/>
      </c>
      <c r="AG272" s="20" t="str">
        <f t="shared" si="106"/>
        <v/>
      </c>
      <c r="AH272" s="20" t="str">
        <f t="shared" si="107"/>
        <v/>
      </c>
      <c r="AI272" s="20" t="str">
        <f t="shared" si="108"/>
        <v/>
      </c>
      <c r="AJ272" s="20" t="str">
        <f t="shared" si="109"/>
        <v/>
      </c>
      <c r="AK272" s="20" t="str">
        <f t="shared" si="110"/>
        <v/>
      </c>
      <c r="AL272" s="20" t="str">
        <f t="shared" si="111"/>
        <v xml:space="preserve">SELECT * FROM "SchAccounting"."Func_TblCodeOfAccounting_Structure_SET"(0000004000000000002, NULL, 0000009000000000002, 8, '5-3000', '5-9000'); </v>
      </c>
      <c r="AM272" s="20" t="str">
        <f t="shared" si="112"/>
        <v/>
      </c>
      <c r="AO272" s="28" t="str">
        <f t="shared" si="94"/>
        <v xml:space="preserve">SELECT * FROM "SchAccounting"."Func_TblCodeOfAccounting_Structure_SET"(0000004000000000002, NULL, 0000009000000000002, 8, '5-3000', '5-9000'); </v>
      </c>
    </row>
    <row r="273" spans="2:41" x14ac:dyDescent="0.25">
      <c r="B273" s="20">
        <v>1</v>
      </c>
      <c r="C273" s="32" t="s">
        <v>421</v>
      </c>
      <c r="D273" s="20" t="s">
        <v>239</v>
      </c>
      <c r="L273" s="32" t="s">
        <v>421</v>
      </c>
      <c r="Q273" s="20" t="str">
        <f t="shared" si="115"/>
        <v>General &amp; Adm Expenses</v>
      </c>
      <c r="S273" s="20" t="str">
        <f t="shared" si="95"/>
        <v>2-PASV</v>
      </c>
      <c r="T273" s="20" t="str">
        <f t="shared" si="96"/>
        <v>3-0000</v>
      </c>
      <c r="U273" s="20" t="str">
        <f t="shared" si="97"/>
        <v>3-3000</v>
      </c>
      <c r="V273" s="20" t="str">
        <f t="shared" si="98"/>
        <v>4-1EAT</v>
      </c>
      <c r="W273" s="20" t="str">
        <f t="shared" si="99"/>
        <v>4-2EBT</v>
      </c>
      <c r="X273" s="20" t="str">
        <f t="shared" si="113"/>
        <v>4-3OPF</v>
      </c>
      <c r="Y273" s="20" t="str">
        <f t="shared" si="114"/>
        <v>6-0000</v>
      </c>
      <c r="Z273" s="20" t="str">
        <f t="shared" si="100"/>
        <v>5-0000</v>
      </c>
      <c r="AA273" s="20" t="str">
        <f t="shared" si="101"/>
        <v>5-3000</v>
      </c>
      <c r="AB273" s="20" t="str">
        <f t="shared" si="102"/>
        <v>5-9000</v>
      </c>
      <c r="AD273" s="20" t="str">
        <f t="shared" si="103"/>
        <v/>
      </c>
      <c r="AE273" s="20" t="str">
        <f t="shared" si="104"/>
        <v/>
      </c>
      <c r="AF273" s="20" t="str">
        <f t="shared" si="105"/>
        <v/>
      </c>
      <c r="AG273" s="20" t="str">
        <f t="shared" si="106"/>
        <v/>
      </c>
      <c r="AH273" s="20" t="str">
        <f t="shared" si="107"/>
        <v/>
      </c>
      <c r="AI273" s="20" t="str">
        <f t="shared" si="108"/>
        <v xml:space="preserve">SELECT * FROM "SchAccounting"."Func_TblCodeOfAccounting_Structure_SET"(0000004000000000002, NULL, 0000009000000000002, 5, '4-3OPF', '6-0000'); </v>
      </c>
      <c r="AJ273" s="20" t="str">
        <f t="shared" si="109"/>
        <v/>
      </c>
      <c r="AK273" s="20" t="str">
        <f t="shared" si="110"/>
        <v/>
      </c>
      <c r="AL273" s="20" t="str">
        <f t="shared" si="111"/>
        <v/>
      </c>
      <c r="AM273" s="20" t="str">
        <f t="shared" si="112"/>
        <v/>
      </c>
      <c r="AO273" s="28" t="str">
        <f t="shared" si="94"/>
        <v xml:space="preserve">SELECT * FROM "SchAccounting"."Func_TblCodeOfAccounting_Structure_SET"(0000004000000000002, NULL, 0000009000000000002, 5, '4-3OPF', '6-0000'); </v>
      </c>
    </row>
    <row r="274" spans="2:41" x14ac:dyDescent="0.25">
      <c r="B274" s="20">
        <v>2</v>
      </c>
      <c r="C274" s="32" t="s">
        <v>422</v>
      </c>
      <c r="D274" s="20" t="s">
        <v>240</v>
      </c>
      <c r="M274" s="32" t="s">
        <v>422</v>
      </c>
      <c r="Q274" s="20" t="str">
        <f t="shared" si="115"/>
        <v>Salary</v>
      </c>
      <c r="S274" s="20" t="str">
        <f t="shared" si="95"/>
        <v>2-PASV</v>
      </c>
      <c r="T274" s="20" t="str">
        <f t="shared" si="96"/>
        <v>3-0000</v>
      </c>
      <c r="U274" s="20" t="str">
        <f t="shared" si="97"/>
        <v>3-3000</v>
      </c>
      <c r="V274" s="20" t="str">
        <f t="shared" si="98"/>
        <v>4-1EAT</v>
      </c>
      <c r="W274" s="20" t="str">
        <f t="shared" si="99"/>
        <v>4-2EBT</v>
      </c>
      <c r="X274" s="20" t="str">
        <f t="shared" si="113"/>
        <v>4-3OPF</v>
      </c>
      <c r="Y274" s="20" t="str">
        <f t="shared" si="114"/>
        <v>6-0000</v>
      </c>
      <c r="Z274" s="20" t="str">
        <f t="shared" si="100"/>
        <v>6-1010</v>
      </c>
      <c r="AA274" s="20" t="str">
        <f t="shared" si="101"/>
        <v>5-3000</v>
      </c>
      <c r="AB274" s="20" t="str">
        <f t="shared" si="102"/>
        <v>5-9000</v>
      </c>
      <c r="AD274" s="20" t="str">
        <f t="shared" si="103"/>
        <v/>
      </c>
      <c r="AE274" s="20" t="str">
        <f t="shared" si="104"/>
        <v/>
      </c>
      <c r="AF274" s="20" t="str">
        <f t="shared" si="105"/>
        <v/>
      </c>
      <c r="AG274" s="20" t="str">
        <f t="shared" si="106"/>
        <v/>
      </c>
      <c r="AH274" s="20" t="str">
        <f t="shared" si="107"/>
        <v/>
      </c>
      <c r="AI274" s="20" t="str">
        <f t="shared" si="108"/>
        <v/>
      </c>
      <c r="AJ274" s="20" t="str">
        <f t="shared" si="109"/>
        <v xml:space="preserve">SELECT * FROM "SchAccounting"."Func_TblCodeOfAccounting_Structure_SET"(0000004000000000002, NULL, 0000009000000000002, 6, '6-0000', '6-1010'); </v>
      </c>
      <c r="AK274" s="20" t="str">
        <f t="shared" si="110"/>
        <v/>
      </c>
      <c r="AL274" s="20" t="str">
        <f t="shared" si="111"/>
        <v/>
      </c>
      <c r="AM274" s="20" t="str">
        <f t="shared" si="112"/>
        <v/>
      </c>
      <c r="AO274" s="28" t="str">
        <f t="shared" si="94"/>
        <v xml:space="preserve">SELECT * FROM "SchAccounting"."Func_TblCodeOfAccounting_Structure_SET"(0000004000000000002, NULL, 0000009000000000002, 6, '6-0000', '6-1010'); </v>
      </c>
    </row>
    <row r="275" spans="2:41" x14ac:dyDescent="0.25">
      <c r="B275" s="20">
        <v>2</v>
      </c>
      <c r="C275" s="32" t="s">
        <v>423</v>
      </c>
      <c r="D275" s="20" t="s">
        <v>241</v>
      </c>
      <c r="M275" s="32" t="s">
        <v>423</v>
      </c>
      <c r="Q275" s="20" t="str">
        <f t="shared" si="115"/>
        <v>Overtime</v>
      </c>
      <c r="S275" s="20" t="str">
        <f t="shared" si="95"/>
        <v>2-PASV</v>
      </c>
      <c r="T275" s="20" t="str">
        <f t="shared" si="96"/>
        <v>3-0000</v>
      </c>
      <c r="U275" s="20" t="str">
        <f t="shared" si="97"/>
        <v>3-3000</v>
      </c>
      <c r="V275" s="20" t="str">
        <f t="shared" si="98"/>
        <v>4-1EAT</v>
      </c>
      <c r="W275" s="20" t="str">
        <f t="shared" si="99"/>
        <v>4-2EBT</v>
      </c>
      <c r="X275" s="20" t="str">
        <f t="shared" si="113"/>
        <v>4-3OPF</v>
      </c>
      <c r="Y275" s="20" t="str">
        <f t="shared" si="114"/>
        <v>6-0000</v>
      </c>
      <c r="Z275" s="20" t="str">
        <f t="shared" si="100"/>
        <v>6-1020</v>
      </c>
      <c r="AA275" s="20" t="str">
        <f t="shared" si="101"/>
        <v>5-3000</v>
      </c>
      <c r="AB275" s="20" t="str">
        <f t="shared" si="102"/>
        <v>5-9000</v>
      </c>
      <c r="AD275" s="20" t="str">
        <f t="shared" si="103"/>
        <v/>
      </c>
      <c r="AE275" s="20" t="str">
        <f t="shared" si="104"/>
        <v/>
      </c>
      <c r="AF275" s="20" t="str">
        <f t="shared" si="105"/>
        <v/>
      </c>
      <c r="AG275" s="20" t="str">
        <f t="shared" si="106"/>
        <v/>
      </c>
      <c r="AH275" s="20" t="str">
        <f t="shared" si="107"/>
        <v/>
      </c>
      <c r="AI275" s="20" t="str">
        <f t="shared" si="108"/>
        <v/>
      </c>
      <c r="AJ275" s="20" t="str">
        <f t="shared" si="109"/>
        <v xml:space="preserve">SELECT * FROM "SchAccounting"."Func_TblCodeOfAccounting_Structure_SET"(0000004000000000002, NULL, 0000009000000000002, 6, '6-0000', '6-1020'); </v>
      </c>
      <c r="AK275" s="20" t="str">
        <f t="shared" si="110"/>
        <v/>
      </c>
      <c r="AL275" s="20" t="str">
        <f t="shared" si="111"/>
        <v/>
      </c>
      <c r="AM275" s="20" t="str">
        <f t="shared" si="112"/>
        <v/>
      </c>
      <c r="AO275" s="28" t="str">
        <f t="shared" si="94"/>
        <v xml:space="preserve">SELECT * FROM "SchAccounting"."Func_TblCodeOfAccounting_Structure_SET"(0000004000000000002, NULL, 0000009000000000002, 6, '6-0000', '6-1020'); </v>
      </c>
    </row>
    <row r="276" spans="2:41" x14ac:dyDescent="0.25">
      <c r="B276" s="20">
        <v>2</v>
      </c>
      <c r="C276" s="32" t="s">
        <v>424</v>
      </c>
      <c r="D276" s="20" t="s">
        <v>242</v>
      </c>
      <c r="M276" s="32" t="s">
        <v>424</v>
      </c>
      <c r="Q276" s="20" t="str">
        <f t="shared" si="115"/>
        <v>Bonus, THR</v>
      </c>
      <c r="S276" s="20" t="str">
        <f t="shared" si="95"/>
        <v>2-PASV</v>
      </c>
      <c r="T276" s="20" t="str">
        <f t="shared" si="96"/>
        <v>3-0000</v>
      </c>
      <c r="U276" s="20" t="str">
        <f t="shared" si="97"/>
        <v>3-3000</v>
      </c>
      <c r="V276" s="20" t="str">
        <f t="shared" si="98"/>
        <v>4-1EAT</v>
      </c>
      <c r="W276" s="20" t="str">
        <f t="shared" si="99"/>
        <v>4-2EBT</v>
      </c>
      <c r="X276" s="20" t="str">
        <f t="shared" si="113"/>
        <v>4-3OPF</v>
      </c>
      <c r="Y276" s="20" t="str">
        <f t="shared" si="114"/>
        <v>6-0000</v>
      </c>
      <c r="Z276" s="20" t="str">
        <f t="shared" si="100"/>
        <v>6-1030</v>
      </c>
      <c r="AA276" s="20" t="str">
        <f t="shared" si="101"/>
        <v>5-3000</v>
      </c>
      <c r="AB276" s="20" t="str">
        <f t="shared" si="102"/>
        <v>5-9000</v>
      </c>
      <c r="AD276" s="20" t="str">
        <f t="shared" si="103"/>
        <v/>
      </c>
      <c r="AE276" s="20" t="str">
        <f t="shared" si="104"/>
        <v/>
      </c>
      <c r="AF276" s="20" t="str">
        <f t="shared" si="105"/>
        <v/>
      </c>
      <c r="AG276" s="20" t="str">
        <f t="shared" si="106"/>
        <v/>
      </c>
      <c r="AH276" s="20" t="str">
        <f t="shared" si="107"/>
        <v/>
      </c>
      <c r="AI276" s="20" t="str">
        <f t="shared" si="108"/>
        <v/>
      </c>
      <c r="AJ276" s="20" t="str">
        <f t="shared" si="109"/>
        <v xml:space="preserve">SELECT * FROM "SchAccounting"."Func_TblCodeOfAccounting_Structure_SET"(0000004000000000002, NULL, 0000009000000000002, 6, '6-0000', '6-1030'); </v>
      </c>
      <c r="AK276" s="20" t="str">
        <f t="shared" si="110"/>
        <v/>
      </c>
      <c r="AL276" s="20" t="str">
        <f t="shared" si="111"/>
        <v/>
      </c>
      <c r="AM276" s="20" t="str">
        <f t="shared" si="112"/>
        <v/>
      </c>
      <c r="AO276" s="28" t="str">
        <f t="shared" si="94"/>
        <v xml:space="preserve">SELECT * FROM "SchAccounting"."Func_TblCodeOfAccounting_Structure_SET"(0000004000000000002, NULL, 0000009000000000002, 6, '6-0000', '6-1030'); </v>
      </c>
    </row>
    <row r="277" spans="2:41" x14ac:dyDescent="0.25">
      <c r="B277" s="20">
        <v>2</v>
      </c>
      <c r="C277" s="32" t="s">
        <v>425</v>
      </c>
      <c r="D277" s="20" t="s">
        <v>243</v>
      </c>
      <c r="M277" s="32" t="s">
        <v>425</v>
      </c>
      <c r="Q277" s="20" t="str">
        <f t="shared" si="115"/>
        <v>Performance Bonus</v>
      </c>
      <c r="S277" s="20" t="str">
        <f t="shared" si="95"/>
        <v>2-PASV</v>
      </c>
      <c r="T277" s="20" t="str">
        <f t="shared" si="96"/>
        <v>3-0000</v>
      </c>
      <c r="U277" s="20" t="str">
        <f t="shared" si="97"/>
        <v>3-3000</v>
      </c>
      <c r="V277" s="20" t="str">
        <f t="shared" si="98"/>
        <v>4-1EAT</v>
      </c>
      <c r="W277" s="20" t="str">
        <f t="shared" si="99"/>
        <v>4-2EBT</v>
      </c>
      <c r="X277" s="20" t="str">
        <f t="shared" si="113"/>
        <v>4-3OPF</v>
      </c>
      <c r="Y277" s="20" t="str">
        <f t="shared" si="114"/>
        <v>6-0000</v>
      </c>
      <c r="Z277" s="20" t="str">
        <f t="shared" si="100"/>
        <v>6-1035</v>
      </c>
      <c r="AA277" s="20" t="str">
        <f t="shared" si="101"/>
        <v>5-3000</v>
      </c>
      <c r="AB277" s="20" t="str">
        <f t="shared" si="102"/>
        <v>5-9000</v>
      </c>
      <c r="AD277" s="20" t="str">
        <f t="shared" si="103"/>
        <v/>
      </c>
      <c r="AE277" s="20" t="str">
        <f t="shared" si="104"/>
        <v/>
      </c>
      <c r="AF277" s="20" t="str">
        <f t="shared" si="105"/>
        <v/>
      </c>
      <c r="AG277" s="20" t="str">
        <f t="shared" si="106"/>
        <v/>
      </c>
      <c r="AH277" s="20" t="str">
        <f t="shared" si="107"/>
        <v/>
      </c>
      <c r="AI277" s="20" t="str">
        <f t="shared" si="108"/>
        <v/>
      </c>
      <c r="AJ277" s="20" t="str">
        <f t="shared" si="109"/>
        <v xml:space="preserve">SELECT * FROM "SchAccounting"."Func_TblCodeOfAccounting_Structure_SET"(0000004000000000002, NULL, 0000009000000000002, 6, '6-0000', '6-1035'); </v>
      </c>
      <c r="AK277" s="20" t="str">
        <f t="shared" si="110"/>
        <v/>
      </c>
      <c r="AL277" s="20" t="str">
        <f t="shared" si="111"/>
        <v/>
      </c>
      <c r="AM277" s="20" t="str">
        <f t="shared" si="112"/>
        <v/>
      </c>
      <c r="AO277" s="28" t="str">
        <f t="shared" si="94"/>
        <v xml:space="preserve">SELECT * FROM "SchAccounting"."Func_TblCodeOfAccounting_Structure_SET"(0000004000000000002, NULL, 0000009000000000002, 6, '6-0000', '6-1035'); </v>
      </c>
    </row>
    <row r="278" spans="2:41" x14ac:dyDescent="0.25">
      <c r="B278" s="20">
        <v>2</v>
      </c>
      <c r="C278" s="32" t="s">
        <v>426</v>
      </c>
      <c r="D278" s="20" t="s">
        <v>244</v>
      </c>
      <c r="M278" s="32" t="s">
        <v>426</v>
      </c>
      <c r="Q278" s="20" t="str">
        <f t="shared" si="115"/>
        <v>Jamsostek</v>
      </c>
      <c r="S278" s="20" t="str">
        <f t="shared" si="95"/>
        <v>2-PASV</v>
      </c>
      <c r="T278" s="20" t="str">
        <f t="shared" si="96"/>
        <v>3-0000</v>
      </c>
      <c r="U278" s="20" t="str">
        <f t="shared" si="97"/>
        <v>3-3000</v>
      </c>
      <c r="V278" s="20" t="str">
        <f t="shared" si="98"/>
        <v>4-1EAT</v>
      </c>
      <c r="W278" s="20" t="str">
        <f t="shared" si="99"/>
        <v>4-2EBT</v>
      </c>
      <c r="X278" s="20" t="str">
        <f t="shared" si="113"/>
        <v>4-3OPF</v>
      </c>
      <c r="Y278" s="20" t="str">
        <f t="shared" si="114"/>
        <v>6-0000</v>
      </c>
      <c r="Z278" s="20" t="str">
        <f t="shared" si="100"/>
        <v>6-1040</v>
      </c>
      <c r="AA278" s="20" t="str">
        <f t="shared" si="101"/>
        <v>5-3000</v>
      </c>
      <c r="AB278" s="20" t="str">
        <f t="shared" si="102"/>
        <v>5-9000</v>
      </c>
      <c r="AD278" s="20" t="str">
        <f t="shared" si="103"/>
        <v/>
      </c>
      <c r="AE278" s="20" t="str">
        <f t="shared" si="104"/>
        <v/>
      </c>
      <c r="AF278" s="20" t="str">
        <f t="shared" si="105"/>
        <v/>
      </c>
      <c r="AG278" s="20" t="str">
        <f t="shared" si="106"/>
        <v/>
      </c>
      <c r="AH278" s="20" t="str">
        <f t="shared" si="107"/>
        <v/>
      </c>
      <c r="AI278" s="20" t="str">
        <f t="shared" si="108"/>
        <v/>
      </c>
      <c r="AJ278" s="20" t="str">
        <f t="shared" si="109"/>
        <v xml:space="preserve">SELECT * FROM "SchAccounting"."Func_TblCodeOfAccounting_Structure_SET"(0000004000000000002, NULL, 0000009000000000002, 6, '6-0000', '6-1040'); </v>
      </c>
      <c r="AK278" s="20" t="str">
        <f t="shared" si="110"/>
        <v/>
      </c>
      <c r="AL278" s="20" t="str">
        <f t="shared" si="111"/>
        <v/>
      </c>
      <c r="AM278" s="20" t="str">
        <f t="shared" si="112"/>
        <v/>
      </c>
      <c r="AO278" s="28" t="str">
        <f t="shared" si="94"/>
        <v xml:space="preserve">SELECT * FROM "SchAccounting"."Func_TblCodeOfAccounting_Structure_SET"(0000004000000000002, NULL, 0000009000000000002, 6, '6-0000', '6-1040'); </v>
      </c>
    </row>
    <row r="279" spans="2:41" x14ac:dyDescent="0.25">
      <c r="B279" s="20">
        <v>2</v>
      </c>
      <c r="C279" s="32" t="s">
        <v>427</v>
      </c>
      <c r="D279" s="20" t="s">
        <v>245</v>
      </c>
      <c r="M279" s="32" t="s">
        <v>427</v>
      </c>
      <c r="Q279" s="20" t="str">
        <f t="shared" si="115"/>
        <v>Personal Income Tax</v>
      </c>
      <c r="S279" s="20" t="str">
        <f t="shared" si="95"/>
        <v>2-PASV</v>
      </c>
      <c r="T279" s="20" t="str">
        <f t="shared" si="96"/>
        <v>3-0000</v>
      </c>
      <c r="U279" s="20" t="str">
        <f t="shared" si="97"/>
        <v>3-3000</v>
      </c>
      <c r="V279" s="20" t="str">
        <f t="shared" si="98"/>
        <v>4-1EAT</v>
      </c>
      <c r="W279" s="20" t="str">
        <f t="shared" si="99"/>
        <v>4-2EBT</v>
      </c>
      <c r="X279" s="20" t="str">
        <f t="shared" si="113"/>
        <v>4-3OPF</v>
      </c>
      <c r="Y279" s="20" t="str">
        <f t="shared" si="114"/>
        <v>6-0000</v>
      </c>
      <c r="Z279" s="20" t="str">
        <f t="shared" si="100"/>
        <v>6-1050</v>
      </c>
      <c r="AA279" s="20" t="str">
        <f t="shared" si="101"/>
        <v>5-3000</v>
      </c>
      <c r="AB279" s="20" t="str">
        <f t="shared" si="102"/>
        <v>5-9000</v>
      </c>
      <c r="AD279" s="20" t="str">
        <f t="shared" si="103"/>
        <v/>
      </c>
      <c r="AE279" s="20" t="str">
        <f t="shared" si="104"/>
        <v/>
      </c>
      <c r="AF279" s="20" t="str">
        <f t="shared" si="105"/>
        <v/>
      </c>
      <c r="AG279" s="20" t="str">
        <f t="shared" si="106"/>
        <v/>
      </c>
      <c r="AH279" s="20" t="str">
        <f t="shared" si="107"/>
        <v/>
      </c>
      <c r="AI279" s="20" t="str">
        <f t="shared" si="108"/>
        <v/>
      </c>
      <c r="AJ279" s="20" t="str">
        <f t="shared" si="109"/>
        <v xml:space="preserve">SELECT * FROM "SchAccounting"."Func_TblCodeOfAccounting_Structure_SET"(0000004000000000002, NULL, 0000009000000000002, 6, '6-0000', '6-1050'); </v>
      </c>
      <c r="AK279" s="20" t="str">
        <f t="shared" si="110"/>
        <v/>
      </c>
      <c r="AL279" s="20" t="str">
        <f t="shared" si="111"/>
        <v/>
      </c>
      <c r="AM279" s="20" t="str">
        <f t="shared" si="112"/>
        <v/>
      </c>
      <c r="AO279" s="28" t="str">
        <f t="shared" si="94"/>
        <v xml:space="preserve">SELECT * FROM "SchAccounting"."Func_TblCodeOfAccounting_Structure_SET"(0000004000000000002, NULL, 0000009000000000002, 6, '6-0000', '6-1050'); </v>
      </c>
    </row>
    <row r="280" spans="2:41" x14ac:dyDescent="0.25">
      <c r="B280" s="20">
        <v>2</v>
      </c>
      <c r="C280" s="32" t="s">
        <v>428</v>
      </c>
      <c r="D280" s="20" t="s">
        <v>246</v>
      </c>
      <c r="M280" s="32" t="s">
        <v>428</v>
      </c>
      <c r="Q280" s="20" t="str">
        <f t="shared" si="115"/>
        <v>Post Employee benefit Expense</v>
      </c>
      <c r="S280" s="20" t="str">
        <f t="shared" si="95"/>
        <v>2-PASV</v>
      </c>
      <c r="T280" s="20" t="str">
        <f t="shared" si="96"/>
        <v>3-0000</v>
      </c>
      <c r="U280" s="20" t="str">
        <f t="shared" si="97"/>
        <v>3-3000</v>
      </c>
      <c r="V280" s="20" t="str">
        <f t="shared" si="98"/>
        <v>4-1EAT</v>
      </c>
      <c r="W280" s="20" t="str">
        <f t="shared" si="99"/>
        <v>4-2EBT</v>
      </c>
      <c r="X280" s="20" t="str">
        <f t="shared" ref="X280:X343" si="116">IF(EXACT($K280, ""), IF(EXACT($X279, ""), "", $X279), $K280)</f>
        <v>4-3OPF</v>
      </c>
      <c r="Y280" s="20" t="str">
        <f t="shared" ref="Y280:Y343" si="117">IF(EXACT($L280, ""), IF(EXACT($Y279, ""), "", $Y279), $L280)</f>
        <v>6-0000</v>
      </c>
      <c r="Z280" s="20" t="str">
        <f t="shared" si="100"/>
        <v>6-1055</v>
      </c>
      <c r="AA280" s="20" t="str">
        <f t="shared" si="101"/>
        <v>5-3000</v>
      </c>
      <c r="AB280" s="20" t="str">
        <f t="shared" si="102"/>
        <v>5-9000</v>
      </c>
      <c r="AD280" s="20" t="str">
        <f t="shared" si="103"/>
        <v/>
      </c>
      <c r="AE280" s="20" t="str">
        <f t="shared" si="104"/>
        <v/>
      </c>
      <c r="AF280" s="20" t="str">
        <f t="shared" si="105"/>
        <v/>
      </c>
      <c r="AG280" s="20" t="str">
        <f t="shared" si="106"/>
        <v/>
      </c>
      <c r="AH280" s="20" t="str">
        <f t="shared" si="107"/>
        <v/>
      </c>
      <c r="AI280" s="20" t="str">
        <f t="shared" si="108"/>
        <v/>
      </c>
      <c r="AJ280" s="20" t="str">
        <f t="shared" si="109"/>
        <v xml:space="preserve">SELECT * FROM "SchAccounting"."Func_TblCodeOfAccounting_Structure_SET"(0000004000000000002, NULL, 0000009000000000002, 6, '6-0000', '6-1055'); </v>
      </c>
      <c r="AK280" s="20" t="str">
        <f t="shared" si="110"/>
        <v/>
      </c>
      <c r="AL280" s="20" t="str">
        <f t="shared" si="111"/>
        <v/>
      </c>
      <c r="AM280" s="20" t="str">
        <f t="shared" si="112"/>
        <v/>
      </c>
      <c r="AO280" s="28" t="str">
        <f t="shared" si="94"/>
        <v xml:space="preserve">SELECT * FROM "SchAccounting"."Func_TblCodeOfAccounting_Structure_SET"(0000004000000000002, NULL, 0000009000000000002, 6, '6-0000', '6-1055'); </v>
      </c>
    </row>
    <row r="281" spans="2:41" x14ac:dyDescent="0.25">
      <c r="B281" s="20">
        <v>2</v>
      </c>
      <c r="C281" s="32" t="s">
        <v>429</v>
      </c>
      <c r="D281" s="20" t="s">
        <v>247</v>
      </c>
      <c r="M281" s="32" t="s">
        <v>429</v>
      </c>
      <c r="Q281" s="20" t="str">
        <f t="shared" si="115"/>
        <v>Medical Expense</v>
      </c>
      <c r="S281" s="20" t="str">
        <f t="shared" si="95"/>
        <v>2-PASV</v>
      </c>
      <c r="T281" s="20" t="str">
        <f t="shared" si="96"/>
        <v>3-0000</v>
      </c>
      <c r="U281" s="20" t="str">
        <f t="shared" si="97"/>
        <v>3-3000</v>
      </c>
      <c r="V281" s="20" t="str">
        <f t="shared" si="98"/>
        <v>4-1EAT</v>
      </c>
      <c r="W281" s="20" t="str">
        <f t="shared" si="99"/>
        <v>4-2EBT</v>
      </c>
      <c r="X281" s="20" t="str">
        <f t="shared" si="116"/>
        <v>4-3OPF</v>
      </c>
      <c r="Y281" s="20" t="str">
        <f t="shared" si="117"/>
        <v>6-0000</v>
      </c>
      <c r="Z281" s="20" t="str">
        <f t="shared" si="100"/>
        <v>6-1060</v>
      </c>
      <c r="AA281" s="20" t="str">
        <f t="shared" si="101"/>
        <v>5-3000</v>
      </c>
      <c r="AB281" s="20" t="str">
        <f t="shared" si="102"/>
        <v>5-9000</v>
      </c>
      <c r="AD281" s="20" t="str">
        <f t="shared" si="103"/>
        <v/>
      </c>
      <c r="AE281" s="20" t="str">
        <f t="shared" si="104"/>
        <v/>
      </c>
      <c r="AF281" s="20" t="str">
        <f t="shared" si="105"/>
        <v/>
      </c>
      <c r="AG281" s="20" t="str">
        <f t="shared" si="106"/>
        <v/>
      </c>
      <c r="AH281" s="20" t="str">
        <f t="shared" si="107"/>
        <v/>
      </c>
      <c r="AI281" s="20" t="str">
        <f t="shared" si="108"/>
        <v/>
      </c>
      <c r="AJ281" s="20" t="str">
        <f t="shared" si="109"/>
        <v xml:space="preserve">SELECT * FROM "SchAccounting"."Func_TblCodeOfAccounting_Structure_SET"(0000004000000000002, NULL, 0000009000000000002, 6, '6-0000', '6-1060'); </v>
      </c>
      <c r="AK281" s="20" t="str">
        <f t="shared" si="110"/>
        <v/>
      </c>
      <c r="AL281" s="20" t="str">
        <f t="shared" si="111"/>
        <v/>
      </c>
      <c r="AM281" s="20" t="str">
        <f t="shared" si="112"/>
        <v/>
      </c>
      <c r="AO281" s="28" t="str">
        <f t="shared" si="94"/>
        <v xml:space="preserve">SELECT * FROM "SchAccounting"."Func_TblCodeOfAccounting_Structure_SET"(0000004000000000002, NULL, 0000009000000000002, 6, '6-0000', '6-1060'); </v>
      </c>
    </row>
    <row r="282" spans="2:41" x14ac:dyDescent="0.25">
      <c r="B282" s="20">
        <v>2</v>
      </c>
      <c r="C282" s="32" t="s">
        <v>430</v>
      </c>
      <c r="D282" s="20" t="s">
        <v>248</v>
      </c>
      <c r="M282" s="32" t="s">
        <v>430</v>
      </c>
      <c r="Q282" s="20" t="str">
        <f t="shared" si="115"/>
        <v>Accrual for Operation Staff</v>
      </c>
      <c r="S282" s="20" t="str">
        <f t="shared" si="95"/>
        <v>2-PASV</v>
      </c>
      <c r="T282" s="20" t="str">
        <f t="shared" si="96"/>
        <v>3-0000</v>
      </c>
      <c r="U282" s="20" t="str">
        <f t="shared" si="97"/>
        <v>3-3000</v>
      </c>
      <c r="V282" s="20" t="str">
        <f t="shared" si="98"/>
        <v>4-1EAT</v>
      </c>
      <c r="W282" s="20" t="str">
        <f t="shared" si="99"/>
        <v>4-2EBT</v>
      </c>
      <c r="X282" s="20" t="str">
        <f t="shared" si="116"/>
        <v>4-3OPF</v>
      </c>
      <c r="Y282" s="20" t="str">
        <f t="shared" si="117"/>
        <v>6-0000</v>
      </c>
      <c r="Z282" s="20" t="str">
        <f t="shared" si="100"/>
        <v>6-1065</v>
      </c>
      <c r="AA282" s="20" t="str">
        <f t="shared" si="101"/>
        <v>5-3000</v>
      </c>
      <c r="AB282" s="20" t="str">
        <f t="shared" si="102"/>
        <v>5-9000</v>
      </c>
      <c r="AD282" s="20" t="str">
        <f t="shared" si="103"/>
        <v/>
      </c>
      <c r="AE282" s="20" t="str">
        <f t="shared" si="104"/>
        <v/>
      </c>
      <c r="AF282" s="20" t="str">
        <f t="shared" si="105"/>
        <v/>
      </c>
      <c r="AG282" s="20" t="str">
        <f t="shared" si="106"/>
        <v/>
      </c>
      <c r="AH282" s="20" t="str">
        <f t="shared" si="107"/>
        <v/>
      </c>
      <c r="AI282" s="20" t="str">
        <f t="shared" si="108"/>
        <v/>
      </c>
      <c r="AJ282" s="20" t="str">
        <f t="shared" si="109"/>
        <v xml:space="preserve">SELECT * FROM "SchAccounting"."Func_TblCodeOfAccounting_Structure_SET"(0000004000000000002, NULL, 0000009000000000002, 6, '6-0000', '6-1065'); </v>
      </c>
      <c r="AK282" s="20" t="str">
        <f t="shared" si="110"/>
        <v/>
      </c>
      <c r="AL282" s="20" t="str">
        <f t="shared" si="111"/>
        <v/>
      </c>
      <c r="AM282" s="20" t="str">
        <f t="shared" si="112"/>
        <v/>
      </c>
      <c r="AO282" s="28" t="str">
        <f t="shared" si="94"/>
        <v xml:space="preserve">SELECT * FROM "SchAccounting"."Func_TblCodeOfAccounting_Structure_SET"(0000004000000000002, NULL, 0000009000000000002, 6, '6-0000', '6-1065'); </v>
      </c>
    </row>
    <row r="283" spans="2:41" x14ac:dyDescent="0.25">
      <c r="B283" s="20">
        <v>2</v>
      </c>
      <c r="C283" s="32" t="s">
        <v>431</v>
      </c>
      <c r="D283" s="20" t="s">
        <v>249</v>
      </c>
      <c r="M283" s="32" t="s">
        <v>431</v>
      </c>
      <c r="Q283" s="20" t="str">
        <f t="shared" si="115"/>
        <v>Meal Allowance</v>
      </c>
      <c r="S283" s="20" t="str">
        <f t="shared" si="95"/>
        <v>2-PASV</v>
      </c>
      <c r="T283" s="20" t="str">
        <f t="shared" si="96"/>
        <v>3-0000</v>
      </c>
      <c r="U283" s="20" t="str">
        <f t="shared" si="97"/>
        <v>3-3000</v>
      </c>
      <c r="V283" s="20" t="str">
        <f t="shared" si="98"/>
        <v>4-1EAT</v>
      </c>
      <c r="W283" s="20" t="str">
        <f t="shared" si="99"/>
        <v>4-2EBT</v>
      </c>
      <c r="X283" s="20" t="str">
        <f t="shared" si="116"/>
        <v>4-3OPF</v>
      </c>
      <c r="Y283" s="20" t="str">
        <f t="shared" si="117"/>
        <v>6-0000</v>
      </c>
      <c r="Z283" s="20" t="str">
        <f t="shared" si="100"/>
        <v>6-1070</v>
      </c>
      <c r="AA283" s="20" t="str">
        <f t="shared" si="101"/>
        <v>5-3000</v>
      </c>
      <c r="AB283" s="20" t="str">
        <f t="shared" si="102"/>
        <v>5-9000</v>
      </c>
      <c r="AD283" s="20" t="str">
        <f t="shared" si="103"/>
        <v/>
      </c>
      <c r="AE283" s="20" t="str">
        <f t="shared" si="104"/>
        <v/>
      </c>
      <c r="AF283" s="20" t="str">
        <f t="shared" si="105"/>
        <v/>
      </c>
      <c r="AG283" s="20" t="str">
        <f t="shared" si="106"/>
        <v/>
      </c>
      <c r="AH283" s="20" t="str">
        <f t="shared" si="107"/>
        <v/>
      </c>
      <c r="AI283" s="20" t="str">
        <f t="shared" si="108"/>
        <v/>
      </c>
      <c r="AJ283" s="20" t="str">
        <f t="shared" si="109"/>
        <v xml:space="preserve">SELECT * FROM "SchAccounting"."Func_TblCodeOfAccounting_Structure_SET"(0000004000000000002, NULL, 0000009000000000002, 6, '6-0000', '6-1070'); </v>
      </c>
      <c r="AK283" s="20" t="str">
        <f t="shared" si="110"/>
        <v/>
      </c>
      <c r="AL283" s="20" t="str">
        <f t="shared" si="111"/>
        <v/>
      </c>
      <c r="AM283" s="20" t="str">
        <f t="shared" si="112"/>
        <v/>
      </c>
      <c r="AO283" s="28" t="str">
        <f t="shared" si="94"/>
        <v xml:space="preserve">SELECT * FROM "SchAccounting"."Func_TblCodeOfAccounting_Structure_SET"(0000004000000000002, NULL, 0000009000000000002, 6, '6-0000', '6-1070'); </v>
      </c>
    </row>
    <row r="284" spans="2:41" x14ac:dyDescent="0.25">
      <c r="B284" s="20">
        <v>2</v>
      </c>
      <c r="C284" s="32" t="s">
        <v>432</v>
      </c>
      <c r="D284" s="20" t="s">
        <v>250</v>
      </c>
      <c r="M284" s="32" t="s">
        <v>432</v>
      </c>
      <c r="Q284" s="20" t="str">
        <f t="shared" si="115"/>
        <v>Staff Welfare</v>
      </c>
      <c r="S284" s="20" t="str">
        <f t="shared" si="95"/>
        <v>2-PASV</v>
      </c>
      <c r="T284" s="20" t="str">
        <f t="shared" si="96"/>
        <v>3-0000</v>
      </c>
      <c r="U284" s="20" t="str">
        <f t="shared" si="97"/>
        <v>3-3000</v>
      </c>
      <c r="V284" s="20" t="str">
        <f t="shared" si="98"/>
        <v>4-1EAT</v>
      </c>
      <c r="W284" s="20" t="str">
        <f t="shared" si="99"/>
        <v>4-2EBT</v>
      </c>
      <c r="X284" s="20" t="str">
        <f t="shared" si="116"/>
        <v>4-3OPF</v>
      </c>
      <c r="Y284" s="20" t="str">
        <f t="shared" si="117"/>
        <v>6-0000</v>
      </c>
      <c r="Z284" s="20" t="str">
        <f t="shared" si="100"/>
        <v>6-1080</v>
      </c>
      <c r="AA284" s="20" t="str">
        <f t="shared" si="101"/>
        <v>5-3000</v>
      </c>
      <c r="AB284" s="20" t="str">
        <f t="shared" si="102"/>
        <v>5-9000</v>
      </c>
      <c r="AD284" s="20" t="str">
        <f t="shared" si="103"/>
        <v/>
      </c>
      <c r="AE284" s="20" t="str">
        <f t="shared" si="104"/>
        <v/>
      </c>
      <c r="AF284" s="20" t="str">
        <f t="shared" si="105"/>
        <v/>
      </c>
      <c r="AG284" s="20" t="str">
        <f t="shared" si="106"/>
        <v/>
      </c>
      <c r="AH284" s="20" t="str">
        <f t="shared" si="107"/>
        <v/>
      </c>
      <c r="AI284" s="20" t="str">
        <f t="shared" si="108"/>
        <v/>
      </c>
      <c r="AJ284" s="20" t="str">
        <f t="shared" si="109"/>
        <v xml:space="preserve">SELECT * FROM "SchAccounting"."Func_TblCodeOfAccounting_Structure_SET"(0000004000000000002, NULL, 0000009000000000002, 6, '6-0000', '6-1080'); </v>
      </c>
      <c r="AK284" s="20" t="str">
        <f t="shared" si="110"/>
        <v/>
      </c>
      <c r="AL284" s="20" t="str">
        <f t="shared" si="111"/>
        <v/>
      </c>
      <c r="AM284" s="20" t="str">
        <f t="shared" si="112"/>
        <v/>
      </c>
      <c r="AO284" s="28" t="str">
        <f t="shared" si="94"/>
        <v xml:space="preserve">SELECT * FROM "SchAccounting"."Func_TblCodeOfAccounting_Structure_SET"(0000004000000000002, NULL, 0000009000000000002, 6, '6-0000', '6-1080'); </v>
      </c>
    </row>
    <row r="285" spans="2:41" x14ac:dyDescent="0.25">
      <c r="B285" s="20">
        <v>2</v>
      </c>
      <c r="C285" s="32" t="s">
        <v>433</v>
      </c>
      <c r="D285" s="20" t="s">
        <v>251</v>
      </c>
      <c r="M285" s="32" t="s">
        <v>433</v>
      </c>
      <c r="Q285" s="20" t="str">
        <f t="shared" si="115"/>
        <v>Housing Allowance</v>
      </c>
      <c r="S285" s="20" t="str">
        <f t="shared" si="95"/>
        <v>2-PASV</v>
      </c>
      <c r="T285" s="20" t="str">
        <f t="shared" si="96"/>
        <v>3-0000</v>
      </c>
      <c r="U285" s="20" t="str">
        <f t="shared" si="97"/>
        <v>3-3000</v>
      </c>
      <c r="V285" s="20" t="str">
        <f t="shared" si="98"/>
        <v>4-1EAT</v>
      </c>
      <c r="W285" s="20" t="str">
        <f t="shared" si="99"/>
        <v>4-2EBT</v>
      </c>
      <c r="X285" s="20" t="str">
        <f t="shared" si="116"/>
        <v>4-3OPF</v>
      </c>
      <c r="Y285" s="20" t="str">
        <f t="shared" si="117"/>
        <v>6-0000</v>
      </c>
      <c r="Z285" s="20" t="str">
        <f t="shared" si="100"/>
        <v>6-1085</v>
      </c>
      <c r="AA285" s="20" t="str">
        <f t="shared" si="101"/>
        <v>5-3000</v>
      </c>
      <c r="AB285" s="20" t="str">
        <f t="shared" si="102"/>
        <v>5-9000</v>
      </c>
      <c r="AD285" s="20" t="str">
        <f t="shared" si="103"/>
        <v/>
      </c>
      <c r="AE285" s="20" t="str">
        <f t="shared" si="104"/>
        <v/>
      </c>
      <c r="AF285" s="20" t="str">
        <f t="shared" si="105"/>
        <v/>
      </c>
      <c r="AG285" s="20" t="str">
        <f t="shared" si="106"/>
        <v/>
      </c>
      <c r="AH285" s="20" t="str">
        <f t="shared" si="107"/>
        <v/>
      </c>
      <c r="AI285" s="20" t="str">
        <f t="shared" si="108"/>
        <v/>
      </c>
      <c r="AJ285" s="20" t="str">
        <f t="shared" si="109"/>
        <v xml:space="preserve">SELECT * FROM "SchAccounting"."Func_TblCodeOfAccounting_Structure_SET"(0000004000000000002, NULL, 0000009000000000002, 6, '6-0000', '6-1085'); </v>
      </c>
      <c r="AK285" s="20" t="str">
        <f t="shared" si="110"/>
        <v/>
      </c>
      <c r="AL285" s="20" t="str">
        <f t="shared" si="111"/>
        <v/>
      </c>
      <c r="AM285" s="20" t="str">
        <f t="shared" si="112"/>
        <v/>
      </c>
      <c r="AO285" s="28" t="str">
        <f t="shared" si="94"/>
        <v xml:space="preserve">SELECT * FROM "SchAccounting"."Func_TblCodeOfAccounting_Structure_SET"(0000004000000000002, NULL, 0000009000000000002, 6, '6-0000', '6-1085'); </v>
      </c>
    </row>
    <row r="286" spans="2:41" x14ac:dyDescent="0.25">
      <c r="B286" s="20">
        <v>2</v>
      </c>
      <c r="C286" s="32" t="s">
        <v>434</v>
      </c>
      <c r="D286" s="20" t="s">
        <v>252</v>
      </c>
      <c r="M286" s="32" t="s">
        <v>434</v>
      </c>
      <c r="Q286" s="20" t="str">
        <f t="shared" si="115"/>
        <v>Uniform</v>
      </c>
      <c r="S286" s="20" t="str">
        <f t="shared" si="95"/>
        <v>2-PASV</v>
      </c>
      <c r="T286" s="20" t="str">
        <f t="shared" si="96"/>
        <v>3-0000</v>
      </c>
      <c r="U286" s="20" t="str">
        <f t="shared" si="97"/>
        <v>3-3000</v>
      </c>
      <c r="V286" s="20" t="str">
        <f t="shared" si="98"/>
        <v>4-1EAT</v>
      </c>
      <c r="W286" s="20" t="str">
        <f t="shared" si="99"/>
        <v>4-2EBT</v>
      </c>
      <c r="X286" s="20" t="str">
        <f t="shared" si="116"/>
        <v>4-3OPF</v>
      </c>
      <c r="Y286" s="20" t="str">
        <f t="shared" si="117"/>
        <v>6-0000</v>
      </c>
      <c r="Z286" s="20" t="str">
        <f t="shared" si="100"/>
        <v>6-1090</v>
      </c>
      <c r="AA286" s="20" t="str">
        <f t="shared" si="101"/>
        <v>5-3000</v>
      </c>
      <c r="AB286" s="20" t="str">
        <f t="shared" si="102"/>
        <v>5-9000</v>
      </c>
      <c r="AD286" s="20" t="str">
        <f t="shared" si="103"/>
        <v/>
      </c>
      <c r="AE286" s="20" t="str">
        <f t="shared" si="104"/>
        <v/>
      </c>
      <c r="AF286" s="20" t="str">
        <f t="shared" si="105"/>
        <v/>
      </c>
      <c r="AG286" s="20" t="str">
        <f t="shared" si="106"/>
        <v/>
      </c>
      <c r="AH286" s="20" t="str">
        <f t="shared" si="107"/>
        <v/>
      </c>
      <c r="AI286" s="20" t="str">
        <f t="shared" si="108"/>
        <v/>
      </c>
      <c r="AJ286" s="20" t="str">
        <f t="shared" si="109"/>
        <v xml:space="preserve">SELECT * FROM "SchAccounting"."Func_TblCodeOfAccounting_Structure_SET"(0000004000000000002, NULL, 0000009000000000002, 6, '6-0000', '6-1090'); </v>
      </c>
      <c r="AK286" s="20" t="str">
        <f t="shared" si="110"/>
        <v/>
      </c>
      <c r="AL286" s="20" t="str">
        <f t="shared" si="111"/>
        <v/>
      </c>
      <c r="AM286" s="20" t="str">
        <f t="shared" si="112"/>
        <v/>
      </c>
      <c r="AO286" s="28" t="str">
        <f t="shared" si="94"/>
        <v xml:space="preserve">SELECT * FROM "SchAccounting"."Func_TblCodeOfAccounting_Structure_SET"(0000004000000000002, NULL, 0000009000000000002, 6, '6-0000', '6-1090'); </v>
      </c>
    </row>
    <row r="287" spans="2:41" x14ac:dyDescent="0.25">
      <c r="B287" s="20">
        <v>2</v>
      </c>
      <c r="C287" s="32" t="s">
        <v>435</v>
      </c>
      <c r="D287" s="20" t="s">
        <v>253</v>
      </c>
      <c r="M287" s="32" t="s">
        <v>435</v>
      </c>
      <c r="Q287" s="20" t="str">
        <f t="shared" si="115"/>
        <v>Recruitment expense</v>
      </c>
      <c r="S287" s="20" t="str">
        <f t="shared" si="95"/>
        <v>2-PASV</v>
      </c>
      <c r="T287" s="20" t="str">
        <f t="shared" si="96"/>
        <v>3-0000</v>
      </c>
      <c r="U287" s="20" t="str">
        <f t="shared" si="97"/>
        <v>3-3000</v>
      </c>
      <c r="V287" s="20" t="str">
        <f t="shared" si="98"/>
        <v>4-1EAT</v>
      </c>
      <c r="W287" s="20" t="str">
        <f t="shared" si="99"/>
        <v>4-2EBT</v>
      </c>
      <c r="X287" s="20" t="str">
        <f t="shared" si="116"/>
        <v>4-3OPF</v>
      </c>
      <c r="Y287" s="20" t="str">
        <f t="shared" si="117"/>
        <v>6-0000</v>
      </c>
      <c r="Z287" s="20" t="str">
        <f t="shared" si="100"/>
        <v>6-1100</v>
      </c>
      <c r="AA287" s="20" t="str">
        <f t="shared" si="101"/>
        <v>5-3000</v>
      </c>
      <c r="AB287" s="20" t="str">
        <f t="shared" si="102"/>
        <v>5-9000</v>
      </c>
      <c r="AD287" s="20" t="str">
        <f t="shared" si="103"/>
        <v/>
      </c>
      <c r="AE287" s="20" t="str">
        <f t="shared" si="104"/>
        <v/>
      </c>
      <c r="AF287" s="20" t="str">
        <f t="shared" si="105"/>
        <v/>
      </c>
      <c r="AG287" s="20" t="str">
        <f t="shared" si="106"/>
        <v/>
      </c>
      <c r="AH287" s="20" t="str">
        <f t="shared" si="107"/>
        <v/>
      </c>
      <c r="AI287" s="20" t="str">
        <f t="shared" si="108"/>
        <v/>
      </c>
      <c r="AJ287" s="20" t="str">
        <f t="shared" si="109"/>
        <v xml:space="preserve">SELECT * FROM "SchAccounting"."Func_TblCodeOfAccounting_Structure_SET"(0000004000000000002, NULL, 0000009000000000002, 6, '6-0000', '6-1100'); </v>
      </c>
      <c r="AK287" s="20" t="str">
        <f t="shared" si="110"/>
        <v/>
      </c>
      <c r="AL287" s="20" t="str">
        <f t="shared" si="111"/>
        <v/>
      </c>
      <c r="AM287" s="20" t="str">
        <f t="shared" si="112"/>
        <v/>
      </c>
      <c r="AO287" s="28" t="str">
        <f t="shared" si="94"/>
        <v xml:space="preserve">SELECT * FROM "SchAccounting"."Func_TblCodeOfAccounting_Structure_SET"(0000004000000000002, NULL, 0000009000000000002, 6, '6-0000', '6-1100'); </v>
      </c>
    </row>
    <row r="288" spans="2:41" x14ac:dyDescent="0.25">
      <c r="B288" s="20">
        <v>2</v>
      </c>
      <c r="C288" s="32" t="s">
        <v>436</v>
      </c>
      <c r="D288" s="20" t="s">
        <v>254</v>
      </c>
      <c r="M288" s="32" t="s">
        <v>436</v>
      </c>
      <c r="Q288" s="20" t="str">
        <f t="shared" si="115"/>
        <v>Seminar, Confrences, Meeting</v>
      </c>
      <c r="S288" s="20" t="str">
        <f t="shared" si="95"/>
        <v>2-PASV</v>
      </c>
      <c r="T288" s="20" t="str">
        <f t="shared" si="96"/>
        <v>3-0000</v>
      </c>
      <c r="U288" s="20" t="str">
        <f t="shared" si="97"/>
        <v>3-3000</v>
      </c>
      <c r="V288" s="20" t="str">
        <f t="shared" si="98"/>
        <v>4-1EAT</v>
      </c>
      <c r="W288" s="20" t="str">
        <f t="shared" si="99"/>
        <v>4-2EBT</v>
      </c>
      <c r="X288" s="20" t="str">
        <f t="shared" si="116"/>
        <v>4-3OPF</v>
      </c>
      <c r="Y288" s="20" t="str">
        <f t="shared" si="117"/>
        <v>6-0000</v>
      </c>
      <c r="Z288" s="20" t="str">
        <f t="shared" si="100"/>
        <v>6-1110</v>
      </c>
      <c r="AA288" s="20" t="str">
        <f t="shared" si="101"/>
        <v>5-3000</v>
      </c>
      <c r="AB288" s="20" t="str">
        <f t="shared" si="102"/>
        <v>5-9000</v>
      </c>
      <c r="AD288" s="20" t="str">
        <f t="shared" si="103"/>
        <v/>
      </c>
      <c r="AE288" s="20" t="str">
        <f t="shared" si="104"/>
        <v/>
      </c>
      <c r="AF288" s="20" t="str">
        <f t="shared" si="105"/>
        <v/>
      </c>
      <c r="AG288" s="20" t="str">
        <f t="shared" si="106"/>
        <v/>
      </c>
      <c r="AH288" s="20" t="str">
        <f t="shared" si="107"/>
        <v/>
      </c>
      <c r="AI288" s="20" t="str">
        <f t="shared" si="108"/>
        <v/>
      </c>
      <c r="AJ288" s="20" t="str">
        <f t="shared" si="109"/>
        <v xml:space="preserve">SELECT * FROM "SchAccounting"."Func_TblCodeOfAccounting_Structure_SET"(0000004000000000002, NULL, 0000009000000000002, 6, '6-0000', '6-1110'); </v>
      </c>
      <c r="AK288" s="20" t="str">
        <f t="shared" si="110"/>
        <v/>
      </c>
      <c r="AL288" s="20" t="str">
        <f t="shared" si="111"/>
        <v/>
      </c>
      <c r="AM288" s="20" t="str">
        <f t="shared" si="112"/>
        <v/>
      </c>
      <c r="AO288" s="28" t="str">
        <f t="shared" si="94"/>
        <v xml:space="preserve">SELECT * FROM "SchAccounting"."Func_TblCodeOfAccounting_Structure_SET"(0000004000000000002, NULL, 0000009000000000002, 6, '6-0000', '6-1110'); </v>
      </c>
    </row>
    <row r="289" spans="2:41" x14ac:dyDescent="0.25">
      <c r="B289" s="20">
        <v>2</v>
      </c>
      <c r="C289" s="32" t="s">
        <v>437</v>
      </c>
      <c r="D289" s="20" t="s">
        <v>255</v>
      </c>
      <c r="M289" s="32" t="s">
        <v>437</v>
      </c>
      <c r="Q289" s="20" t="str">
        <f t="shared" si="115"/>
        <v>Skill Development Expense</v>
      </c>
      <c r="S289" s="20" t="str">
        <f t="shared" si="95"/>
        <v>2-PASV</v>
      </c>
      <c r="T289" s="20" t="str">
        <f t="shared" si="96"/>
        <v>3-0000</v>
      </c>
      <c r="U289" s="20" t="str">
        <f t="shared" si="97"/>
        <v>3-3000</v>
      </c>
      <c r="V289" s="20" t="str">
        <f t="shared" si="98"/>
        <v>4-1EAT</v>
      </c>
      <c r="W289" s="20" t="str">
        <f t="shared" si="99"/>
        <v>4-2EBT</v>
      </c>
      <c r="X289" s="20" t="str">
        <f t="shared" si="116"/>
        <v>4-3OPF</v>
      </c>
      <c r="Y289" s="20" t="str">
        <f t="shared" si="117"/>
        <v>6-0000</v>
      </c>
      <c r="Z289" s="20" t="str">
        <f t="shared" si="100"/>
        <v>6-1120</v>
      </c>
      <c r="AA289" s="20" t="str">
        <f t="shared" si="101"/>
        <v>5-3000</v>
      </c>
      <c r="AB289" s="20" t="str">
        <f t="shared" si="102"/>
        <v>5-9000</v>
      </c>
      <c r="AD289" s="20" t="str">
        <f t="shared" si="103"/>
        <v/>
      </c>
      <c r="AE289" s="20" t="str">
        <f t="shared" si="104"/>
        <v/>
      </c>
      <c r="AF289" s="20" t="str">
        <f t="shared" si="105"/>
        <v/>
      </c>
      <c r="AG289" s="20" t="str">
        <f t="shared" si="106"/>
        <v/>
      </c>
      <c r="AH289" s="20" t="str">
        <f t="shared" si="107"/>
        <v/>
      </c>
      <c r="AI289" s="20" t="str">
        <f t="shared" si="108"/>
        <v/>
      </c>
      <c r="AJ289" s="20" t="str">
        <f t="shared" si="109"/>
        <v xml:space="preserve">SELECT * FROM "SchAccounting"."Func_TblCodeOfAccounting_Structure_SET"(0000004000000000002, NULL, 0000009000000000002, 6, '6-0000', '6-1120'); </v>
      </c>
      <c r="AK289" s="20" t="str">
        <f t="shared" si="110"/>
        <v/>
      </c>
      <c r="AL289" s="20" t="str">
        <f t="shared" si="111"/>
        <v/>
      </c>
      <c r="AM289" s="20" t="str">
        <f t="shared" si="112"/>
        <v/>
      </c>
      <c r="AO289" s="28" t="str">
        <f t="shared" si="94"/>
        <v xml:space="preserve">SELECT * FROM "SchAccounting"."Func_TblCodeOfAccounting_Structure_SET"(0000004000000000002, NULL, 0000009000000000002, 6, '6-0000', '6-1120'); </v>
      </c>
    </row>
    <row r="290" spans="2:41" x14ac:dyDescent="0.25">
      <c r="B290" s="20">
        <v>2</v>
      </c>
      <c r="C290" s="32" t="s">
        <v>438</v>
      </c>
      <c r="D290" s="20" t="s">
        <v>256</v>
      </c>
      <c r="M290" s="32" t="s">
        <v>438</v>
      </c>
      <c r="Q290" s="20" t="str">
        <f t="shared" si="115"/>
        <v>Severance Pay - Admin</v>
      </c>
      <c r="S290" s="20" t="str">
        <f t="shared" si="95"/>
        <v>2-PASV</v>
      </c>
      <c r="T290" s="20" t="str">
        <f t="shared" si="96"/>
        <v>3-0000</v>
      </c>
      <c r="U290" s="20" t="str">
        <f t="shared" si="97"/>
        <v>3-3000</v>
      </c>
      <c r="V290" s="20" t="str">
        <f t="shared" si="98"/>
        <v>4-1EAT</v>
      </c>
      <c r="W290" s="20" t="str">
        <f t="shared" si="99"/>
        <v>4-2EBT</v>
      </c>
      <c r="X290" s="20" t="str">
        <f t="shared" si="116"/>
        <v>4-3OPF</v>
      </c>
      <c r="Y290" s="20" t="str">
        <f t="shared" si="117"/>
        <v>6-0000</v>
      </c>
      <c r="Z290" s="20" t="str">
        <f t="shared" si="100"/>
        <v>6-1130</v>
      </c>
      <c r="AA290" s="20" t="str">
        <f t="shared" si="101"/>
        <v>5-3000</v>
      </c>
      <c r="AB290" s="20" t="str">
        <f t="shared" si="102"/>
        <v>5-9000</v>
      </c>
      <c r="AD290" s="20" t="str">
        <f t="shared" si="103"/>
        <v/>
      </c>
      <c r="AE290" s="20" t="str">
        <f t="shared" si="104"/>
        <v/>
      </c>
      <c r="AF290" s="20" t="str">
        <f t="shared" si="105"/>
        <v/>
      </c>
      <c r="AG290" s="20" t="str">
        <f t="shared" si="106"/>
        <v/>
      </c>
      <c r="AH290" s="20" t="str">
        <f t="shared" si="107"/>
        <v/>
      </c>
      <c r="AI290" s="20" t="str">
        <f t="shared" si="108"/>
        <v/>
      </c>
      <c r="AJ290" s="20" t="str">
        <f t="shared" si="109"/>
        <v xml:space="preserve">SELECT * FROM "SchAccounting"."Func_TblCodeOfAccounting_Structure_SET"(0000004000000000002, NULL, 0000009000000000002, 6, '6-0000', '6-1130'); </v>
      </c>
      <c r="AK290" s="20" t="str">
        <f t="shared" si="110"/>
        <v/>
      </c>
      <c r="AL290" s="20" t="str">
        <f t="shared" si="111"/>
        <v/>
      </c>
      <c r="AM290" s="20" t="str">
        <f t="shared" si="112"/>
        <v/>
      </c>
      <c r="AO290" s="28" t="str">
        <f t="shared" si="94"/>
        <v xml:space="preserve">SELECT * FROM "SchAccounting"."Func_TblCodeOfAccounting_Structure_SET"(0000004000000000002, NULL, 0000009000000000002, 6, '6-0000', '6-1130'); </v>
      </c>
    </row>
    <row r="291" spans="2:41" x14ac:dyDescent="0.25">
      <c r="B291" s="20">
        <v>2</v>
      </c>
      <c r="C291" s="32" t="s">
        <v>439</v>
      </c>
      <c r="D291" s="20" t="s">
        <v>194</v>
      </c>
      <c r="M291" s="32" t="s">
        <v>439</v>
      </c>
      <c r="Q291" s="20" t="str">
        <f t="shared" si="115"/>
        <v>Stationery &amp; Printing</v>
      </c>
      <c r="S291" s="20" t="str">
        <f t="shared" si="95"/>
        <v>2-PASV</v>
      </c>
      <c r="T291" s="20" t="str">
        <f t="shared" si="96"/>
        <v>3-0000</v>
      </c>
      <c r="U291" s="20" t="str">
        <f t="shared" si="97"/>
        <v>3-3000</v>
      </c>
      <c r="V291" s="20" t="str">
        <f t="shared" si="98"/>
        <v>4-1EAT</v>
      </c>
      <c r="W291" s="20" t="str">
        <f t="shared" si="99"/>
        <v>4-2EBT</v>
      </c>
      <c r="X291" s="20" t="str">
        <f t="shared" si="116"/>
        <v>4-3OPF</v>
      </c>
      <c r="Y291" s="20" t="str">
        <f t="shared" si="117"/>
        <v>6-0000</v>
      </c>
      <c r="Z291" s="20" t="str">
        <f t="shared" si="100"/>
        <v>6-1150</v>
      </c>
      <c r="AA291" s="20" t="str">
        <f t="shared" si="101"/>
        <v>5-3000</v>
      </c>
      <c r="AB291" s="20" t="str">
        <f t="shared" si="102"/>
        <v>5-9000</v>
      </c>
      <c r="AD291" s="20" t="str">
        <f t="shared" si="103"/>
        <v/>
      </c>
      <c r="AE291" s="20" t="str">
        <f t="shared" si="104"/>
        <v/>
      </c>
      <c r="AF291" s="20" t="str">
        <f t="shared" si="105"/>
        <v/>
      </c>
      <c r="AG291" s="20" t="str">
        <f t="shared" si="106"/>
        <v/>
      </c>
      <c r="AH291" s="20" t="str">
        <f t="shared" si="107"/>
        <v/>
      </c>
      <c r="AI291" s="20" t="str">
        <f t="shared" si="108"/>
        <v/>
      </c>
      <c r="AJ291" s="20" t="str">
        <f t="shared" si="109"/>
        <v xml:space="preserve">SELECT * FROM "SchAccounting"."Func_TblCodeOfAccounting_Structure_SET"(0000004000000000002, NULL, 0000009000000000002, 6, '6-0000', '6-1150'); </v>
      </c>
      <c r="AK291" s="20" t="str">
        <f t="shared" si="110"/>
        <v/>
      </c>
      <c r="AL291" s="20" t="str">
        <f t="shared" si="111"/>
        <v/>
      </c>
      <c r="AM291" s="20" t="str">
        <f t="shared" si="112"/>
        <v/>
      </c>
      <c r="AO291" s="28" t="str">
        <f t="shared" si="94"/>
        <v xml:space="preserve">SELECT * FROM "SchAccounting"."Func_TblCodeOfAccounting_Structure_SET"(0000004000000000002, NULL, 0000009000000000002, 6, '6-0000', '6-1150'); </v>
      </c>
    </row>
    <row r="292" spans="2:41" x14ac:dyDescent="0.25">
      <c r="B292" s="20">
        <v>2</v>
      </c>
      <c r="C292" s="32" t="s">
        <v>440</v>
      </c>
      <c r="D292" s="20" t="s">
        <v>257</v>
      </c>
      <c r="M292" s="32" t="s">
        <v>440</v>
      </c>
      <c r="Q292" s="20" t="str">
        <f t="shared" si="115"/>
        <v>Stamp Duty</v>
      </c>
      <c r="S292" s="20" t="str">
        <f t="shared" si="95"/>
        <v>2-PASV</v>
      </c>
      <c r="T292" s="20" t="str">
        <f t="shared" si="96"/>
        <v>3-0000</v>
      </c>
      <c r="U292" s="20" t="str">
        <f t="shared" si="97"/>
        <v>3-3000</v>
      </c>
      <c r="V292" s="20" t="str">
        <f t="shared" si="98"/>
        <v>4-1EAT</v>
      </c>
      <c r="W292" s="20" t="str">
        <f t="shared" si="99"/>
        <v>4-2EBT</v>
      </c>
      <c r="X292" s="20" t="str">
        <f t="shared" si="116"/>
        <v>4-3OPF</v>
      </c>
      <c r="Y292" s="20" t="str">
        <f t="shared" si="117"/>
        <v>6-0000</v>
      </c>
      <c r="Z292" s="20" t="str">
        <f t="shared" si="100"/>
        <v>6-1200</v>
      </c>
      <c r="AA292" s="20" t="str">
        <f t="shared" si="101"/>
        <v>5-3000</v>
      </c>
      <c r="AB292" s="20" t="str">
        <f t="shared" si="102"/>
        <v>5-9000</v>
      </c>
      <c r="AD292" s="20" t="str">
        <f t="shared" si="103"/>
        <v/>
      </c>
      <c r="AE292" s="20" t="str">
        <f t="shared" si="104"/>
        <v/>
      </c>
      <c r="AF292" s="20" t="str">
        <f t="shared" si="105"/>
        <v/>
      </c>
      <c r="AG292" s="20" t="str">
        <f t="shared" si="106"/>
        <v/>
      </c>
      <c r="AH292" s="20" t="str">
        <f t="shared" si="107"/>
        <v/>
      </c>
      <c r="AI292" s="20" t="str">
        <f t="shared" si="108"/>
        <v/>
      </c>
      <c r="AJ292" s="20" t="str">
        <f t="shared" si="109"/>
        <v xml:space="preserve">SELECT * FROM "SchAccounting"."Func_TblCodeOfAccounting_Structure_SET"(0000004000000000002, NULL, 0000009000000000002, 6, '6-0000', '6-1200'); </v>
      </c>
      <c r="AK292" s="20" t="str">
        <f t="shared" si="110"/>
        <v/>
      </c>
      <c r="AL292" s="20" t="str">
        <f t="shared" si="111"/>
        <v/>
      </c>
      <c r="AM292" s="20" t="str">
        <f t="shared" si="112"/>
        <v/>
      </c>
      <c r="AO292" s="28" t="str">
        <f t="shared" si="94"/>
        <v xml:space="preserve">SELECT * FROM "SchAccounting"."Func_TblCodeOfAccounting_Structure_SET"(0000004000000000002, NULL, 0000009000000000002, 6, '6-0000', '6-1200'); </v>
      </c>
    </row>
    <row r="293" spans="2:41" x14ac:dyDescent="0.25">
      <c r="B293" s="20">
        <v>2</v>
      </c>
      <c r="C293" s="32" t="s">
        <v>441</v>
      </c>
      <c r="D293" s="20" t="s">
        <v>258</v>
      </c>
      <c r="M293" s="32" t="s">
        <v>441</v>
      </c>
      <c r="Q293" s="20" t="str">
        <f t="shared" si="115"/>
        <v>Postage &amp; Courier</v>
      </c>
      <c r="S293" s="20" t="str">
        <f t="shared" si="95"/>
        <v>2-PASV</v>
      </c>
      <c r="T293" s="20" t="str">
        <f t="shared" si="96"/>
        <v>3-0000</v>
      </c>
      <c r="U293" s="20" t="str">
        <f t="shared" si="97"/>
        <v>3-3000</v>
      </c>
      <c r="V293" s="20" t="str">
        <f t="shared" si="98"/>
        <v>4-1EAT</v>
      </c>
      <c r="W293" s="20" t="str">
        <f t="shared" si="99"/>
        <v>4-2EBT</v>
      </c>
      <c r="X293" s="20" t="str">
        <f t="shared" si="116"/>
        <v>4-3OPF</v>
      </c>
      <c r="Y293" s="20" t="str">
        <f t="shared" si="117"/>
        <v>6-0000</v>
      </c>
      <c r="Z293" s="20" t="str">
        <f t="shared" si="100"/>
        <v>6-1300</v>
      </c>
      <c r="AA293" s="20" t="str">
        <f t="shared" si="101"/>
        <v>5-3000</v>
      </c>
      <c r="AB293" s="20" t="str">
        <f t="shared" si="102"/>
        <v>5-9000</v>
      </c>
      <c r="AD293" s="20" t="str">
        <f t="shared" si="103"/>
        <v/>
      </c>
      <c r="AE293" s="20" t="str">
        <f t="shared" si="104"/>
        <v/>
      </c>
      <c r="AF293" s="20" t="str">
        <f t="shared" si="105"/>
        <v/>
      </c>
      <c r="AG293" s="20" t="str">
        <f t="shared" si="106"/>
        <v/>
      </c>
      <c r="AH293" s="20" t="str">
        <f t="shared" si="107"/>
        <v/>
      </c>
      <c r="AI293" s="20" t="str">
        <f t="shared" si="108"/>
        <v/>
      </c>
      <c r="AJ293" s="20" t="str">
        <f t="shared" si="109"/>
        <v xml:space="preserve">SELECT * FROM "SchAccounting"."Func_TblCodeOfAccounting_Structure_SET"(0000004000000000002, NULL, 0000009000000000002, 6, '6-0000', '6-1300'); </v>
      </c>
      <c r="AK293" s="20" t="str">
        <f t="shared" si="110"/>
        <v/>
      </c>
      <c r="AL293" s="20" t="str">
        <f t="shared" si="111"/>
        <v/>
      </c>
      <c r="AM293" s="20" t="str">
        <f t="shared" si="112"/>
        <v/>
      </c>
      <c r="AO293" s="28" t="str">
        <f t="shared" si="94"/>
        <v xml:space="preserve">SELECT * FROM "SchAccounting"."Func_TblCodeOfAccounting_Structure_SET"(0000004000000000002, NULL, 0000009000000000002, 6, '6-0000', '6-1300'); </v>
      </c>
    </row>
    <row r="294" spans="2:41" x14ac:dyDescent="0.25">
      <c r="B294" s="20">
        <v>2</v>
      </c>
      <c r="C294" s="32" t="s">
        <v>644</v>
      </c>
      <c r="D294" s="20" t="s">
        <v>259</v>
      </c>
      <c r="M294" s="32" t="s">
        <v>644</v>
      </c>
      <c r="Q294" s="20" t="str">
        <f t="shared" si="115"/>
        <v>Other Admin Expenses</v>
      </c>
      <c r="S294" s="20" t="str">
        <f t="shared" si="95"/>
        <v>2-PASV</v>
      </c>
      <c r="T294" s="20" t="str">
        <f t="shared" si="96"/>
        <v>3-0000</v>
      </c>
      <c r="U294" s="20" t="str">
        <f t="shared" si="97"/>
        <v>3-3000</v>
      </c>
      <c r="V294" s="20" t="str">
        <f t="shared" si="98"/>
        <v>4-1EAT</v>
      </c>
      <c r="W294" s="20" t="str">
        <f t="shared" si="99"/>
        <v>4-2EBT</v>
      </c>
      <c r="X294" s="20" t="str">
        <f t="shared" si="116"/>
        <v>4-3OPF</v>
      </c>
      <c r="Y294" s="20" t="str">
        <f t="shared" si="117"/>
        <v>6-0000</v>
      </c>
      <c r="Z294" s="20" t="str">
        <f t="shared" si="100"/>
        <v>6-1900</v>
      </c>
      <c r="AA294" s="20" t="str">
        <f t="shared" si="101"/>
        <v>5-3000</v>
      </c>
      <c r="AB294" s="20" t="str">
        <f t="shared" si="102"/>
        <v>5-9000</v>
      </c>
      <c r="AD294" s="20" t="str">
        <f t="shared" si="103"/>
        <v/>
      </c>
      <c r="AE294" s="20" t="str">
        <f t="shared" si="104"/>
        <v/>
      </c>
      <c r="AF294" s="20" t="str">
        <f t="shared" si="105"/>
        <v/>
      </c>
      <c r="AG294" s="20" t="str">
        <f t="shared" si="106"/>
        <v/>
      </c>
      <c r="AH294" s="20" t="str">
        <f t="shared" si="107"/>
        <v/>
      </c>
      <c r="AI294" s="20" t="str">
        <f t="shared" si="108"/>
        <v/>
      </c>
      <c r="AJ294" s="20" t="str">
        <f t="shared" si="109"/>
        <v xml:space="preserve">SELECT * FROM "SchAccounting"."Func_TblCodeOfAccounting_Structure_SET"(0000004000000000002, NULL, 0000009000000000002, 6, '6-0000', '6-1900'); </v>
      </c>
      <c r="AK294" s="20" t="str">
        <f t="shared" si="110"/>
        <v/>
      </c>
      <c r="AL294" s="20" t="str">
        <f t="shared" si="111"/>
        <v/>
      </c>
      <c r="AM294" s="20" t="str">
        <f t="shared" si="112"/>
        <v/>
      </c>
      <c r="AO294" s="28" t="str">
        <f t="shared" si="94"/>
        <v xml:space="preserve">SELECT * FROM "SchAccounting"."Func_TblCodeOfAccounting_Structure_SET"(0000004000000000002, NULL, 0000009000000000002, 6, '6-0000', '6-1900'); </v>
      </c>
    </row>
    <row r="295" spans="2:41" x14ac:dyDescent="0.25">
      <c r="B295" s="20">
        <v>2</v>
      </c>
      <c r="C295" s="32" t="s">
        <v>645</v>
      </c>
      <c r="D295" s="20" t="s">
        <v>260</v>
      </c>
      <c r="M295" s="32" t="s">
        <v>645</v>
      </c>
      <c r="Q295" s="20" t="str">
        <f t="shared" si="115"/>
        <v>Office Supplies</v>
      </c>
      <c r="S295" s="20" t="str">
        <f t="shared" si="95"/>
        <v>2-PASV</v>
      </c>
      <c r="T295" s="20" t="str">
        <f t="shared" si="96"/>
        <v>3-0000</v>
      </c>
      <c r="U295" s="20" t="str">
        <f t="shared" si="97"/>
        <v>3-3000</v>
      </c>
      <c r="V295" s="20" t="str">
        <f t="shared" si="98"/>
        <v>4-1EAT</v>
      </c>
      <c r="W295" s="20" t="str">
        <f t="shared" si="99"/>
        <v>4-2EBT</v>
      </c>
      <c r="X295" s="20" t="str">
        <f t="shared" si="116"/>
        <v>4-3OPF</v>
      </c>
      <c r="Y295" s="20" t="str">
        <f t="shared" si="117"/>
        <v>6-0000</v>
      </c>
      <c r="Z295" s="20" t="str">
        <f t="shared" si="100"/>
        <v>6-2100</v>
      </c>
      <c r="AA295" s="20" t="str">
        <f t="shared" si="101"/>
        <v>5-3000</v>
      </c>
      <c r="AB295" s="20" t="str">
        <f t="shared" si="102"/>
        <v>5-9000</v>
      </c>
      <c r="AD295" s="20" t="str">
        <f t="shared" si="103"/>
        <v/>
      </c>
      <c r="AE295" s="20" t="str">
        <f t="shared" si="104"/>
        <v/>
      </c>
      <c r="AF295" s="20" t="str">
        <f t="shared" si="105"/>
        <v/>
      </c>
      <c r="AG295" s="20" t="str">
        <f t="shared" si="106"/>
        <v/>
      </c>
      <c r="AH295" s="20" t="str">
        <f t="shared" si="107"/>
        <v/>
      </c>
      <c r="AI295" s="20" t="str">
        <f t="shared" si="108"/>
        <v/>
      </c>
      <c r="AJ295" s="20" t="str">
        <f t="shared" si="109"/>
        <v xml:space="preserve">SELECT * FROM "SchAccounting"."Func_TblCodeOfAccounting_Structure_SET"(0000004000000000002, NULL, 0000009000000000002, 6, '6-0000', '6-2100'); </v>
      </c>
      <c r="AK295" s="20" t="str">
        <f t="shared" si="110"/>
        <v/>
      </c>
      <c r="AL295" s="20" t="str">
        <f t="shared" si="111"/>
        <v/>
      </c>
      <c r="AM295" s="20" t="str">
        <f t="shared" si="112"/>
        <v/>
      </c>
      <c r="AO295" s="28" t="str">
        <f t="shared" si="94"/>
        <v xml:space="preserve">SELECT * FROM "SchAccounting"."Func_TblCodeOfAccounting_Structure_SET"(0000004000000000002, NULL, 0000009000000000002, 6, '6-0000', '6-2100'); </v>
      </c>
    </row>
    <row r="296" spans="2:41" x14ac:dyDescent="0.25">
      <c r="B296" s="20">
        <v>2</v>
      </c>
      <c r="C296" s="32" t="s">
        <v>646</v>
      </c>
      <c r="D296" s="20" t="s">
        <v>261</v>
      </c>
      <c r="M296" s="32" t="s">
        <v>646</v>
      </c>
      <c r="Q296" s="20" t="str">
        <f t="shared" si="115"/>
        <v>Office Equipment &lt; $500</v>
      </c>
      <c r="S296" s="20" t="str">
        <f t="shared" si="95"/>
        <v>2-PASV</v>
      </c>
      <c r="T296" s="20" t="str">
        <f t="shared" si="96"/>
        <v>3-0000</v>
      </c>
      <c r="U296" s="20" t="str">
        <f t="shared" si="97"/>
        <v>3-3000</v>
      </c>
      <c r="V296" s="20" t="str">
        <f t="shared" si="98"/>
        <v>4-1EAT</v>
      </c>
      <c r="W296" s="20" t="str">
        <f t="shared" si="99"/>
        <v>4-2EBT</v>
      </c>
      <c r="X296" s="20" t="str">
        <f t="shared" si="116"/>
        <v>4-3OPF</v>
      </c>
      <c r="Y296" s="20" t="str">
        <f t="shared" si="117"/>
        <v>6-0000</v>
      </c>
      <c r="Z296" s="20" t="str">
        <f t="shared" si="100"/>
        <v>6-2200</v>
      </c>
      <c r="AA296" s="20" t="str">
        <f t="shared" si="101"/>
        <v>5-3000</v>
      </c>
      <c r="AB296" s="20" t="str">
        <f t="shared" si="102"/>
        <v>5-9000</v>
      </c>
      <c r="AD296" s="20" t="str">
        <f t="shared" si="103"/>
        <v/>
      </c>
      <c r="AE296" s="20" t="str">
        <f t="shared" si="104"/>
        <v/>
      </c>
      <c r="AF296" s="20" t="str">
        <f t="shared" si="105"/>
        <v/>
      </c>
      <c r="AG296" s="20" t="str">
        <f t="shared" si="106"/>
        <v/>
      </c>
      <c r="AH296" s="20" t="str">
        <f t="shared" si="107"/>
        <v/>
      </c>
      <c r="AI296" s="20" t="str">
        <f t="shared" si="108"/>
        <v/>
      </c>
      <c r="AJ296" s="20" t="str">
        <f t="shared" si="109"/>
        <v xml:space="preserve">SELECT * FROM "SchAccounting"."Func_TblCodeOfAccounting_Structure_SET"(0000004000000000002, NULL, 0000009000000000002, 6, '6-0000', '6-2200'); </v>
      </c>
      <c r="AK296" s="20" t="str">
        <f t="shared" si="110"/>
        <v/>
      </c>
      <c r="AL296" s="20" t="str">
        <f t="shared" si="111"/>
        <v/>
      </c>
      <c r="AM296" s="20" t="str">
        <f t="shared" si="112"/>
        <v/>
      </c>
      <c r="AO296" s="28" t="str">
        <f t="shared" si="94"/>
        <v xml:space="preserve">SELECT * FROM "SchAccounting"."Func_TblCodeOfAccounting_Structure_SET"(0000004000000000002, NULL, 0000009000000000002, 6, '6-0000', '6-2200'); </v>
      </c>
    </row>
    <row r="297" spans="2:41" x14ac:dyDescent="0.25">
      <c r="B297" s="20">
        <v>2</v>
      </c>
      <c r="C297" s="32" t="s">
        <v>647</v>
      </c>
      <c r="D297" s="20" t="s">
        <v>262</v>
      </c>
      <c r="M297" s="32" t="s">
        <v>647</v>
      </c>
      <c r="Q297" s="20" t="str">
        <f t="shared" si="115"/>
        <v>Furniture &amp; Fitting &lt; $500</v>
      </c>
      <c r="S297" s="20" t="str">
        <f t="shared" si="95"/>
        <v>2-PASV</v>
      </c>
      <c r="T297" s="20" t="str">
        <f t="shared" si="96"/>
        <v>3-0000</v>
      </c>
      <c r="U297" s="20" t="str">
        <f t="shared" si="97"/>
        <v>3-3000</v>
      </c>
      <c r="V297" s="20" t="str">
        <f t="shared" si="98"/>
        <v>4-1EAT</v>
      </c>
      <c r="W297" s="20" t="str">
        <f t="shared" si="99"/>
        <v>4-2EBT</v>
      </c>
      <c r="X297" s="20" t="str">
        <f t="shared" si="116"/>
        <v>4-3OPF</v>
      </c>
      <c r="Y297" s="20" t="str">
        <f t="shared" si="117"/>
        <v>6-0000</v>
      </c>
      <c r="Z297" s="20" t="str">
        <f t="shared" si="100"/>
        <v>6-2300</v>
      </c>
      <c r="AA297" s="20" t="str">
        <f t="shared" si="101"/>
        <v>5-3000</v>
      </c>
      <c r="AB297" s="20" t="str">
        <f t="shared" si="102"/>
        <v>5-9000</v>
      </c>
      <c r="AD297" s="20" t="str">
        <f t="shared" si="103"/>
        <v/>
      </c>
      <c r="AE297" s="20" t="str">
        <f t="shared" si="104"/>
        <v/>
      </c>
      <c r="AF297" s="20" t="str">
        <f t="shared" si="105"/>
        <v/>
      </c>
      <c r="AG297" s="20" t="str">
        <f t="shared" si="106"/>
        <v/>
      </c>
      <c r="AH297" s="20" t="str">
        <f t="shared" si="107"/>
        <v/>
      </c>
      <c r="AI297" s="20" t="str">
        <f t="shared" si="108"/>
        <v/>
      </c>
      <c r="AJ297" s="20" t="str">
        <f t="shared" si="109"/>
        <v xml:space="preserve">SELECT * FROM "SchAccounting"."Func_TblCodeOfAccounting_Structure_SET"(0000004000000000002, NULL, 0000009000000000002, 6, '6-0000', '6-2300'); </v>
      </c>
      <c r="AK297" s="20" t="str">
        <f t="shared" si="110"/>
        <v/>
      </c>
      <c r="AL297" s="20" t="str">
        <f t="shared" si="111"/>
        <v/>
      </c>
      <c r="AM297" s="20" t="str">
        <f t="shared" si="112"/>
        <v/>
      </c>
      <c r="AO297" s="28" t="str">
        <f t="shared" si="94"/>
        <v xml:space="preserve">SELECT * FROM "SchAccounting"."Func_TblCodeOfAccounting_Structure_SET"(0000004000000000002, NULL, 0000009000000000002, 6, '6-0000', '6-2300'); </v>
      </c>
    </row>
    <row r="298" spans="2:41" x14ac:dyDescent="0.25">
      <c r="B298" s="20">
        <v>2</v>
      </c>
      <c r="C298" s="32" t="s">
        <v>648</v>
      </c>
      <c r="D298" s="20" t="s">
        <v>263</v>
      </c>
      <c r="M298" s="32" t="s">
        <v>648</v>
      </c>
      <c r="Q298" s="20" t="str">
        <f t="shared" si="115"/>
        <v>Light &amp; Power Equipment</v>
      </c>
      <c r="S298" s="20" t="str">
        <f t="shared" si="95"/>
        <v>2-PASV</v>
      </c>
      <c r="T298" s="20" t="str">
        <f t="shared" si="96"/>
        <v>3-0000</v>
      </c>
      <c r="U298" s="20" t="str">
        <f t="shared" si="97"/>
        <v>3-3000</v>
      </c>
      <c r="V298" s="20" t="str">
        <f t="shared" si="98"/>
        <v>4-1EAT</v>
      </c>
      <c r="W298" s="20" t="str">
        <f t="shared" si="99"/>
        <v>4-2EBT</v>
      </c>
      <c r="X298" s="20" t="str">
        <f t="shared" si="116"/>
        <v>4-3OPF</v>
      </c>
      <c r="Y298" s="20" t="str">
        <f t="shared" si="117"/>
        <v>6-0000</v>
      </c>
      <c r="Z298" s="20" t="str">
        <f t="shared" si="100"/>
        <v>6-2400</v>
      </c>
      <c r="AA298" s="20" t="str">
        <f t="shared" si="101"/>
        <v>5-3000</v>
      </c>
      <c r="AB298" s="20" t="str">
        <f t="shared" si="102"/>
        <v>5-9000</v>
      </c>
      <c r="AD298" s="20" t="str">
        <f t="shared" si="103"/>
        <v/>
      </c>
      <c r="AE298" s="20" t="str">
        <f t="shared" si="104"/>
        <v/>
      </c>
      <c r="AF298" s="20" t="str">
        <f t="shared" si="105"/>
        <v/>
      </c>
      <c r="AG298" s="20" t="str">
        <f t="shared" si="106"/>
        <v/>
      </c>
      <c r="AH298" s="20" t="str">
        <f t="shared" si="107"/>
        <v/>
      </c>
      <c r="AI298" s="20" t="str">
        <f t="shared" si="108"/>
        <v/>
      </c>
      <c r="AJ298" s="20" t="str">
        <f t="shared" si="109"/>
        <v xml:space="preserve">SELECT * FROM "SchAccounting"."Func_TblCodeOfAccounting_Structure_SET"(0000004000000000002, NULL, 0000009000000000002, 6, '6-0000', '6-2400'); </v>
      </c>
      <c r="AK298" s="20" t="str">
        <f t="shared" si="110"/>
        <v/>
      </c>
      <c r="AL298" s="20" t="str">
        <f t="shared" si="111"/>
        <v/>
      </c>
      <c r="AM298" s="20" t="str">
        <f t="shared" si="112"/>
        <v/>
      </c>
      <c r="AO298" s="28" t="str">
        <f t="shared" si="94"/>
        <v xml:space="preserve">SELECT * FROM "SchAccounting"."Func_TblCodeOfAccounting_Structure_SET"(0000004000000000002, NULL, 0000009000000000002, 6, '6-0000', '6-2400'); </v>
      </c>
    </row>
    <row r="299" spans="2:41" x14ac:dyDescent="0.25">
      <c r="B299" s="20">
        <v>2</v>
      </c>
      <c r="C299" s="32" t="s">
        <v>649</v>
      </c>
      <c r="D299" s="20" t="s">
        <v>193</v>
      </c>
      <c r="M299" s="32" t="s">
        <v>649</v>
      </c>
      <c r="Q299" s="20" t="str">
        <f t="shared" si="115"/>
        <v>Utilities</v>
      </c>
      <c r="S299" s="20" t="str">
        <f t="shared" si="95"/>
        <v>2-PASV</v>
      </c>
      <c r="T299" s="20" t="str">
        <f t="shared" si="96"/>
        <v>3-0000</v>
      </c>
      <c r="U299" s="20" t="str">
        <f t="shared" si="97"/>
        <v>3-3000</v>
      </c>
      <c r="V299" s="20" t="str">
        <f t="shared" si="98"/>
        <v>4-1EAT</v>
      </c>
      <c r="W299" s="20" t="str">
        <f t="shared" si="99"/>
        <v>4-2EBT</v>
      </c>
      <c r="X299" s="20" t="str">
        <f t="shared" si="116"/>
        <v>4-3OPF</v>
      </c>
      <c r="Y299" s="20" t="str">
        <f t="shared" si="117"/>
        <v>6-0000</v>
      </c>
      <c r="Z299" s="20" t="str">
        <f t="shared" si="100"/>
        <v>6-2500</v>
      </c>
      <c r="AA299" s="20" t="str">
        <f t="shared" si="101"/>
        <v>5-3000</v>
      </c>
      <c r="AB299" s="20" t="str">
        <f t="shared" si="102"/>
        <v>5-9000</v>
      </c>
      <c r="AD299" s="20" t="str">
        <f t="shared" si="103"/>
        <v/>
      </c>
      <c r="AE299" s="20" t="str">
        <f t="shared" si="104"/>
        <v/>
      </c>
      <c r="AF299" s="20" t="str">
        <f t="shared" si="105"/>
        <v/>
      </c>
      <c r="AG299" s="20" t="str">
        <f t="shared" si="106"/>
        <v/>
      </c>
      <c r="AH299" s="20" t="str">
        <f t="shared" si="107"/>
        <v/>
      </c>
      <c r="AI299" s="20" t="str">
        <f t="shared" si="108"/>
        <v/>
      </c>
      <c r="AJ299" s="20" t="str">
        <f t="shared" si="109"/>
        <v xml:space="preserve">SELECT * FROM "SchAccounting"."Func_TblCodeOfAccounting_Structure_SET"(0000004000000000002, NULL, 0000009000000000002, 6, '6-0000', '6-2500'); </v>
      </c>
      <c r="AK299" s="20" t="str">
        <f t="shared" si="110"/>
        <v/>
      </c>
      <c r="AL299" s="20" t="str">
        <f t="shared" si="111"/>
        <v/>
      </c>
      <c r="AM299" s="20" t="str">
        <f t="shared" si="112"/>
        <v/>
      </c>
      <c r="AO299" s="28" t="str">
        <f t="shared" si="94"/>
        <v xml:space="preserve">SELECT * FROM "SchAccounting"."Func_TblCodeOfAccounting_Structure_SET"(0000004000000000002, NULL, 0000009000000000002, 6, '6-0000', '6-2500'); </v>
      </c>
    </row>
    <row r="300" spans="2:41" x14ac:dyDescent="0.25">
      <c r="B300" s="20">
        <v>2</v>
      </c>
      <c r="C300" s="32" t="s">
        <v>650</v>
      </c>
      <c r="D300" s="20" t="s">
        <v>264</v>
      </c>
      <c r="M300" s="32" t="s">
        <v>650</v>
      </c>
      <c r="Q300" s="20" t="str">
        <f t="shared" si="115"/>
        <v>Telephone, Telex, Fax</v>
      </c>
      <c r="S300" s="20" t="str">
        <f t="shared" si="95"/>
        <v>2-PASV</v>
      </c>
      <c r="T300" s="20" t="str">
        <f t="shared" si="96"/>
        <v>3-0000</v>
      </c>
      <c r="U300" s="20" t="str">
        <f t="shared" si="97"/>
        <v>3-3000</v>
      </c>
      <c r="V300" s="20" t="str">
        <f t="shared" si="98"/>
        <v>4-1EAT</v>
      </c>
      <c r="W300" s="20" t="str">
        <f t="shared" si="99"/>
        <v>4-2EBT</v>
      </c>
      <c r="X300" s="20" t="str">
        <f t="shared" si="116"/>
        <v>4-3OPF</v>
      </c>
      <c r="Y300" s="20" t="str">
        <f t="shared" si="117"/>
        <v>6-0000</v>
      </c>
      <c r="Z300" s="20" t="str">
        <f t="shared" si="100"/>
        <v>6-3100</v>
      </c>
      <c r="AA300" s="20" t="str">
        <f t="shared" si="101"/>
        <v>5-3000</v>
      </c>
      <c r="AB300" s="20" t="str">
        <f t="shared" si="102"/>
        <v>5-9000</v>
      </c>
      <c r="AD300" s="20" t="str">
        <f t="shared" si="103"/>
        <v/>
      </c>
      <c r="AE300" s="20" t="str">
        <f t="shared" si="104"/>
        <v/>
      </c>
      <c r="AF300" s="20" t="str">
        <f t="shared" si="105"/>
        <v/>
      </c>
      <c r="AG300" s="20" t="str">
        <f t="shared" si="106"/>
        <v/>
      </c>
      <c r="AH300" s="20" t="str">
        <f t="shared" si="107"/>
        <v/>
      </c>
      <c r="AI300" s="20" t="str">
        <f t="shared" si="108"/>
        <v/>
      </c>
      <c r="AJ300" s="20" t="str">
        <f t="shared" si="109"/>
        <v xml:space="preserve">SELECT * FROM "SchAccounting"."Func_TblCodeOfAccounting_Structure_SET"(0000004000000000002, NULL, 0000009000000000002, 6, '6-0000', '6-3100'); </v>
      </c>
      <c r="AK300" s="20" t="str">
        <f t="shared" si="110"/>
        <v/>
      </c>
      <c r="AL300" s="20" t="str">
        <f t="shared" si="111"/>
        <v/>
      </c>
      <c r="AM300" s="20" t="str">
        <f t="shared" si="112"/>
        <v/>
      </c>
      <c r="AO300" s="28" t="str">
        <f t="shared" si="94"/>
        <v xml:space="preserve">SELECT * FROM "SchAccounting"."Func_TblCodeOfAccounting_Structure_SET"(0000004000000000002, NULL, 0000009000000000002, 6, '6-0000', '6-3100'); </v>
      </c>
    </row>
    <row r="301" spans="2:41" x14ac:dyDescent="0.25">
      <c r="B301" s="20">
        <v>2</v>
      </c>
      <c r="C301" s="32" t="s">
        <v>651</v>
      </c>
      <c r="D301" s="20" t="s">
        <v>265</v>
      </c>
      <c r="M301" s="32" t="s">
        <v>651</v>
      </c>
      <c r="Q301" s="20" t="str">
        <f t="shared" si="115"/>
        <v>Telephone - Sales</v>
      </c>
      <c r="S301" s="20" t="str">
        <f t="shared" si="95"/>
        <v>2-PASV</v>
      </c>
      <c r="T301" s="20" t="str">
        <f t="shared" si="96"/>
        <v>3-0000</v>
      </c>
      <c r="U301" s="20" t="str">
        <f t="shared" si="97"/>
        <v>3-3000</v>
      </c>
      <c r="V301" s="20" t="str">
        <f t="shared" si="98"/>
        <v>4-1EAT</v>
      </c>
      <c r="W301" s="20" t="str">
        <f t="shared" si="99"/>
        <v>4-2EBT</v>
      </c>
      <c r="X301" s="20" t="str">
        <f t="shared" si="116"/>
        <v>4-3OPF</v>
      </c>
      <c r="Y301" s="20" t="str">
        <f t="shared" si="117"/>
        <v>6-0000</v>
      </c>
      <c r="Z301" s="20" t="str">
        <f t="shared" si="100"/>
        <v>6-3110</v>
      </c>
      <c r="AA301" s="20" t="str">
        <f t="shared" si="101"/>
        <v>5-3000</v>
      </c>
      <c r="AB301" s="20" t="str">
        <f t="shared" si="102"/>
        <v>5-9000</v>
      </c>
      <c r="AD301" s="20" t="str">
        <f t="shared" si="103"/>
        <v/>
      </c>
      <c r="AE301" s="20" t="str">
        <f t="shared" si="104"/>
        <v/>
      </c>
      <c r="AF301" s="20" t="str">
        <f t="shared" si="105"/>
        <v/>
      </c>
      <c r="AG301" s="20" t="str">
        <f t="shared" si="106"/>
        <v/>
      </c>
      <c r="AH301" s="20" t="str">
        <f t="shared" si="107"/>
        <v/>
      </c>
      <c r="AI301" s="20" t="str">
        <f t="shared" si="108"/>
        <v/>
      </c>
      <c r="AJ301" s="20" t="str">
        <f t="shared" si="109"/>
        <v xml:space="preserve">SELECT * FROM "SchAccounting"."Func_TblCodeOfAccounting_Structure_SET"(0000004000000000002, NULL, 0000009000000000002, 6, '6-0000', '6-3110'); </v>
      </c>
      <c r="AK301" s="20" t="str">
        <f t="shared" si="110"/>
        <v/>
      </c>
      <c r="AL301" s="20" t="str">
        <f t="shared" si="111"/>
        <v/>
      </c>
      <c r="AM301" s="20" t="str">
        <f t="shared" si="112"/>
        <v/>
      </c>
      <c r="AO301" s="28" t="str">
        <f t="shared" si="94"/>
        <v xml:space="preserve">SELECT * FROM "SchAccounting"."Func_TblCodeOfAccounting_Structure_SET"(0000004000000000002, NULL, 0000009000000000002, 6, '6-0000', '6-3110'); </v>
      </c>
    </row>
    <row r="302" spans="2:41" x14ac:dyDescent="0.25">
      <c r="B302" s="20">
        <v>2</v>
      </c>
      <c r="C302" s="32" t="s">
        <v>652</v>
      </c>
      <c r="D302" s="20" t="s">
        <v>266</v>
      </c>
      <c r="M302" s="32" t="s">
        <v>652</v>
      </c>
      <c r="Q302" s="20" t="str">
        <f t="shared" si="115"/>
        <v>Mobile Phones &lt; $500</v>
      </c>
      <c r="S302" s="20" t="str">
        <f t="shared" si="95"/>
        <v>2-PASV</v>
      </c>
      <c r="T302" s="20" t="str">
        <f t="shared" si="96"/>
        <v>3-0000</v>
      </c>
      <c r="U302" s="20" t="str">
        <f t="shared" si="97"/>
        <v>3-3000</v>
      </c>
      <c r="V302" s="20" t="str">
        <f t="shared" si="98"/>
        <v>4-1EAT</v>
      </c>
      <c r="W302" s="20" t="str">
        <f t="shared" si="99"/>
        <v>4-2EBT</v>
      </c>
      <c r="X302" s="20" t="str">
        <f t="shared" si="116"/>
        <v>4-3OPF</v>
      </c>
      <c r="Y302" s="20" t="str">
        <f t="shared" si="117"/>
        <v>6-0000</v>
      </c>
      <c r="Z302" s="20" t="str">
        <f t="shared" si="100"/>
        <v>6-3200</v>
      </c>
      <c r="AA302" s="20" t="str">
        <f t="shared" si="101"/>
        <v>5-3000</v>
      </c>
      <c r="AB302" s="20" t="str">
        <f t="shared" si="102"/>
        <v>5-9000</v>
      </c>
      <c r="AD302" s="20" t="str">
        <f t="shared" si="103"/>
        <v/>
      </c>
      <c r="AE302" s="20" t="str">
        <f t="shared" si="104"/>
        <v/>
      </c>
      <c r="AF302" s="20" t="str">
        <f t="shared" si="105"/>
        <v/>
      </c>
      <c r="AG302" s="20" t="str">
        <f t="shared" si="106"/>
        <v/>
      </c>
      <c r="AH302" s="20" t="str">
        <f t="shared" si="107"/>
        <v/>
      </c>
      <c r="AI302" s="20" t="str">
        <f t="shared" si="108"/>
        <v/>
      </c>
      <c r="AJ302" s="20" t="str">
        <f t="shared" si="109"/>
        <v xml:space="preserve">SELECT * FROM "SchAccounting"."Func_TblCodeOfAccounting_Structure_SET"(0000004000000000002, NULL, 0000009000000000002, 6, '6-0000', '6-3200'); </v>
      </c>
      <c r="AK302" s="20" t="str">
        <f t="shared" si="110"/>
        <v/>
      </c>
      <c r="AL302" s="20" t="str">
        <f t="shared" si="111"/>
        <v/>
      </c>
      <c r="AM302" s="20" t="str">
        <f t="shared" si="112"/>
        <v/>
      </c>
      <c r="AO302" s="28" t="str">
        <f t="shared" si="94"/>
        <v xml:space="preserve">SELECT * FROM "SchAccounting"."Func_TblCodeOfAccounting_Structure_SET"(0000004000000000002, NULL, 0000009000000000002, 6, '6-0000', '6-3200'); </v>
      </c>
    </row>
    <row r="303" spans="2:41" x14ac:dyDescent="0.25">
      <c r="B303" s="20">
        <v>2</v>
      </c>
      <c r="C303" s="32" t="s">
        <v>653</v>
      </c>
      <c r="D303" s="20" t="s">
        <v>201</v>
      </c>
      <c r="M303" s="32" t="s">
        <v>653</v>
      </c>
      <c r="Q303" s="20" t="str">
        <f t="shared" si="115"/>
        <v>IT Expenses</v>
      </c>
      <c r="S303" s="20" t="str">
        <f t="shared" si="95"/>
        <v>2-PASV</v>
      </c>
      <c r="T303" s="20" t="str">
        <f t="shared" si="96"/>
        <v>3-0000</v>
      </c>
      <c r="U303" s="20" t="str">
        <f t="shared" si="97"/>
        <v>3-3000</v>
      </c>
      <c r="V303" s="20" t="str">
        <f t="shared" si="98"/>
        <v>4-1EAT</v>
      </c>
      <c r="W303" s="20" t="str">
        <f t="shared" si="99"/>
        <v>4-2EBT</v>
      </c>
      <c r="X303" s="20" t="str">
        <f t="shared" si="116"/>
        <v>4-3OPF</v>
      </c>
      <c r="Y303" s="20" t="str">
        <f t="shared" si="117"/>
        <v>6-0000</v>
      </c>
      <c r="Z303" s="20" t="str">
        <f t="shared" si="100"/>
        <v>6-3300</v>
      </c>
      <c r="AA303" s="20" t="str">
        <f t="shared" si="101"/>
        <v>5-3000</v>
      </c>
      <c r="AB303" s="20" t="str">
        <f t="shared" si="102"/>
        <v>5-9000</v>
      </c>
      <c r="AD303" s="20" t="str">
        <f t="shared" si="103"/>
        <v/>
      </c>
      <c r="AE303" s="20" t="str">
        <f t="shared" si="104"/>
        <v/>
      </c>
      <c r="AF303" s="20" t="str">
        <f t="shared" si="105"/>
        <v/>
      </c>
      <c r="AG303" s="20" t="str">
        <f t="shared" si="106"/>
        <v/>
      </c>
      <c r="AH303" s="20" t="str">
        <f t="shared" si="107"/>
        <v/>
      </c>
      <c r="AI303" s="20" t="str">
        <f t="shared" si="108"/>
        <v/>
      </c>
      <c r="AJ303" s="20" t="str">
        <f t="shared" si="109"/>
        <v xml:space="preserve">SELECT * FROM "SchAccounting"."Func_TblCodeOfAccounting_Structure_SET"(0000004000000000002, NULL, 0000009000000000002, 6, '6-0000', '6-3300'); </v>
      </c>
      <c r="AK303" s="20" t="str">
        <f t="shared" si="110"/>
        <v/>
      </c>
      <c r="AL303" s="20" t="str">
        <f t="shared" si="111"/>
        <v/>
      </c>
      <c r="AM303" s="20" t="str">
        <f t="shared" si="112"/>
        <v/>
      </c>
      <c r="AO303" s="28" t="str">
        <f t="shared" si="94"/>
        <v xml:space="preserve">SELECT * FROM "SchAccounting"."Func_TblCodeOfAccounting_Structure_SET"(0000004000000000002, NULL, 0000009000000000002, 6, '6-0000', '6-3300'); </v>
      </c>
    </row>
    <row r="304" spans="2:41" x14ac:dyDescent="0.25">
      <c r="B304" s="20">
        <v>2</v>
      </c>
      <c r="C304" s="32" t="s">
        <v>654</v>
      </c>
      <c r="D304" s="20" t="s">
        <v>267</v>
      </c>
      <c r="M304" s="32" t="s">
        <v>654</v>
      </c>
      <c r="Q304" s="20" t="str">
        <f t="shared" si="115"/>
        <v>Local Transportation</v>
      </c>
      <c r="S304" s="20" t="str">
        <f t="shared" si="95"/>
        <v>2-PASV</v>
      </c>
      <c r="T304" s="20" t="str">
        <f t="shared" si="96"/>
        <v>3-0000</v>
      </c>
      <c r="U304" s="20" t="str">
        <f t="shared" si="97"/>
        <v>3-3000</v>
      </c>
      <c r="V304" s="20" t="str">
        <f t="shared" si="98"/>
        <v>4-1EAT</v>
      </c>
      <c r="W304" s="20" t="str">
        <f t="shared" si="99"/>
        <v>4-2EBT</v>
      </c>
      <c r="X304" s="20" t="str">
        <f t="shared" si="116"/>
        <v>4-3OPF</v>
      </c>
      <c r="Y304" s="20" t="str">
        <f t="shared" si="117"/>
        <v>6-0000</v>
      </c>
      <c r="Z304" s="20" t="str">
        <f t="shared" si="100"/>
        <v>6-4100</v>
      </c>
      <c r="AA304" s="20" t="str">
        <f t="shared" si="101"/>
        <v>5-3000</v>
      </c>
      <c r="AB304" s="20" t="str">
        <f t="shared" si="102"/>
        <v>5-9000</v>
      </c>
      <c r="AD304" s="20" t="str">
        <f t="shared" si="103"/>
        <v/>
      </c>
      <c r="AE304" s="20" t="str">
        <f t="shared" si="104"/>
        <v/>
      </c>
      <c r="AF304" s="20" t="str">
        <f t="shared" si="105"/>
        <v/>
      </c>
      <c r="AG304" s="20" t="str">
        <f t="shared" si="106"/>
        <v/>
      </c>
      <c r="AH304" s="20" t="str">
        <f t="shared" si="107"/>
        <v/>
      </c>
      <c r="AI304" s="20" t="str">
        <f t="shared" si="108"/>
        <v/>
      </c>
      <c r="AJ304" s="20" t="str">
        <f t="shared" si="109"/>
        <v xml:space="preserve">SELECT * FROM "SchAccounting"."Func_TblCodeOfAccounting_Structure_SET"(0000004000000000002, NULL, 0000009000000000002, 6, '6-0000', '6-4100'); </v>
      </c>
      <c r="AK304" s="20" t="str">
        <f t="shared" si="110"/>
        <v/>
      </c>
      <c r="AL304" s="20" t="str">
        <f t="shared" si="111"/>
        <v/>
      </c>
      <c r="AM304" s="20" t="str">
        <f t="shared" si="112"/>
        <v/>
      </c>
      <c r="AO304" s="28" t="str">
        <f t="shared" si="94"/>
        <v xml:space="preserve">SELECT * FROM "SchAccounting"."Func_TblCodeOfAccounting_Structure_SET"(0000004000000000002, NULL, 0000009000000000002, 6, '6-0000', '6-4100'); </v>
      </c>
    </row>
    <row r="305" spans="2:41" x14ac:dyDescent="0.25">
      <c r="B305" s="20">
        <v>2</v>
      </c>
      <c r="C305" s="32" t="s">
        <v>655</v>
      </c>
      <c r="D305" s="20" t="s">
        <v>202</v>
      </c>
      <c r="M305" s="32" t="s">
        <v>655</v>
      </c>
      <c r="Q305" s="20" t="str">
        <f t="shared" si="115"/>
        <v>Hire of Motor Vehicle</v>
      </c>
      <c r="S305" s="20" t="str">
        <f t="shared" si="95"/>
        <v>2-PASV</v>
      </c>
      <c r="T305" s="20" t="str">
        <f t="shared" si="96"/>
        <v>3-0000</v>
      </c>
      <c r="U305" s="20" t="str">
        <f t="shared" si="97"/>
        <v>3-3000</v>
      </c>
      <c r="V305" s="20" t="str">
        <f t="shared" si="98"/>
        <v>4-1EAT</v>
      </c>
      <c r="W305" s="20" t="str">
        <f t="shared" si="99"/>
        <v>4-2EBT</v>
      </c>
      <c r="X305" s="20" t="str">
        <f t="shared" si="116"/>
        <v>4-3OPF</v>
      </c>
      <c r="Y305" s="20" t="str">
        <f t="shared" si="117"/>
        <v>6-0000</v>
      </c>
      <c r="Z305" s="20" t="str">
        <f t="shared" si="100"/>
        <v>6-4200</v>
      </c>
      <c r="AA305" s="20" t="str">
        <f t="shared" si="101"/>
        <v>5-3000</v>
      </c>
      <c r="AB305" s="20" t="str">
        <f t="shared" si="102"/>
        <v>5-9000</v>
      </c>
      <c r="AD305" s="20" t="str">
        <f t="shared" si="103"/>
        <v/>
      </c>
      <c r="AE305" s="20" t="str">
        <f t="shared" si="104"/>
        <v/>
      </c>
      <c r="AF305" s="20" t="str">
        <f t="shared" si="105"/>
        <v/>
      </c>
      <c r="AG305" s="20" t="str">
        <f t="shared" si="106"/>
        <v/>
      </c>
      <c r="AH305" s="20" t="str">
        <f t="shared" si="107"/>
        <v/>
      </c>
      <c r="AI305" s="20" t="str">
        <f t="shared" si="108"/>
        <v/>
      </c>
      <c r="AJ305" s="20" t="str">
        <f t="shared" si="109"/>
        <v xml:space="preserve">SELECT * FROM "SchAccounting"."Func_TblCodeOfAccounting_Structure_SET"(0000004000000000002, NULL, 0000009000000000002, 6, '6-0000', '6-4200'); </v>
      </c>
      <c r="AK305" s="20" t="str">
        <f t="shared" si="110"/>
        <v/>
      </c>
      <c r="AL305" s="20" t="str">
        <f t="shared" si="111"/>
        <v/>
      </c>
      <c r="AM305" s="20" t="str">
        <f t="shared" si="112"/>
        <v/>
      </c>
      <c r="AO305" s="28" t="str">
        <f t="shared" si="94"/>
        <v xml:space="preserve">SELECT * FROM "SchAccounting"."Func_TblCodeOfAccounting_Structure_SET"(0000004000000000002, NULL, 0000009000000000002, 6, '6-0000', '6-4200'); </v>
      </c>
    </row>
    <row r="306" spans="2:41" x14ac:dyDescent="0.25">
      <c r="B306" s="20">
        <v>2</v>
      </c>
      <c r="C306" s="32" t="s">
        <v>656</v>
      </c>
      <c r="D306" s="20" t="s">
        <v>210</v>
      </c>
      <c r="M306" s="32" t="s">
        <v>656</v>
      </c>
      <c r="Q306" s="20" t="str">
        <f t="shared" si="115"/>
        <v>Business Travelling</v>
      </c>
      <c r="S306" s="20" t="str">
        <f t="shared" si="95"/>
        <v>2-PASV</v>
      </c>
      <c r="T306" s="20" t="str">
        <f t="shared" si="96"/>
        <v>3-0000</v>
      </c>
      <c r="U306" s="20" t="str">
        <f t="shared" si="97"/>
        <v>3-3000</v>
      </c>
      <c r="V306" s="20" t="str">
        <f t="shared" si="98"/>
        <v>4-1EAT</v>
      </c>
      <c r="W306" s="20" t="str">
        <f t="shared" si="99"/>
        <v>4-2EBT</v>
      </c>
      <c r="X306" s="20" t="str">
        <f t="shared" si="116"/>
        <v>4-3OPF</v>
      </c>
      <c r="Y306" s="20" t="str">
        <f t="shared" si="117"/>
        <v>6-0000</v>
      </c>
      <c r="Z306" s="20" t="str">
        <f t="shared" si="100"/>
        <v>6-4300</v>
      </c>
      <c r="AA306" s="20" t="str">
        <f t="shared" si="101"/>
        <v>5-3000</v>
      </c>
      <c r="AB306" s="20" t="str">
        <f t="shared" si="102"/>
        <v>5-9000</v>
      </c>
      <c r="AD306" s="20" t="str">
        <f t="shared" si="103"/>
        <v/>
      </c>
      <c r="AE306" s="20" t="str">
        <f t="shared" si="104"/>
        <v/>
      </c>
      <c r="AF306" s="20" t="str">
        <f t="shared" si="105"/>
        <v/>
      </c>
      <c r="AG306" s="20" t="str">
        <f t="shared" si="106"/>
        <v/>
      </c>
      <c r="AH306" s="20" t="str">
        <f t="shared" si="107"/>
        <v/>
      </c>
      <c r="AI306" s="20" t="str">
        <f t="shared" si="108"/>
        <v/>
      </c>
      <c r="AJ306" s="20" t="str">
        <f t="shared" si="109"/>
        <v xml:space="preserve">SELECT * FROM "SchAccounting"."Func_TblCodeOfAccounting_Structure_SET"(0000004000000000002, NULL, 0000009000000000002, 6, '6-0000', '6-4300'); </v>
      </c>
      <c r="AK306" s="20" t="str">
        <f t="shared" si="110"/>
        <v/>
      </c>
      <c r="AL306" s="20" t="str">
        <f t="shared" si="111"/>
        <v/>
      </c>
      <c r="AM306" s="20" t="str">
        <f t="shared" si="112"/>
        <v/>
      </c>
      <c r="AO306" s="28" t="str">
        <f t="shared" si="94"/>
        <v xml:space="preserve">SELECT * FROM "SchAccounting"."Func_TblCodeOfAccounting_Structure_SET"(0000004000000000002, NULL, 0000009000000000002, 6, '6-0000', '6-4300'); </v>
      </c>
    </row>
    <row r="307" spans="2:41" x14ac:dyDescent="0.25">
      <c r="B307" s="20">
        <v>2</v>
      </c>
      <c r="C307" s="32" t="s">
        <v>657</v>
      </c>
      <c r="D307" s="20" t="s">
        <v>268</v>
      </c>
      <c r="M307" s="32" t="s">
        <v>657</v>
      </c>
      <c r="Q307" s="20" t="str">
        <f t="shared" si="115"/>
        <v>MV - Fuel &amp; Oil</v>
      </c>
      <c r="S307" s="20" t="str">
        <f t="shared" si="95"/>
        <v>2-PASV</v>
      </c>
      <c r="T307" s="20" t="str">
        <f t="shared" si="96"/>
        <v>3-0000</v>
      </c>
      <c r="U307" s="20" t="str">
        <f t="shared" si="97"/>
        <v>3-3000</v>
      </c>
      <c r="V307" s="20" t="str">
        <f t="shared" si="98"/>
        <v>4-1EAT</v>
      </c>
      <c r="W307" s="20" t="str">
        <f t="shared" si="99"/>
        <v>4-2EBT</v>
      </c>
      <c r="X307" s="20" t="str">
        <f t="shared" si="116"/>
        <v>4-3OPF</v>
      </c>
      <c r="Y307" s="20" t="str">
        <f t="shared" si="117"/>
        <v>6-0000</v>
      </c>
      <c r="Z307" s="20" t="str">
        <f t="shared" si="100"/>
        <v>6-4310</v>
      </c>
      <c r="AA307" s="20" t="str">
        <f t="shared" si="101"/>
        <v>5-3000</v>
      </c>
      <c r="AB307" s="20" t="str">
        <f t="shared" si="102"/>
        <v>5-9000</v>
      </c>
      <c r="AD307" s="20" t="str">
        <f t="shared" si="103"/>
        <v/>
      </c>
      <c r="AE307" s="20" t="str">
        <f t="shared" si="104"/>
        <v/>
      </c>
      <c r="AF307" s="20" t="str">
        <f t="shared" si="105"/>
        <v/>
      </c>
      <c r="AG307" s="20" t="str">
        <f t="shared" si="106"/>
        <v/>
      </c>
      <c r="AH307" s="20" t="str">
        <f t="shared" si="107"/>
        <v/>
      </c>
      <c r="AI307" s="20" t="str">
        <f t="shared" si="108"/>
        <v/>
      </c>
      <c r="AJ307" s="20" t="str">
        <f t="shared" si="109"/>
        <v xml:space="preserve">SELECT * FROM "SchAccounting"."Func_TblCodeOfAccounting_Structure_SET"(0000004000000000002, NULL, 0000009000000000002, 6, '6-0000', '6-4310'); </v>
      </c>
      <c r="AK307" s="20" t="str">
        <f t="shared" si="110"/>
        <v/>
      </c>
      <c r="AL307" s="20" t="str">
        <f t="shared" si="111"/>
        <v/>
      </c>
      <c r="AM307" s="20" t="str">
        <f t="shared" si="112"/>
        <v/>
      </c>
      <c r="AO307" s="28" t="str">
        <f t="shared" si="94"/>
        <v xml:space="preserve">SELECT * FROM "SchAccounting"."Func_TblCodeOfAccounting_Structure_SET"(0000004000000000002, NULL, 0000009000000000002, 6, '6-0000', '6-4310'); </v>
      </c>
    </row>
    <row r="308" spans="2:41" x14ac:dyDescent="0.25">
      <c r="B308" s="20">
        <v>2</v>
      </c>
      <c r="C308" s="32" t="s">
        <v>658</v>
      </c>
      <c r="D308" s="20" t="s">
        <v>269</v>
      </c>
      <c r="M308" s="32" t="s">
        <v>658</v>
      </c>
      <c r="Q308" s="20" t="str">
        <f t="shared" si="115"/>
        <v>MV - Repair &amp; Maintenance</v>
      </c>
      <c r="S308" s="20" t="str">
        <f t="shared" si="95"/>
        <v>2-PASV</v>
      </c>
      <c r="T308" s="20" t="str">
        <f t="shared" si="96"/>
        <v>3-0000</v>
      </c>
      <c r="U308" s="20" t="str">
        <f t="shared" si="97"/>
        <v>3-3000</v>
      </c>
      <c r="V308" s="20" t="str">
        <f t="shared" si="98"/>
        <v>4-1EAT</v>
      </c>
      <c r="W308" s="20" t="str">
        <f t="shared" si="99"/>
        <v>4-2EBT</v>
      </c>
      <c r="X308" s="20" t="str">
        <f t="shared" si="116"/>
        <v>4-3OPF</v>
      </c>
      <c r="Y308" s="20" t="str">
        <f t="shared" si="117"/>
        <v>6-0000</v>
      </c>
      <c r="Z308" s="20" t="str">
        <f t="shared" si="100"/>
        <v>6-4320</v>
      </c>
      <c r="AA308" s="20" t="str">
        <f t="shared" si="101"/>
        <v>5-3000</v>
      </c>
      <c r="AB308" s="20" t="str">
        <f t="shared" si="102"/>
        <v>5-9000</v>
      </c>
      <c r="AD308" s="20" t="str">
        <f t="shared" si="103"/>
        <v/>
      </c>
      <c r="AE308" s="20" t="str">
        <f t="shared" si="104"/>
        <v/>
      </c>
      <c r="AF308" s="20" t="str">
        <f t="shared" si="105"/>
        <v/>
      </c>
      <c r="AG308" s="20" t="str">
        <f t="shared" si="106"/>
        <v/>
      </c>
      <c r="AH308" s="20" t="str">
        <f t="shared" si="107"/>
        <v/>
      </c>
      <c r="AI308" s="20" t="str">
        <f t="shared" si="108"/>
        <v/>
      </c>
      <c r="AJ308" s="20" t="str">
        <f t="shared" si="109"/>
        <v xml:space="preserve">SELECT * FROM "SchAccounting"."Func_TblCodeOfAccounting_Structure_SET"(0000004000000000002, NULL, 0000009000000000002, 6, '6-0000', '6-4320'); </v>
      </c>
      <c r="AK308" s="20" t="str">
        <f t="shared" si="110"/>
        <v/>
      </c>
      <c r="AL308" s="20" t="str">
        <f t="shared" si="111"/>
        <v/>
      </c>
      <c r="AM308" s="20" t="str">
        <f t="shared" si="112"/>
        <v/>
      </c>
      <c r="AO308" s="28" t="str">
        <f t="shared" si="94"/>
        <v xml:space="preserve">SELECT * FROM "SchAccounting"."Func_TblCodeOfAccounting_Structure_SET"(0000004000000000002, NULL, 0000009000000000002, 6, '6-0000', '6-4320'); </v>
      </c>
    </row>
    <row r="309" spans="2:41" x14ac:dyDescent="0.25">
      <c r="B309" s="20">
        <v>2</v>
      </c>
      <c r="C309" s="32" t="s">
        <v>659</v>
      </c>
      <c r="D309" s="20" t="s">
        <v>270</v>
      </c>
      <c r="M309" s="32" t="s">
        <v>659</v>
      </c>
      <c r="Q309" s="20" t="str">
        <f t="shared" si="115"/>
        <v>MV - Tyres, Tubes</v>
      </c>
      <c r="S309" s="20" t="str">
        <f t="shared" si="95"/>
        <v>2-PASV</v>
      </c>
      <c r="T309" s="20" t="str">
        <f t="shared" si="96"/>
        <v>3-0000</v>
      </c>
      <c r="U309" s="20" t="str">
        <f t="shared" si="97"/>
        <v>3-3000</v>
      </c>
      <c r="V309" s="20" t="str">
        <f t="shared" si="98"/>
        <v>4-1EAT</v>
      </c>
      <c r="W309" s="20" t="str">
        <f t="shared" si="99"/>
        <v>4-2EBT</v>
      </c>
      <c r="X309" s="20" t="str">
        <f t="shared" si="116"/>
        <v>4-3OPF</v>
      </c>
      <c r="Y309" s="20" t="str">
        <f t="shared" si="117"/>
        <v>6-0000</v>
      </c>
      <c r="Z309" s="20" t="str">
        <f t="shared" si="100"/>
        <v>6-4330</v>
      </c>
      <c r="AA309" s="20" t="str">
        <f t="shared" si="101"/>
        <v>5-3000</v>
      </c>
      <c r="AB309" s="20" t="str">
        <f t="shared" si="102"/>
        <v>5-9000</v>
      </c>
      <c r="AD309" s="20" t="str">
        <f t="shared" si="103"/>
        <v/>
      </c>
      <c r="AE309" s="20" t="str">
        <f t="shared" si="104"/>
        <v/>
      </c>
      <c r="AF309" s="20" t="str">
        <f t="shared" si="105"/>
        <v/>
      </c>
      <c r="AG309" s="20" t="str">
        <f t="shared" si="106"/>
        <v/>
      </c>
      <c r="AH309" s="20" t="str">
        <f t="shared" si="107"/>
        <v/>
      </c>
      <c r="AI309" s="20" t="str">
        <f t="shared" si="108"/>
        <v/>
      </c>
      <c r="AJ309" s="20" t="str">
        <f t="shared" si="109"/>
        <v xml:space="preserve">SELECT * FROM "SchAccounting"."Func_TblCodeOfAccounting_Structure_SET"(0000004000000000002, NULL, 0000009000000000002, 6, '6-0000', '6-4330'); </v>
      </c>
      <c r="AK309" s="20" t="str">
        <f t="shared" si="110"/>
        <v/>
      </c>
      <c r="AL309" s="20" t="str">
        <f t="shared" si="111"/>
        <v/>
      </c>
      <c r="AM309" s="20" t="str">
        <f t="shared" si="112"/>
        <v/>
      </c>
      <c r="AO309" s="28" t="str">
        <f t="shared" si="94"/>
        <v xml:space="preserve">SELECT * FROM "SchAccounting"."Func_TblCodeOfAccounting_Structure_SET"(0000004000000000002, NULL, 0000009000000000002, 6, '6-0000', '6-4330'); </v>
      </c>
    </row>
    <row r="310" spans="2:41" x14ac:dyDescent="0.25">
      <c r="B310" s="20">
        <v>2</v>
      </c>
      <c r="C310" s="32" t="s">
        <v>660</v>
      </c>
      <c r="D310" s="20" t="s">
        <v>271</v>
      </c>
      <c r="M310" s="32" t="s">
        <v>660</v>
      </c>
      <c r="Q310" s="20" t="str">
        <f t="shared" si="115"/>
        <v>MV - Spare Parts</v>
      </c>
      <c r="S310" s="20" t="str">
        <f t="shared" si="95"/>
        <v>2-PASV</v>
      </c>
      <c r="T310" s="20" t="str">
        <f t="shared" si="96"/>
        <v>3-0000</v>
      </c>
      <c r="U310" s="20" t="str">
        <f t="shared" si="97"/>
        <v>3-3000</v>
      </c>
      <c r="V310" s="20" t="str">
        <f t="shared" si="98"/>
        <v>4-1EAT</v>
      </c>
      <c r="W310" s="20" t="str">
        <f t="shared" si="99"/>
        <v>4-2EBT</v>
      </c>
      <c r="X310" s="20" t="str">
        <f t="shared" si="116"/>
        <v>4-3OPF</v>
      </c>
      <c r="Y310" s="20" t="str">
        <f t="shared" si="117"/>
        <v>6-0000</v>
      </c>
      <c r="Z310" s="20" t="str">
        <f t="shared" si="100"/>
        <v>6-4340</v>
      </c>
      <c r="AA310" s="20" t="str">
        <f t="shared" si="101"/>
        <v>5-3000</v>
      </c>
      <c r="AB310" s="20" t="str">
        <f t="shared" si="102"/>
        <v>5-9000</v>
      </c>
      <c r="AD310" s="20" t="str">
        <f t="shared" si="103"/>
        <v/>
      </c>
      <c r="AE310" s="20" t="str">
        <f t="shared" si="104"/>
        <v/>
      </c>
      <c r="AF310" s="20" t="str">
        <f t="shared" si="105"/>
        <v/>
      </c>
      <c r="AG310" s="20" t="str">
        <f t="shared" si="106"/>
        <v/>
      </c>
      <c r="AH310" s="20" t="str">
        <f t="shared" si="107"/>
        <v/>
      </c>
      <c r="AI310" s="20" t="str">
        <f t="shared" si="108"/>
        <v/>
      </c>
      <c r="AJ310" s="20" t="str">
        <f t="shared" si="109"/>
        <v xml:space="preserve">SELECT * FROM "SchAccounting"."Func_TblCodeOfAccounting_Structure_SET"(0000004000000000002, NULL, 0000009000000000002, 6, '6-0000', '6-4340'); </v>
      </c>
      <c r="AK310" s="20" t="str">
        <f t="shared" si="110"/>
        <v/>
      </c>
      <c r="AL310" s="20" t="str">
        <f t="shared" si="111"/>
        <v/>
      </c>
      <c r="AM310" s="20" t="str">
        <f t="shared" si="112"/>
        <v/>
      </c>
      <c r="AO310" s="28" t="str">
        <f t="shared" si="94"/>
        <v xml:space="preserve">SELECT * FROM "SchAccounting"."Func_TblCodeOfAccounting_Structure_SET"(0000004000000000002, NULL, 0000009000000000002, 6, '6-0000', '6-4340'); </v>
      </c>
    </row>
    <row r="311" spans="2:41" x14ac:dyDescent="0.25">
      <c r="B311" s="20">
        <v>2</v>
      </c>
      <c r="C311" s="32" t="s">
        <v>661</v>
      </c>
      <c r="D311" s="20" t="s">
        <v>272</v>
      </c>
      <c r="M311" s="32" t="s">
        <v>661</v>
      </c>
      <c r="Q311" s="20" t="str">
        <f t="shared" si="115"/>
        <v>MV - Accessories</v>
      </c>
      <c r="S311" s="20" t="str">
        <f t="shared" si="95"/>
        <v>2-PASV</v>
      </c>
      <c r="T311" s="20" t="str">
        <f t="shared" si="96"/>
        <v>3-0000</v>
      </c>
      <c r="U311" s="20" t="str">
        <f t="shared" si="97"/>
        <v>3-3000</v>
      </c>
      <c r="V311" s="20" t="str">
        <f t="shared" si="98"/>
        <v>4-1EAT</v>
      </c>
      <c r="W311" s="20" t="str">
        <f t="shared" si="99"/>
        <v>4-2EBT</v>
      </c>
      <c r="X311" s="20" t="str">
        <f t="shared" si="116"/>
        <v>4-3OPF</v>
      </c>
      <c r="Y311" s="20" t="str">
        <f t="shared" si="117"/>
        <v>6-0000</v>
      </c>
      <c r="Z311" s="20" t="str">
        <f t="shared" si="100"/>
        <v>6-4350</v>
      </c>
      <c r="AA311" s="20" t="str">
        <f t="shared" si="101"/>
        <v>5-3000</v>
      </c>
      <c r="AB311" s="20" t="str">
        <f t="shared" si="102"/>
        <v>5-9000</v>
      </c>
      <c r="AD311" s="20" t="str">
        <f t="shared" si="103"/>
        <v/>
      </c>
      <c r="AE311" s="20" t="str">
        <f t="shared" si="104"/>
        <v/>
      </c>
      <c r="AF311" s="20" t="str">
        <f t="shared" si="105"/>
        <v/>
      </c>
      <c r="AG311" s="20" t="str">
        <f t="shared" si="106"/>
        <v/>
      </c>
      <c r="AH311" s="20" t="str">
        <f t="shared" si="107"/>
        <v/>
      </c>
      <c r="AI311" s="20" t="str">
        <f t="shared" si="108"/>
        <v/>
      </c>
      <c r="AJ311" s="20" t="str">
        <f t="shared" si="109"/>
        <v xml:space="preserve">SELECT * FROM "SchAccounting"."Func_TblCodeOfAccounting_Structure_SET"(0000004000000000002, NULL, 0000009000000000002, 6, '6-0000', '6-4350'); </v>
      </c>
      <c r="AK311" s="20" t="str">
        <f t="shared" si="110"/>
        <v/>
      </c>
      <c r="AL311" s="20" t="str">
        <f t="shared" si="111"/>
        <v/>
      </c>
      <c r="AM311" s="20" t="str">
        <f t="shared" si="112"/>
        <v/>
      </c>
      <c r="AO311" s="28" t="str">
        <f t="shared" si="94"/>
        <v xml:space="preserve">SELECT * FROM "SchAccounting"."Func_TblCodeOfAccounting_Structure_SET"(0000004000000000002, NULL, 0000009000000000002, 6, '6-0000', '6-4350'); </v>
      </c>
    </row>
    <row r="312" spans="2:41" x14ac:dyDescent="0.25">
      <c r="B312" s="20">
        <v>2</v>
      </c>
      <c r="C312" s="32" t="s">
        <v>662</v>
      </c>
      <c r="D312" s="20" t="s">
        <v>273</v>
      </c>
      <c r="M312" s="32" t="s">
        <v>662</v>
      </c>
      <c r="Q312" s="20" t="str">
        <f t="shared" si="115"/>
        <v>MV - Other</v>
      </c>
      <c r="S312" s="20" t="str">
        <f t="shared" si="95"/>
        <v>2-PASV</v>
      </c>
      <c r="T312" s="20" t="str">
        <f t="shared" si="96"/>
        <v>3-0000</v>
      </c>
      <c r="U312" s="20" t="str">
        <f t="shared" si="97"/>
        <v>3-3000</v>
      </c>
      <c r="V312" s="20" t="str">
        <f t="shared" si="98"/>
        <v>4-1EAT</v>
      </c>
      <c r="W312" s="20" t="str">
        <f t="shared" si="99"/>
        <v>4-2EBT</v>
      </c>
      <c r="X312" s="20" t="str">
        <f t="shared" si="116"/>
        <v>4-3OPF</v>
      </c>
      <c r="Y312" s="20" t="str">
        <f t="shared" si="117"/>
        <v>6-0000</v>
      </c>
      <c r="Z312" s="20" t="str">
        <f t="shared" si="100"/>
        <v>6-4360</v>
      </c>
      <c r="AA312" s="20" t="str">
        <f t="shared" si="101"/>
        <v>5-3000</v>
      </c>
      <c r="AB312" s="20" t="str">
        <f t="shared" si="102"/>
        <v>5-9000</v>
      </c>
      <c r="AD312" s="20" t="str">
        <f t="shared" si="103"/>
        <v/>
      </c>
      <c r="AE312" s="20" t="str">
        <f t="shared" si="104"/>
        <v/>
      </c>
      <c r="AF312" s="20" t="str">
        <f t="shared" si="105"/>
        <v/>
      </c>
      <c r="AG312" s="20" t="str">
        <f t="shared" si="106"/>
        <v/>
      </c>
      <c r="AH312" s="20" t="str">
        <f t="shared" si="107"/>
        <v/>
      </c>
      <c r="AI312" s="20" t="str">
        <f t="shared" si="108"/>
        <v/>
      </c>
      <c r="AJ312" s="20" t="str">
        <f t="shared" si="109"/>
        <v xml:space="preserve">SELECT * FROM "SchAccounting"."Func_TblCodeOfAccounting_Structure_SET"(0000004000000000002, NULL, 0000009000000000002, 6, '6-0000', '6-4360'); </v>
      </c>
      <c r="AK312" s="20" t="str">
        <f t="shared" si="110"/>
        <v/>
      </c>
      <c r="AL312" s="20" t="str">
        <f t="shared" si="111"/>
        <v/>
      </c>
      <c r="AM312" s="20" t="str">
        <f t="shared" si="112"/>
        <v/>
      </c>
      <c r="AO312" s="28" t="str">
        <f t="shared" si="94"/>
        <v xml:space="preserve">SELECT * FROM "SchAccounting"."Func_TblCodeOfAccounting_Structure_SET"(0000004000000000002, NULL, 0000009000000000002, 6, '6-0000', '6-4360'); </v>
      </c>
    </row>
    <row r="313" spans="2:41" x14ac:dyDescent="0.25">
      <c r="B313" s="20">
        <v>2</v>
      </c>
      <c r="C313" s="32" t="s">
        <v>663</v>
      </c>
      <c r="D313" s="20" t="s">
        <v>211</v>
      </c>
      <c r="M313" s="32" t="s">
        <v>663</v>
      </c>
      <c r="Q313" s="20" t="str">
        <f t="shared" si="115"/>
        <v>Travel &amp; Fares</v>
      </c>
      <c r="S313" s="20" t="str">
        <f t="shared" si="95"/>
        <v>2-PASV</v>
      </c>
      <c r="T313" s="20" t="str">
        <f t="shared" si="96"/>
        <v>3-0000</v>
      </c>
      <c r="U313" s="20" t="str">
        <f t="shared" si="97"/>
        <v>3-3000</v>
      </c>
      <c r="V313" s="20" t="str">
        <f t="shared" si="98"/>
        <v>4-1EAT</v>
      </c>
      <c r="W313" s="20" t="str">
        <f t="shared" si="99"/>
        <v>4-2EBT</v>
      </c>
      <c r="X313" s="20" t="str">
        <f t="shared" si="116"/>
        <v>4-3OPF</v>
      </c>
      <c r="Y313" s="20" t="str">
        <f t="shared" si="117"/>
        <v>6-0000</v>
      </c>
      <c r="Z313" s="20" t="str">
        <f t="shared" si="100"/>
        <v>6-4400</v>
      </c>
      <c r="AA313" s="20" t="str">
        <f t="shared" si="101"/>
        <v>5-3000</v>
      </c>
      <c r="AB313" s="20" t="str">
        <f t="shared" si="102"/>
        <v>5-9000</v>
      </c>
      <c r="AD313" s="20" t="str">
        <f t="shared" si="103"/>
        <v/>
      </c>
      <c r="AE313" s="20" t="str">
        <f t="shared" si="104"/>
        <v/>
      </c>
      <c r="AF313" s="20" t="str">
        <f t="shared" si="105"/>
        <v/>
      </c>
      <c r="AG313" s="20" t="str">
        <f t="shared" si="106"/>
        <v/>
      </c>
      <c r="AH313" s="20" t="str">
        <f t="shared" si="107"/>
        <v/>
      </c>
      <c r="AI313" s="20" t="str">
        <f t="shared" si="108"/>
        <v/>
      </c>
      <c r="AJ313" s="20" t="str">
        <f t="shared" si="109"/>
        <v xml:space="preserve">SELECT * FROM "SchAccounting"."Func_TblCodeOfAccounting_Structure_SET"(0000004000000000002, NULL, 0000009000000000002, 6, '6-0000', '6-4400'); </v>
      </c>
      <c r="AK313" s="20" t="str">
        <f t="shared" si="110"/>
        <v/>
      </c>
      <c r="AL313" s="20" t="str">
        <f t="shared" si="111"/>
        <v/>
      </c>
      <c r="AM313" s="20" t="str">
        <f t="shared" si="112"/>
        <v/>
      </c>
      <c r="AO313" s="28" t="str">
        <f t="shared" si="94"/>
        <v xml:space="preserve">SELECT * FROM "SchAccounting"."Func_TblCodeOfAccounting_Structure_SET"(0000004000000000002, NULL, 0000009000000000002, 6, '6-0000', '6-4400'); </v>
      </c>
    </row>
    <row r="314" spans="2:41" x14ac:dyDescent="0.25">
      <c r="B314" s="20">
        <v>2</v>
      </c>
      <c r="C314" s="32" t="s">
        <v>664</v>
      </c>
      <c r="D314" s="20" t="s">
        <v>274</v>
      </c>
      <c r="M314" s="32" t="s">
        <v>664</v>
      </c>
      <c r="Q314" s="20" t="str">
        <f t="shared" si="115"/>
        <v>Travel&amp;Fares - Sales</v>
      </c>
      <c r="S314" s="20" t="str">
        <f t="shared" si="95"/>
        <v>2-PASV</v>
      </c>
      <c r="T314" s="20" t="str">
        <f t="shared" si="96"/>
        <v>3-0000</v>
      </c>
      <c r="U314" s="20" t="str">
        <f t="shared" si="97"/>
        <v>3-3000</v>
      </c>
      <c r="V314" s="20" t="str">
        <f t="shared" si="98"/>
        <v>4-1EAT</v>
      </c>
      <c r="W314" s="20" t="str">
        <f t="shared" si="99"/>
        <v>4-2EBT</v>
      </c>
      <c r="X314" s="20" t="str">
        <f t="shared" si="116"/>
        <v>4-3OPF</v>
      </c>
      <c r="Y314" s="20" t="str">
        <f t="shared" si="117"/>
        <v>6-0000</v>
      </c>
      <c r="Z314" s="20" t="str">
        <f t="shared" si="100"/>
        <v>6-4450</v>
      </c>
      <c r="AA314" s="20" t="str">
        <f t="shared" si="101"/>
        <v>5-3000</v>
      </c>
      <c r="AB314" s="20" t="str">
        <f t="shared" si="102"/>
        <v>5-9000</v>
      </c>
      <c r="AD314" s="20" t="str">
        <f t="shared" si="103"/>
        <v/>
      </c>
      <c r="AE314" s="20" t="str">
        <f t="shared" si="104"/>
        <v/>
      </c>
      <c r="AF314" s="20" t="str">
        <f t="shared" si="105"/>
        <v/>
      </c>
      <c r="AG314" s="20" t="str">
        <f t="shared" si="106"/>
        <v/>
      </c>
      <c r="AH314" s="20" t="str">
        <f t="shared" si="107"/>
        <v/>
      </c>
      <c r="AI314" s="20" t="str">
        <f t="shared" si="108"/>
        <v/>
      </c>
      <c r="AJ314" s="20" t="str">
        <f t="shared" si="109"/>
        <v xml:space="preserve">SELECT * FROM "SchAccounting"."Func_TblCodeOfAccounting_Structure_SET"(0000004000000000002, NULL, 0000009000000000002, 6, '6-0000', '6-4450'); </v>
      </c>
      <c r="AK314" s="20" t="str">
        <f t="shared" si="110"/>
        <v/>
      </c>
      <c r="AL314" s="20" t="str">
        <f t="shared" si="111"/>
        <v/>
      </c>
      <c r="AM314" s="20" t="str">
        <f t="shared" si="112"/>
        <v/>
      </c>
      <c r="AO314" s="28" t="str">
        <f t="shared" si="94"/>
        <v xml:space="preserve">SELECT * FROM "SchAccounting"."Func_TblCodeOfAccounting_Structure_SET"(0000004000000000002, NULL, 0000009000000000002, 6, '6-0000', '6-4450'); </v>
      </c>
    </row>
    <row r="315" spans="2:41" x14ac:dyDescent="0.25">
      <c r="B315" s="20">
        <v>2</v>
      </c>
      <c r="C315" s="32" t="s">
        <v>665</v>
      </c>
      <c r="D315" s="20" t="s">
        <v>198</v>
      </c>
      <c r="M315" s="32" t="s">
        <v>665</v>
      </c>
      <c r="Q315" s="20" t="str">
        <f t="shared" si="115"/>
        <v>Property Rental/Lease</v>
      </c>
      <c r="S315" s="20" t="str">
        <f t="shared" si="95"/>
        <v>2-PASV</v>
      </c>
      <c r="T315" s="20" t="str">
        <f t="shared" si="96"/>
        <v>3-0000</v>
      </c>
      <c r="U315" s="20" t="str">
        <f t="shared" si="97"/>
        <v>3-3000</v>
      </c>
      <c r="V315" s="20" t="str">
        <f t="shared" si="98"/>
        <v>4-1EAT</v>
      </c>
      <c r="W315" s="20" t="str">
        <f t="shared" si="99"/>
        <v>4-2EBT</v>
      </c>
      <c r="X315" s="20" t="str">
        <f t="shared" si="116"/>
        <v>4-3OPF</v>
      </c>
      <c r="Y315" s="20" t="str">
        <f t="shared" si="117"/>
        <v>6-0000</v>
      </c>
      <c r="Z315" s="20" t="str">
        <f t="shared" si="100"/>
        <v>6-5100</v>
      </c>
      <c r="AA315" s="20" t="str">
        <f t="shared" si="101"/>
        <v>5-3000</v>
      </c>
      <c r="AB315" s="20" t="str">
        <f t="shared" si="102"/>
        <v>5-9000</v>
      </c>
      <c r="AD315" s="20" t="str">
        <f t="shared" si="103"/>
        <v/>
      </c>
      <c r="AE315" s="20" t="str">
        <f t="shared" si="104"/>
        <v/>
      </c>
      <c r="AF315" s="20" t="str">
        <f t="shared" si="105"/>
        <v/>
      </c>
      <c r="AG315" s="20" t="str">
        <f t="shared" si="106"/>
        <v/>
      </c>
      <c r="AH315" s="20" t="str">
        <f t="shared" si="107"/>
        <v/>
      </c>
      <c r="AI315" s="20" t="str">
        <f t="shared" si="108"/>
        <v/>
      </c>
      <c r="AJ315" s="20" t="str">
        <f t="shared" si="109"/>
        <v xml:space="preserve">SELECT * FROM "SchAccounting"."Func_TblCodeOfAccounting_Structure_SET"(0000004000000000002, NULL, 0000009000000000002, 6, '6-0000', '6-5100'); </v>
      </c>
      <c r="AK315" s="20" t="str">
        <f t="shared" si="110"/>
        <v/>
      </c>
      <c r="AL315" s="20" t="str">
        <f t="shared" si="111"/>
        <v/>
      </c>
      <c r="AM315" s="20" t="str">
        <f t="shared" si="112"/>
        <v/>
      </c>
      <c r="AO315" s="28" t="str">
        <f t="shared" si="94"/>
        <v xml:space="preserve">SELECT * FROM "SchAccounting"."Func_TblCodeOfAccounting_Structure_SET"(0000004000000000002, NULL, 0000009000000000002, 6, '6-0000', '6-5100'); </v>
      </c>
    </row>
    <row r="316" spans="2:41" x14ac:dyDescent="0.25">
      <c r="B316" s="20">
        <v>2</v>
      </c>
      <c r="C316" s="32" t="s">
        <v>666</v>
      </c>
      <c r="D316" s="20" t="s">
        <v>199</v>
      </c>
      <c r="M316" s="32" t="s">
        <v>666</v>
      </c>
      <c r="Q316" s="20" t="str">
        <f t="shared" si="115"/>
        <v>Hire of Other Plant &amp; Equipt</v>
      </c>
      <c r="S316" s="20" t="str">
        <f t="shared" si="95"/>
        <v>2-PASV</v>
      </c>
      <c r="T316" s="20" t="str">
        <f t="shared" si="96"/>
        <v>3-0000</v>
      </c>
      <c r="U316" s="20" t="str">
        <f t="shared" si="97"/>
        <v>3-3000</v>
      </c>
      <c r="V316" s="20" t="str">
        <f t="shared" si="98"/>
        <v>4-1EAT</v>
      </c>
      <c r="W316" s="20" t="str">
        <f t="shared" si="99"/>
        <v>4-2EBT</v>
      </c>
      <c r="X316" s="20" t="str">
        <f t="shared" si="116"/>
        <v>4-3OPF</v>
      </c>
      <c r="Y316" s="20" t="str">
        <f t="shared" si="117"/>
        <v>6-0000</v>
      </c>
      <c r="Z316" s="20" t="str">
        <f t="shared" si="100"/>
        <v>6-5200</v>
      </c>
      <c r="AA316" s="20" t="str">
        <f t="shared" si="101"/>
        <v>5-3000</v>
      </c>
      <c r="AB316" s="20" t="str">
        <f t="shared" si="102"/>
        <v>5-9000</v>
      </c>
      <c r="AD316" s="20" t="str">
        <f t="shared" si="103"/>
        <v/>
      </c>
      <c r="AE316" s="20" t="str">
        <f t="shared" si="104"/>
        <v/>
      </c>
      <c r="AF316" s="20" t="str">
        <f t="shared" si="105"/>
        <v/>
      </c>
      <c r="AG316" s="20" t="str">
        <f t="shared" si="106"/>
        <v/>
      </c>
      <c r="AH316" s="20" t="str">
        <f t="shared" si="107"/>
        <v/>
      </c>
      <c r="AI316" s="20" t="str">
        <f t="shared" si="108"/>
        <v/>
      </c>
      <c r="AJ316" s="20" t="str">
        <f t="shared" si="109"/>
        <v xml:space="preserve">SELECT * FROM "SchAccounting"."Func_TblCodeOfAccounting_Structure_SET"(0000004000000000002, NULL, 0000009000000000002, 6, '6-0000', '6-5200'); </v>
      </c>
      <c r="AK316" s="20" t="str">
        <f t="shared" si="110"/>
        <v/>
      </c>
      <c r="AL316" s="20" t="str">
        <f t="shared" si="111"/>
        <v/>
      </c>
      <c r="AM316" s="20" t="str">
        <f t="shared" si="112"/>
        <v/>
      </c>
      <c r="AO316" s="28" t="str">
        <f t="shared" si="94"/>
        <v xml:space="preserve">SELECT * FROM "SchAccounting"."Func_TblCodeOfAccounting_Structure_SET"(0000004000000000002, NULL, 0000009000000000002, 6, '6-0000', '6-5200'); </v>
      </c>
    </row>
    <row r="317" spans="2:41" x14ac:dyDescent="0.25">
      <c r="B317" s="20">
        <v>2</v>
      </c>
      <c r="C317" s="32" t="s">
        <v>667</v>
      </c>
      <c r="D317" s="20" t="s">
        <v>200</v>
      </c>
      <c r="M317" s="32" t="s">
        <v>667</v>
      </c>
      <c r="Q317" s="20" t="str">
        <f t="shared" si="115"/>
        <v>Property Repair &amp; Maintenance</v>
      </c>
      <c r="S317" s="20" t="str">
        <f t="shared" si="95"/>
        <v>2-PASV</v>
      </c>
      <c r="T317" s="20" t="str">
        <f t="shared" si="96"/>
        <v>3-0000</v>
      </c>
      <c r="U317" s="20" t="str">
        <f t="shared" si="97"/>
        <v>3-3000</v>
      </c>
      <c r="V317" s="20" t="str">
        <f t="shared" si="98"/>
        <v>4-1EAT</v>
      </c>
      <c r="W317" s="20" t="str">
        <f t="shared" si="99"/>
        <v>4-2EBT</v>
      </c>
      <c r="X317" s="20" t="str">
        <f t="shared" si="116"/>
        <v>4-3OPF</v>
      </c>
      <c r="Y317" s="20" t="str">
        <f t="shared" si="117"/>
        <v>6-0000</v>
      </c>
      <c r="Z317" s="20" t="str">
        <f t="shared" si="100"/>
        <v>6-5300</v>
      </c>
      <c r="AA317" s="20" t="str">
        <f t="shared" si="101"/>
        <v>5-3000</v>
      </c>
      <c r="AB317" s="20" t="str">
        <f t="shared" si="102"/>
        <v>5-9000</v>
      </c>
      <c r="AD317" s="20" t="str">
        <f t="shared" si="103"/>
        <v/>
      </c>
      <c r="AE317" s="20" t="str">
        <f t="shared" si="104"/>
        <v/>
      </c>
      <c r="AF317" s="20" t="str">
        <f t="shared" si="105"/>
        <v/>
      </c>
      <c r="AG317" s="20" t="str">
        <f t="shared" si="106"/>
        <v/>
      </c>
      <c r="AH317" s="20" t="str">
        <f t="shared" si="107"/>
        <v/>
      </c>
      <c r="AI317" s="20" t="str">
        <f t="shared" si="108"/>
        <v/>
      </c>
      <c r="AJ317" s="20" t="str">
        <f t="shared" si="109"/>
        <v xml:space="preserve">SELECT * FROM "SchAccounting"."Func_TblCodeOfAccounting_Structure_SET"(0000004000000000002, NULL, 0000009000000000002, 6, '6-0000', '6-5300'); </v>
      </c>
      <c r="AK317" s="20" t="str">
        <f t="shared" si="110"/>
        <v/>
      </c>
      <c r="AL317" s="20" t="str">
        <f t="shared" si="111"/>
        <v/>
      </c>
      <c r="AM317" s="20" t="str">
        <f t="shared" si="112"/>
        <v/>
      </c>
      <c r="AO317" s="28" t="str">
        <f t="shared" si="94"/>
        <v xml:space="preserve">SELECT * FROM "SchAccounting"."Func_TblCodeOfAccounting_Structure_SET"(0000004000000000002, NULL, 0000009000000000002, 6, '6-0000', '6-5300'); </v>
      </c>
    </row>
    <row r="318" spans="2:41" x14ac:dyDescent="0.25">
      <c r="B318" s="20">
        <v>2</v>
      </c>
      <c r="C318" s="32" t="s">
        <v>668</v>
      </c>
      <c r="D318" s="20" t="s">
        <v>222</v>
      </c>
      <c r="M318" s="32" t="s">
        <v>668</v>
      </c>
      <c r="Q318" s="20" t="str">
        <f t="shared" si="115"/>
        <v>Entertainment-Deductable</v>
      </c>
      <c r="S318" s="20" t="str">
        <f t="shared" si="95"/>
        <v>2-PASV</v>
      </c>
      <c r="T318" s="20" t="str">
        <f t="shared" si="96"/>
        <v>3-0000</v>
      </c>
      <c r="U318" s="20" t="str">
        <f t="shared" si="97"/>
        <v>3-3000</v>
      </c>
      <c r="V318" s="20" t="str">
        <f t="shared" si="98"/>
        <v>4-1EAT</v>
      </c>
      <c r="W318" s="20" t="str">
        <f t="shared" si="99"/>
        <v>4-2EBT</v>
      </c>
      <c r="X318" s="20" t="str">
        <f t="shared" si="116"/>
        <v>4-3OPF</v>
      </c>
      <c r="Y318" s="20" t="str">
        <f t="shared" si="117"/>
        <v>6-0000</v>
      </c>
      <c r="Z318" s="20" t="str">
        <f t="shared" si="100"/>
        <v>6-6100</v>
      </c>
      <c r="AA318" s="20" t="str">
        <f t="shared" si="101"/>
        <v>5-3000</v>
      </c>
      <c r="AB318" s="20" t="str">
        <f t="shared" si="102"/>
        <v>5-9000</v>
      </c>
      <c r="AD318" s="20" t="str">
        <f t="shared" si="103"/>
        <v/>
      </c>
      <c r="AE318" s="20" t="str">
        <f t="shared" si="104"/>
        <v/>
      </c>
      <c r="AF318" s="20" t="str">
        <f t="shared" si="105"/>
        <v/>
      </c>
      <c r="AG318" s="20" t="str">
        <f t="shared" si="106"/>
        <v/>
      </c>
      <c r="AH318" s="20" t="str">
        <f t="shared" si="107"/>
        <v/>
      </c>
      <c r="AI318" s="20" t="str">
        <f t="shared" si="108"/>
        <v/>
      </c>
      <c r="AJ318" s="20" t="str">
        <f t="shared" si="109"/>
        <v xml:space="preserve">SELECT * FROM "SchAccounting"."Func_TblCodeOfAccounting_Structure_SET"(0000004000000000002, NULL, 0000009000000000002, 6, '6-0000', '6-6100'); </v>
      </c>
      <c r="AK318" s="20" t="str">
        <f t="shared" si="110"/>
        <v/>
      </c>
      <c r="AL318" s="20" t="str">
        <f t="shared" si="111"/>
        <v/>
      </c>
      <c r="AM318" s="20" t="str">
        <f t="shared" si="112"/>
        <v/>
      </c>
      <c r="AO318" s="28" t="str">
        <f t="shared" si="94"/>
        <v xml:space="preserve">SELECT * FROM "SchAccounting"."Func_TblCodeOfAccounting_Structure_SET"(0000004000000000002, NULL, 0000009000000000002, 6, '6-0000', '6-6100'); </v>
      </c>
    </row>
    <row r="319" spans="2:41" x14ac:dyDescent="0.25">
      <c r="B319" s="20">
        <v>2</v>
      </c>
      <c r="C319" s="32" t="s">
        <v>669</v>
      </c>
      <c r="D319" s="20" t="s">
        <v>223</v>
      </c>
      <c r="M319" s="32" t="s">
        <v>669</v>
      </c>
      <c r="Q319" s="20" t="str">
        <f t="shared" si="115"/>
        <v>Entertainment-Undeductable</v>
      </c>
      <c r="S319" s="20" t="str">
        <f t="shared" si="95"/>
        <v>2-PASV</v>
      </c>
      <c r="T319" s="20" t="str">
        <f t="shared" si="96"/>
        <v>3-0000</v>
      </c>
      <c r="U319" s="20" t="str">
        <f t="shared" si="97"/>
        <v>3-3000</v>
      </c>
      <c r="V319" s="20" t="str">
        <f t="shared" si="98"/>
        <v>4-1EAT</v>
      </c>
      <c r="W319" s="20" t="str">
        <f t="shared" si="99"/>
        <v>4-2EBT</v>
      </c>
      <c r="X319" s="20" t="str">
        <f t="shared" si="116"/>
        <v>4-3OPF</v>
      </c>
      <c r="Y319" s="20" t="str">
        <f t="shared" si="117"/>
        <v>6-0000</v>
      </c>
      <c r="Z319" s="20" t="str">
        <f t="shared" si="100"/>
        <v>6-6200</v>
      </c>
      <c r="AA319" s="20" t="str">
        <f t="shared" si="101"/>
        <v>5-3000</v>
      </c>
      <c r="AB319" s="20" t="str">
        <f t="shared" si="102"/>
        <v>5-9000</v>
      </c>
      <c r="AD319" s="20" t="str">
        <f t="shared" si="103"/>
        <v/>
      </c>
      <c r="AE319" s="20" t="str">
        <f t="shared" si="104"/>
        <v/>
      </c>
      <c r="AF319" s="20" t="str">
        <f t="shared" si="105"/>
        <v/>
      </c>
      <c r="AG319" s="20" t="str">
        <f t="shared" si="106"/>
        <v/>
      </c>
      <c r="AH319" s="20" t="str">
        <f t="shared" si="107"/>
        <v/>
      </c>
      <c r="AI319" s="20" t="str">
        <f t="shared" si="108"/>
        <v/>
      </c>
      <c r="AJ319" s="20" t="str">
        <f t="shared" si="109"/>
        <v xml:space="preserve">SELECT * FROM "SchAccounting"."Func_TblCodeOfAccounting_Structure_SET"(0000004000000000002, NULL, 0000009000000000002, 6, '6-0000', '6-6200'); </v>
      </c>
      <c r="AK319" s="20" t="str">
        <f t="shared" si="110"/>
        <v/>
      </c>
      <c r="AL319" s="20" t="str">
        <f t="shared" si="111"/>
        <v/>
      </c>
      <c r="AM319" s="20" t="str">
        <f t="shared" si="112"/>
        <v/>
      </c>
      <c r="AO319" s="28" t="str">
        <f t="shared" si="94"/>
        <v xml:space="preserve">SELECT * FROM "SchAccounting"."Func_TblCodeOfAccounting_Structure_SET"(0000004000000000002, NULL, 0000009000000000002, 6, '6-0000', '6-6200'); </v>
      </c>
    </row>
    <row r="320" spans="2:41" x14ac:dyDescent="0.25">
      <c r="B320" s="20">
        <v>2</v>
      </c>
      <c r="C320" s="32" t="s">
        <v>670</v>
      </c>
      <c r="D320" s="20" t="s">
        <v>275</v>
      </c>
      <c r="M320" s="32" t="s">
        <v>670</v>
      </c>
      <c r="Q320" s="20" t="str">
        <f t="shared" si="115"/>
        <v>Non Meal Entertainment-Ded.</v>
      </c>
      <c r="S320" s="20" t="str">
        <f t="shared" si="95"/>
        <v>2-PASV</v>
      </c>
      <c r="T320" s="20" t="str">
        <f t="shared" si="96"/>
        <v>3-0000</v>
      </c>
      <c r="U320" s="20" t="str">
        <f t="shared" si="97"/>
        <v>3-3000</v>
      </c>
      <c r="V320" s="20" t="str">
        <f t="shared" si="98"/>
        <v>4-1EAT</v>
      </c>
      <c r="W320" s="20" t="str">
        <f t="shared" si="99"/>
        <v>4-2EBT</v>
      </c>
      <c r="X320" s="20" t="str">
        <f t="shared" si="116"/>
        <v>4-3OPF</v>
      </c>
      <c r="Y320" s="20" t="str">
        <f t="shared" si="117"/>
        <v>6-0000</v>
      </c>
      <c r="Z320" s="20" t="str">
        <f t="shared" si="100"/>
        <v>6-6300</v>
      </c>
      <c r="AA320" s="20" t="str">
        <f t="shared" si="101"/>
        <v>5-3000</v>
      </c>
      <c r="AB320" s="20" t="str">
        <f t="shared" si="102"/>
        <v>5-9000</v>
      </c>
      <c r="AD320" s="20" t="str">
        <f t="shared" si="103"/>
        <v/>
      </c>
      <c r="AE320" s="20" t="str">
        <f t="shared" si="104"/>
        <v/>
      </c>
      <c r="AF320" s="20" t="str">
        <f t="shared" si="105"/>
        <v/>
      </c>
      <c r="AG320" s="20" t="str">
        <f t="shared" si="106"/>
        <v/>
      </c>
      <c r="AH320" s="20" t="str">
        <f t="shared" si="107"/>
        <v/>
      </c>
      <c r="AI320" s="20" t="str">
        <f t="shared" si="108"/>
        <v/>
      </c>
      <c r="AJ320" s="20" t="str">
        <f t="shared" si="109"/>
        <v xml:space="preserve">SELECT * FROM "SchAccounting"."Func_TblCodeOfAccounting_Structure_SET"(0000004000000000002, NULL, 0000009000000000002, 6, '6-0000', '6-6300'); </v>
      </c>
      <c r="AK320" s="20" t="str">
        <f t="shared" si="110"/>
        <v/>
      </c>
      <c r="AL320" s="20" t="str">
        <f t="shared" si="111"/>
        <v/>
      </c>
      <c r="AM320" s="20" t="str">
        <f t="shared" si="112"/>
        <v/>
      </c>
      <c r="AO320" s="28" t="str">
        <f t="shared" si="94"/>
        <v xml:space="preserve">SELECT * FROM "SchAccounting"."Func_TblCodeOfAccounting_Structure_SET"(0000004000000000002, NULL, 0000009000000000002, 6, '6-0000', '6-6300'); </v>
      </c>
    </row>
    <row r="321" spans="2:41" x14ac:dyDescent="0.25">
      <c r="B321" s="20">
        <v>2</v>
      </c>
      <c r="C321" s="32" t="s">
        <v>671</v>
      </c>
      <c r="D321" s="20" t="s">
        <v>225</v>
      </c>
      <c r="M321" s="32" t="s">
        <v>671</v>
      </c>
      <c r="Q321" s="20" t="str">
        <f t="shared" si="115"/>
        <v>Non Meal Entertaint-Unded.</v>
      </c>
      <c r="S321" s="20" t="str">
        <f t="shared" si="95"/>
        <v>2-PASV</v>
      </c>
      <c r="T321" s="20" t="str">
        <f t="shared" si="96"/>
        <v>3-0000</v>
      </c>
      <c r="U321" s="20" t="str">
        <f t="shared" si="97"/>
        <v>3-3000</v>
      </c>
      <c r="V321" s="20" t="str">
        <f t="shared" si="98"/>
        <v>4-1EAT</v>
      </c>
      <c r="W321" s="20" t="str">
        <f t="shared" si="99"/>
        <v>4-2EBT</v>
      </c>
      <c r="X321" s="20" t="str">
        <f t="shared" si="116"/>
        <v>4-3OPF</v>
      </c>
      <c r="Y321" s="20" t="str">
        <f t="shared" si="117"/>
        <v>6-0000</v>
      </c>
      <c r="Z321" s="20" t="str">
        <f t="shared" si="100"/>
        <v>6-6400</v>
      </c>
      <c r="AA321" s="20" t="str">
        <f t="shared" si="101"/>
        <v>5-3000</v>
      </c>
      <c r="AB321" s="20" t="str">
        <f t="shared" si="102"/>
        <v>5-9000</v>
      </c>
      <c r="AD321" s="20" t="str">
        <f t="shared" si="103"/>
        <v/>
      </c>
      <c r="AE321" s="20" t="str">
        <f t="shared" si="104"/>
        <v/>
      </c>
      <c r="AF321" s="20" t="str">
        <f t="shared" si="105"/>
        <v/>
      </c>
      <c r="AG321" s="20" t="str">
        <f t="shared" si="106"/>
        <v/>
      </c>
      <c r="AH321" s="20" t="str">
        <f t="shared" si="107"/>
        <v/>
      </c>
      <c r="AI321" s="20" t="str">
        <f t="shared" si="108"/>
        <v/>
      </c>
      <c r="AJ321" s="20" t="str">
        <f t="shared" si="109"/>
        <v xml:space="preserve">SELECT * FROM "SchAccounting"."Func_TblCodeOfAccounting_Structure_SET"(0000004000000000002, NULL, 0000009000000000002, 6, '6-0000', '6-6400'); </v>
      </c>
      <c r="AK321" s="20" t="str">
        <f t="shared" si="110"/>
        <v/>
      </c>
      <c r="AL321" s="20" t="str">
        <f t="shared" si="111"/>
        <v/>
      </c>
      <c r="AM321" s="20" t="str">
        <f t="shared" si="112"/>
        <v/>
      </c>
      <c r="AO321" s="28" t="str">
        <f t="shared" si="94"/>
        <v xml:space="preserve">SELECT * FROM "SchAccounting"."Func_TblCodeOfAccounting_Structure_SET"(0000004000000000002, NULL, 0000009000000000002, 6, '6-0000', '6-6400'); </v>
      </c>
    </row>
    <row r="322" spans="2:41" x14ac:dyDescent="0.25">
      <c r="B322" s="20">
        <v>2</v>
      </c>
      <c r="C322" s="32" t="s">
        <v>672</v>
      </c>
      <c r="D322" s="20" t="s">
        <v>276</v>
      </c>
      <c r="M322" s="32" t="s">
        <v>672</v>
      </c>
      <c r="Q322" s="20" t="str">
        <f t="shared" si="115"/>
        <v>Marketing Expense</v>
      </c>
      <c r="S322" s="20" t="str">
        <f t="shared" si="95"/>
        <v>2-PASV</v>
      </c>
      <c r="T322" s="20" t="str">
        <f t="shared" si="96"/>
        <v>3-0000</v>
      </c>
      <c r="U322" s="20" t="str">
        <f t="shared" si="97"/>
        <v>3-3000</v>
      </c>
      <c r="V322" s="20" t="str">
        <f t="shared" si="98"/>
        <v>4-1EAT</v>
      </c>
      <c r="W322" s="20" t="str">
        <f t="shared" si="99"/>
        <v>4-2EBT</v>
      </c>
      <c r="X322" s="20" t="str">
        <f t="shared" si="116"/>
        <v>4-3OPF</v>
      </c>
      <c r="Y322" s="20" t="str">
        <f t="shared" si="117"/>
        <v>6-0000</v>
      </c>
      <c r="Z322" s="20" t="str">
        <f t="shared" si="100"/>
        <v>6-6500</v>
      </c>
      <c r="AA322" s="20" t="str">
        <f t="shared" si="101"/>
        <v>5-3000</v>
      </c>
      <c r="AB322" s="20" t="str">
        <f t="shared" si="102"/>
        <v>5-9000</v>
      </c>
      <c r="AD322" s="20" t="str">
        <f t="shared" si="103"/>
        <v/>
      </c>
      <c r="AE322" s="20" t="str">
        <f t="shared" si="104"/>
        <v/>
      </c>
      <c r="AF322" s="20" t="str">
        <f t="shared" si="105"/>
        <v/>
      </c>
      <c r="AG322" s="20" t="str">
        <f t="shared" si="106"/>
        <v/>
      </c>
      <c r="AH322" s="20" t="str">
        <f t="shared" si="107"/>
        <v/>
      </c>
      <c r="AI322" s="20" t="str">
        <f t="shared" si="108"/>
        <v/>
      </c>
      <c r="AJ322" s="20" t="str">
        <f t="shared" si="109"/>
        <v xml:space="preserve">SELECT * FROM "SchAccounting"."Func_TblCodeOfAccounting_Structure_SET"(0000004000000000002, NULL, 0000009000000000002, 6, '6-0000', '6-6500'); </v>
      </c>
      <c r="AK322" s="20" t="str">
        <f t="shared" si="110"/>
        <v/>
      </c>
      <c r="AL322" s="20" t="str">
        <f t="shared" si="111"/>
        <v/>
      </c>
      <c r="AM322" s="20" t="str">
        <f t="shared" si="112"/>
        <v/>
      </c>
      <c r="AO322" s="28" t="str">
        <f t="shared" si="94"/>
        <v xml:space="preserve">SELECT * FROM "SchAccounting"."Func_TblCodeOfAccounting_Structure_SET"(0000004000000000002, NULL, 0000009000000000002, 6, '6-0000', '6-6500'); </v>
      </c>
    </row>
    <row r="323" spans="2:41" x14ac:dyDescent="0.25">
      <c r="B323" s="20">
        <v>2</v>
      </c>
      <c r="C323" s="32" t="s">
        <v>673</v>
      </c>
      <c r="D323" s="20" t="s">
        <v>277</v>
      </c>
      <c r="M323" s="32" t="s">
        <v>673</v>
      </c>
      <c r="Q323" s="20" t="str">
        <f t="shared" si="115"/>
        <v>Sales Call Expense</v>
      </c>
      <c r="S323" s="20" t="str">
        <f t="shared" si="95"/>
        <v>2-PASV</v>
      </c>
      <c r="T323" s="20" t="str">
        <f t="shared" si="96"/>
        <v>3-0000</v>
      </c>
      <c r="U323" s="20" t="str">
        <f t="shared" si="97"/>
        <v>3-3000</v>
      </c>
      <c r="V323" s="20" t="str">
        <f t="shared" si="98"/>
        <v>4-1EAT</v>
      </c>
      <c r="W323" s="20" t="str">
        <f t="shared" si="99"/>
        <v>4-2EBT</v>
      </c>
      <c r="X323" s="20" t="str">
        <f t="shared" si="116"/>
        <v>4-3OPF</v>
      </c>
      <c r="Y323" s="20" t="str">
        <f t="shared" si="117"/>
        <v>6-0000</v>
      </c>
      <c r="Z323" s="20" t="str">
        <f t="shared" si="100"/>
        <v>6-6600</v>
      </c>
      <c r="AA323" s="20" t="str">
        <f t="shared" si="101"/>
        <v>5-3000</v>
      </c>
      <c r="AB323" s="20" t="str">
        <f t="shared" si="102"/>
        <v>5-9000</v>
      </c>
      <c r="AD323" s="20" t="str">
        <f t="shared" si="103"/>
        <v/>
      </c>
      <c r="AE323" s="20" t="str">
        <f t="shared" si="104"/>
        <v/>
      </c>
      <c r="AF323" s="20" t="str">
        <f t="shared" si="105"/>
        <v/>
      </c>
      <c r="AG323" s="20" t="str">
        <f t="shared" si="106"/>
        <v/>
      </c>
      <c r="AH323" s="20" t="str">
        <f t="shared" si="107"/>
        <v/>
      </c>
      <c r="AI323" s="20" t="str">
        <f t="shared" si="108"/>
        <v/>
      </c>
      <c r="AJ323" s="20" t="str">
        <f t="shared" si="109"/>
        <v xml:space="preserve">SELECT * FROM "SchAccounting"."Func_TblCodeOfAccounting_Structure_SET"(0000004000000000002, NULL, 0000009000000000002, 6, '6-0000', '6-6600'); </v>
      </c>
      <c r="AK323" s="20" t="str">
        <f t="shared" si="110"/>
        <v/>
      </c>
      <c r="AL323" s="20" t="str">
        <f t="shared" si="111"/>
        <v/>
      </c>
      <c r="AM323" s="20" t="str">
        <f t="shared" si="112"/>
        <v/>
      </c>
      <c r="AO323" s="28" t="str">
        <f t="shared" si="94"/>
        <v xml:space="preserve">SELECT * FROM "SchAccounting"."Func_TblCodeOfAccounting_Structure_SET"(0000004000000000002, NULL, 0000009000000000002, 6, '6-0000', '6-6600'); </v>
      </c>
    </row>
    <row r="324" spans="2:41" x14ac:dyDescent="0.25">
      <c r="B324" s="20">
        <v>2</v>
      </c>
      <c r="C324" s="32" t="s">
        <v>674</v>
      </c>
      <c r="D324" s="20" t="s">
        <v>278</v>
      </c>
      <c r="M324" s="32" t="s">
        <v>674</v>
      </c>
      <c r="Q324" s="20" t="str">
        <f t="shared" si="115"/>
        <v>Profesional Fee</v>
      </c>
      <c r="S324" s="20" t="str">
        <f t="shared" si="95"/>
        <v>2-PASV</v>
      </c>
      <c r="T324" s="20" t="str">
        <f t="shared" si="96"/>
        <v>3-0000</v>
      </c>
      <c r="U324" s="20" t="str">
        <f t="shared" si="97"/>
        <v>3-3000</v>
      </c>
      <c r="V324" s="20" t="str">
        <f t="shared" si="98"/>
        <v>4-1EAT</v>
      </c>
      <c r="W324" s="20" t="str">
        <f t="shared" si="99"/>
        <v>4-2EBT</v>
      </c>
      <c r="X324" s="20" t="str">
        <f t="shared" si="116"/>
        <v>4-3OPF</v>
      </c>
      <c r="Y324" s="20" t="str">
        <f t="shared" si="117"/>
        <v>6-0000</v>
      </c>
      <c r="Z324" s="20" t="str">
        <f t="shared" si="100"/>
        <v>6-7100</v>
      </c>
      <c r="AA324" s="20" t="str">
        <f t="shared" si="101"/>
        <v>5-3000</v>
      </c>
      <c r="AB324" s="20" t="str">
        <f t="shared" si="102"/>
        <v>5-9000</v>
      </c>
      <c r="AD324" s="20" t="str">
        <f t="shared" si="103"/>
        <v/>
      </c>
      <c r="AE324" s="20" t="str">
        <f t="shared" si="104"/>
        <v/>
      </c>
      <c r="AF324" s="20" t="str">
        <f t="shared" si="105"/>
        <v/>
      </c>
      <c r="AG324" s="20" t="str">
        <f t="shared" si="106"/>
        <v/>
      </c>
      <c r="AH324" s="20" t="str">
        <f t="shared" si="107"/>
        <v/>
      </c>
      <c r="AI324" s="20" t="str">
        <f t="shared" si="108"/>
        <v/>
      </c>
      <c r="AJ324" s="20" t="str">
        <f t="shared" si="109"/>
        <v xml:space="preserve">SELECT * FROM "SchAccounting"."Func_TblCodeOfAccounting_Structure_SET"(0000004000000000002, NULL, 0000009000000000002, 6, '6-0000', '6-7100'); </v>
      </c>
      <c r="AK324" s="20" t="str">
        <f t="shared" si="110"/>
        <v/>
      </c>
      <c r="AL324" s="20" t="str">
        <f t="shared" si="111"/>
        <v/>
      </c>
      <c r="AM324" s="20" t="str">
        <f t="shared" si="112"/>
        <v/>
      </c>
      <c r="AO324" s="28" t="str">
        <f t="shared" si="94"/>
        <v xml:space="preserve">SELECT * FROM "SchAccounting"."Func_TblCodeOfAccounting_Structure_SET"(0000004000000000002, NULL, 0000009000000000002, 6, '6-0000', '6-7100'); </v>
      </c>
    </row>
    <row r="325" spans="2:41" x14ac:dyDescent="0.25">
      <c r="B325" s="20">
        <v>2</v>
      </c>
      <c r="C325" s="32" t="s">
        <v>675</v>
      </c>
      <c r="D325" s="20" t="s">
        <v>279</v>
      </c>
      <c r="M325" s="32" t="s">
        <v>675</v>
      </c>
      <c r="Q325" s="20" t="str">
        <f t="shared" si="115"/>
        <v>Legal Fee</v>
      </c>
      <c r="S325" s="20" t="str">
        <f t="shared" si="95"/>
        <v>2-PASV</v>
      </c>
      <c r="T325" s="20" t="str">
        <f t="shared" si="96"/>
        <v>3-0000</v>
      </c>
      <c r="U325" s="20" t="str">
        <f t="shared" si="97"/>
        <v>3-3000</v>
      </c>
      <c r="V325" s="20" t="str">
        <f t="shared" si="98"/>
        <v>4-1EAT</v>
      </c>
      <c r="W325" s="20" t="str">
        <f t="shared" si="99"/>
        <v>4-2EBT</v>
      </c>
      <c r="X325" s="20" t="str">
        <f t="shared" si="116"/>
        <v>4-3OPF</v>
      </c>
      <c r="Y325" s="20" t="str">
        <f t="shared" si="117"/>
        <v>6-0000</v>
      </c>
      <c r="Z325" s="20" t="str">
        <f t="shared" si="100"/>
        <v>6-7200</v>
      </c>
      <c r="AA325" s="20" t="str">
        <f t="shared" si="101"/>
        <v>5-3000</v>
      </c>
      <c r="AB325" s="20" t="str">
        <f t="shared" si="102"/>
        <v>5-9000</v>
      </c>
      <c r="AD325" s="20" t="str">
        <f t="shared" si="103"/>
        <v/>
      </c>
      <c r="AE325" s="20" t="str">
        <f t="shared" si="104"/>
        <v/>
      </c>
      <c r="AF325" s="20" t="str">
        <f t="shared" si="105"/>
        <v/>
      </c>
      <c r="AG325" s="20" t="str">
        <f t="shared" si="106"/>
        <v/>
      </c>
      <c r="AH325" s="20" t="str">
        <f t="shared" si="107"/>
        <v/>
      </c>
      <c r="AI325" s="20" t="str">
        <f t="shared" si="108"/>
        <v/>
      </c>
      <c r="AJ325" s="20" t="str">
        <f t="shared" si="109"/>
        <v xml:space="preserve">SELECT * FROM "SchAccounting"."Func_TblCodeOfAccounting_Structure_SET"(0000004000000000002, NULL, 0000009000000000002, 6, '6-0000', '6-7200'); </v>
      </c>
      <c r="AK325" s="20" t="str">
        <f t="shared" si="110"/>
        <v/>
      </c>
      <c r="AL325" s="20" t="str">
        <f t="shared" si="111"/>
        <v/>
      </c>
      <c r="AM325" s="20" t="str">
        <f t="shared" si="112"/>
        <v/>
      </c>
      <c r="AO325" s="28" t="str">
        <f t="shared" ref="AO325:AO365" si="118">IF(NOT(EXACT(AD325, "")), AD325, IF(NOT(EXACT(AE325, "")), AE325, IF(NOT(EXACT(AF325, "")), AF325, IF(NOT(EXACT(AG325, "")), AG325, IF(NOT(EXACT(AH325, "")), AH325, IF(NOT(EXACT(AI325, "")), AI325, IF(NOT(EXACT(AJ325, "")), AJ325, IF(NOT(EXACT(AK325, "")), AK325, IF(NOT(EXACT(AL325, "")), AL325, IF(NOT(EXACT(AM325, "")), AM325, ""))))))))))</f>
        <v xml:space="preserve">SELECT * FROM "SchAccounting"."Func_TblCodeOfAccounting_Structure_SET"(0000004000000000002, NULL, 0000009000000000002, 6, '6-0000', '6-7200'); </v>
      </c>
    </row>
    <row r="326" spans="2:41" x14ac:dyDescent="0.25">
      <c r="B326" s="20">
        <v>2</v>
      </c>
      <c r="C326" s="32" t="s">
        <v>676</v>
      </c>
      <c r="D326" s="20" t="s">
        <v>280</v>
      </c>
      <c r="M326" s="32" t="s">
        <v>676</v>
      </c>
      <c r="Q326" s="20" t="str">
        <f t="shared" si="115"/>
        <v>Audit Fee</v>
      </c>
      <c r="S326" s="20" t="str">
        <f t="shared" ref="S326:S365" si="119">IF(EXACT($F326, ""), IF(EXACT($S325, ""), "", $S325), $F326)</f>
        <v>2-PASV</v>
      </c>
      <c r="T326" s="20" t="str">
        <f t="shared" ref="T326:T365" si="120">IF(EXACT($G326, ""), IF(EXACT($T325, ""), "", $T325), $G326)</f>
        <v>3-0000</v>
      </c>
      <c r="U326" s="20" t="str">
        <f t="shared" ref="U326:U365" si="121">IF(EXACT($H326, ""), IF(EXACT($U325, ""), "", $U325), $H326)</f>
        <v>3-3000</v>
      </c>
      <c r="V326" s="20" t="str">
        <f t="shared" ref="V326:V365" si="122">IF(EXACT($I326, ""), IF(EXACT($V325, ""), "", $V325), $I326)</f>
        <v>4-1EAT</v>
      </c>
      <c r="W326" s="20" t="str">
        <f t="shared" ref="W326:W365" si="123">IF(EXACT($J326, ""), IF(EXACT($W325, ""), "", $W325), $J326)</f>
        <v>4-2EBT</v>
      </c>
      <c r="X326" s="20" t="str">
        <f t="shared" si="116"/>
        <v>4-3OPF</v>
      </c>
      <c r="Y326" s="20" t="str">
        <f t="shared" si="117"/>
        <v>6-0000</v>
      </c>
      <c r="Z326" s="20" t="str">
        <f t="shared" ref="Z326:Z365" si="124">IF(EXACT($M326, ""), IF(EXACT($Z325, ""), "", $Z325), $M326)</f>
        <v>6-7300</v>
      </c>
      <c r="AA326" s="20" t="str">
        <f t="shared" ref="AA326:AA365" si="125">IF(EXACT($N326, ""), IF(EXACT($AA325, ""), "", $AA325), $N326)</f>
        <v>5-3000</v>
      </c>
      <c r="AB326" s="20" t="str">
        <f t="shared" ref="AB326:AB365" si="126">IF(EXACT($O326, ""), IF(EXACT($AB325, ""), "", $AB325), $O326)</f>
        <v>5-9000</v>
      </c>
      <c r="AD326" s="20" t="str">
        <f t="shared" ref="AD326:AD365" si="127">IF(EXACT(T326, T325), "", CONCATENATE("SELECT * FROM ""SchAccounting"".""Func_TblCodeOfAccounting_Structure_SET""(0000004000000000002, NULL, 0000009000000000002, 0, '", S326, "', '", T326, "'); "))</f>
        <v/>
      </c>
      <c r="AE326" s="20" t="str">
        <f t="shared" ref="AE326:AE365" si="128">IF(EXACT(U326, U325), "", CONCATENATE("SELECT * FROM ""SchAccounting"".""Func_TblCodeOfAccounting_Structure_SET""(0000004000000000002, NULL, 0000009000000000002, 1, '", T326, "', '", U326, "'); "))</f>
        <v/>
      </c>
      <c r="AF326" s="20" t="str">
        <f t="shared" ref="AF326:AF365" si="129">IF(EXACT(V326, V325), "", CONCATENATE("SELECT * FROM ""SchAccounting"".""Func_TblCodeOfAccounting_Structure_SET""(0000004000000000002, NULL, 0000009000000000002, 2, '", U326, "', '", V326, "'); "))</f>
        <v/>
      </c>
      <c r="AG326" s="20" t="str">
        <f t="shared" ref="AG326:AG365" si="130">IF(EXACT(W326, W325), "", CONCATENATE("SELECT * FROM ""SchAccounting"".""Func_TblCodeOfAccounting_Structure_SET""(0000004000000000002, NULL, 0000009000000000002, 3, '", V326, "', '", W326, "'); "))</f>
        <v/>
      </c>
      <c r="AH326" s="20" t="str">
        <f t="shared" ref="AH326:AH365" si="131">IF(EXACT(X326, X325), "", CONCATENATE("SELECT * FROM ""SchAccounting"".""Func_TblCodeOfAccounting_Structure_SET""(0000004000000000002, NULL, 0000009000000000002, 4, '", W326, "', '", X326, "'); "))</f>
        <v/>
      </c>
      <c r="AI326" s="20" t="str">
        <f t="shared" ref="AI326:AI365" si="132">IF(EXACT(Y326, Y325), "", CONCATENATE("SELECT * FROM ""SchAccounting"".""Func_TblCodeOfAccounting_Structure_SET""(0000004000000000002, NULL, 0000009000000000002, 5, '", X326, "', '", Y326, "'); "))</f>
        <v/>
      </c>
      <c r="AJ326" s="20" t="str">
        <f t="shared" ref="AJ326:AJ365" si="133">IF(EXACT(Z326, Z325), "", CONCATENATE("SELECT * FROM ""SchAccounting"".""Func_TblCodeOfAccounting_Structure_SET""(0000004000000000002, NULL, 0000009000000000002, 6, '", Y326, "', '", Z326, "'); "))</f>
        <v xml:space="preserve">SELECT * FROM "SchAccounting"."Func_TblCodeOfAccounting_Structure_SET"(0000004000000000002, NULL, 0000009000000000002, 6, '6-0000', '6-7300'); </v>
      </c>
      <c r="AK326" s="20" t="str">
        <f t="shared" ref="AK326:AK365" si="134">IF(EXACT(AA326, AA325), "", CONCATENATE("SELECT * FROM ""SchAccounting"".""Func_TblCodeOfAccounting_Structure_SET""(0000004000000000002, NULL, 0000009000000000002, 7, '", Z326, "', '", AA326, "'); "))</f>
        <v/>
      </c>
      <c r="AL326" s="20" t="str">
        <f t="shared" ref="AL326:AL365" si="135">IF(EXACT(AB326, AB325), "", CONCATENATE("SELECT * FROM ""SchAccounting"".""Func_TblCodeOfAccounting_Structure_SET""(0000004000000000002, NULL, 0000009000000000002, 8, '", AA326, "', '", AB326, "'); "))</f>
        <v/>
      </c>
      <c r="AM326" s="20" t="str">
        <f t="shared" ref="AM326:AM365" si="136">IF(EXACT(AC326, AC325), "", CONCATENATE("SELECT * FROM ""SchAccounting"".""Func_TblCodeOfAccounting_Structure_SET""(0000004000000000002, NULL, 0000009000000000002, 9, '", AB326, "', '", AC326, "'); "))</f>
        <v/>
      </c>
      <c r="AO326" s="28" t="str">
        <f t="shared" si="118"/>
        <v xml:space="preserve">SELECT * FROM "SchAccounting"."Func_TblCodeOfAccounting_Structure_SET"(0000004000000000002, NULL, 0000009000000000002, 6, '6-0000', '6-7300'); </v>
      </c>
    </row>
    <row r="327" spans="2:41" x14ac:dyDescent="0.25">
      <c r="B327" s="20">
        <v>2</v>
      </c>
      <c r="C327" s="32" t="s">
        <v>677</v>
      </c>
      <c r="D327" s="20" t="s">
        <v>281</v>
      </c>
      <c r="M327" s="32" t="s">
        <v>677</v>
      </c>
      <c r="Q327" s="20" t="str">
        <f t="shared" si="115"/>
        <v>Advertising &amp; Promotion</v>
      </c>
      <c r="S327" s="20" t="str">
        <f t="shared" si="119"/>
        <v>2-PASV</v>
      </c>
      <c r="T327" s="20" t="str">
        <f t="shared" si="120"/>
        <v>3-0000</v>
      </c>
      <c r="U327" s="20" t="str">
        <f t="shared" si="121"/>
        <v>3-3000</v>
      </c>
      <c r="V327" s="20" t="str">
        <f t="shared" si="122"/>
        <v>4-1EAT</v>
      </c>
      <c r="W327" s="20" t="str">
        <f t="shared" si="123"/>
        <v>4-2EBT</v>
      </c>
      <c r="X327" s="20" t="str">
        <f t="shared" si="116"/>
        <v>4-3OPF</v>
      </c>
      <c r="Y327" s="20" t="str">
        <f t="shared" si="117"/>
        <v>6-0000</v>
      </c>
      <c r="Z327" s="20" t="str">
        <f t="shared" si="124"/>
        <v>6-7600</v>
      </c>
      <c r="AA327" s="20" t="str">
        <f t="shared" si="125"/>
        <v>5-3000</v>
      </c>
      <c r="AB327" s="20" t="str">
        <f t="shared" si="126"/>
        <v>5-9000</v>
      </c>
      <c r="AD327" s="20" t="str">
        <f t="shared" si="127"/>
        <v/>
      </c>
      <c r="AE327" s="20" t="str">
        <f t="shared" si="128"/>
        <v/>
      </c>
      <c r="AF327" s="20" t="str">
        <f t="shared" si="129"/>
        <v/>
      </c>
      <c r="AG327" s="20" t="str">
        <f t="shared" si="130"/>
        <v/>
      </c>
      <c r="AH327" s="20" t="str">
        <f t="shared" si="131"/>
        <v/>
      </c>
      <c r="AI327" s="20" t="str">
        <f t="shared" si="132"/>
        <v/>
      </c>
      <c r="AJ327" s="20" t="str">
        <f t="shared" si="133"/>
        <v xml:space="preserve">SELECT * FROM "SchAccounting"."Func_TblCodeOfAccounting_Structure_SET"(0000004000000000002, NULL, 0000009000000000002, 6, '6-0000', '6-7600'); </v>
      </c>
      <c r="AK327" s="20" t="str">
        <f t="shared" si="134"/>
        <v/>
      </c>
      <c r="AL327" s="20" t="str">
        <f t="shared" si="135"/>
        <v/>
      </c>
      <c r="AM327" s="20" t="str">
        <f t="shared" si="136"/>
        <v/>
      </c>
      <c r="AO327" s="28" t="str">
        <f t="shared" si="118"/>
        <v xml:space="preserve">SELECT * FROM "SchAccounting"."Func_TblCodeOfAccounting_Structure_SET"(0000004000000000002, NULL, 0000009000000000002, 6, '6-0000', '6-7600'); </v>
      </c>
    </row>
    <row r="328" spans="2:41" x14ac:dyDescent="0.25">
      <c r="B328" s="20">
        <v>2</v>
      </c>
      <c r="C328" s="32" t="s">
        <v>678</v>
      </c>
      <c r="D328" s="20" t="s">
        <v>282</v>
      </c>
      <c r="M328" s="32" t="s">
        <v>678</v>
      </c>
      <c r="Q328" s="20" t="str">
        <f t="shared" si="115"/>
        <v>Bad debt expense</v>
      </c>
      <c r="S328" s="20" t="str">
        <f t="shared" si="119"/>
        <v>2-PASV</v>
      </c>
      <c r="T328" s="20" t="str">
        <f t="shared" si="120"/>
        <v>3-0000</v>
      </c>
      <c r="U328" s="20" t="str">
        <f t="shared" si="121"/>
        <v>3-3000</v>
      </c>
      <c r="V328" s="20" t="str">
        <f t="shared" si="122"/>
        <v>4-1EAT</v>
      </c>
      <c r="W328" s="20" t="str">
        <f t="shared" si="123"/>
        <v>4-2EBT</v>
      </c>
      <c r="X328" s="20" t="str">
        <f t="shared" si="116"/>
        <v>4-3OPF</v>
      </c>
      <c r="Y328" s="20" t="str">
        <f t="shared" si="117"/>
        <v>6-0000</v>
      </c>
      <c r="Z328" s="20" t="str">
        <f t="shared" si="124"/>
        <v>6-7700</v>
      </c>
      <c r="AA328" s="20" t="str">
        <f t="shared" si="125"/>
        <v>5-3000</v>
      </c>
      <c r="AB328" s="20" t="str">
        <f t="shared" si="126"/>
        <v>5-9000</v>
      </c>
      <c r="AD328" s="20" t="str">
        <f t="shared" si="127"/>
        <v/>
      </c>
      <c r="AE328" s="20" t="str">
        <f t="shared" si="128"/>
        <v/>
      </c>
      <c r="AF328" s="20" t="str">
        <f t="shared" si="129"/>
        <v/>
      </c>
      <c r="AG328" s="20" t="str">
        <f t="shared" si="130"/>
        <v/>
      </c>
      <c r="AH328" s="20" t="str">
        <f t="shared" si="131"/>
        <v/>
      </c>
      <c r="AI328" s="20" t="str">
        <f t="shared" si="132"/>
        <v/>
      </c>
      <c r="AJ328" s="20" t="str">
        <f t="shared" si="133"/>
        <v xml:space="preserve">SELECT * FROM "SchAccounting"."Func_TblCodeOfAccounting_Structure_SET"(0000004000000000002, NULL, 0000009000000000002, 6, '6-0000', '6-7700'); </v>
      </c>
      <c r="AK328" s="20" t="str">
        <f t="shared" si="134"/>
        <v/>
      </c>
      <c r="AL328" s="20" t="str">
        <f t="shared" si="135"/>
        <v/>
      </c>
      <c r="AM328" s="20" t="str">
        <f t="shared" si="136"/>
        <v/>
      </c>
      <c r="AO328" s="28" t="str">
        <f t="shared" si="118"/>
        <v xml:space="preserve">SELECT * FROM "SchAccounting"."Func_TblCodeOfAccounting_Structure_SET"(0000004000000000002, NULL, 0000009000000000002, 6, '6-0000', '6-7700'); </v>
      </c>
    </row>
    <row r="329" spans="2:41" x14ac:dyDescent="0.25">
      <c r="B329" s="20">
        <v>2</v>
      </c>
      <c r="C329" s="32" t="s">
        <v>679</v>
      </c>
      <c r="D329" s="20" t="s">
        <v>283</v>
      </c>
      <c r="M329" s="32" t="s">
        <v>679</v>
      </c>
      <c r="Q329" s="20" t="str">
        <f t="shared" si="115"/>
        <v>Project Costs (closed CFS)</v>
      </c>
      <c r="S329" s="20" t="str">
        <f t="shared" si="119"/>
        <v>2-PASV</v>
      </c>
      <c r="T329" s="20" t="str">
        <f t="shared" si="120"/>
        <v>3-0000</v>
      </c>
      <c r="U329" s="20" t="str">
        <f t="shared" si="121"/>
        <v>3-3000</v>
      </c>
      <c r="V329" s="20" t="str">
        <f t="shared" si="122"/>
        <v>4-1EAT</v>
      </c>
      <c r="W329" s="20" t="str">
        <f t="shared" si="123"/>
        <v>4-2EBT</v>
      </c>
      <c r="X329" s="20" t="str">
        <f t="shared" si="116"/>
        <v>4-3OPF</v>
      </c>
      <c r="Y329" s="20" t="str">
        <f t="shared" si="117"/>
        <v>6-0000</v>
      </c>
      <c r="Z329" s="20" t="str">
        <f t="shared" si="124"/>
        <v>6-7800</v>
      </c>
      <c r="AA329" s="20" t="str">
        <f t="shared" si="125"/>
        <v>5-3000</v>
      </c>
      <c r="AB329" s="20" t="str">
        <f t="shared" si="126"/>
        <v>5-9000</v>
      </c>
      <c r="AD329" s="20" t="str">
        <f t="shared" si="127"/>
        <v/>
      </c>
      <c r="AE329" s="20" t="str">
        <f t="shared" si="128"/>
        <v/>
      </c>
      <c r="AF329" s="20" t="str">
        <f t="shared" si="129"/>
        <v/>
      </c>
      <c r="AG329" s="20" t="str">
        <f t="shared" si="130"/>
        <v/>
      </c>
      <c r="AH329" s="20" t="str">
        <f t="shared" si="131"/>
        <v/>
      </c>
      <c r="AI329" s="20" t="str">
        <f t="shared" si="132"/>
        <v/>
      </c>
      <c r="AJ329" s="20" t="str">
        <f t="shared" si="133"/>
        <v xml:space="preserve">SELECT * FROM "SchAccounting"."Func_TblCodeOfAccounting_Structure_SET"(0000004000000000002, NULL, 0000009000000000002, 6, '6-0000', '6-7800'); </v>
      </c>
      <c r="AK329" s="20" t="str">
        <f t="shared" si="134"/>
        <v/>
      </c>
      <c r="AL329" s="20" t="str">
        <f t="shared" si="135"/>
        <v/>
      </c>
      <c r="AM329" s="20" t="str">
        <f t="shared" si="136"/>
        <v/>
      </c>
      <c r="AO329" s="28" t="str">
        <f t="shared" si="118"/>
        <v xml:space="preserve">SELECT * FROM "SchAccounting"."Func_TblCodeOfAccounting_Structure_SET"(0000004000000000002, NULL, 0000009000000000002, 6, '6-0000', '6-7800'); </v>
      </c>
    </row>
    <row r="330" spans="2:41" x14ac:dyDescent="0.25">
      <c r="B330" s="20">
        <v>2</v>
      </c>
      <c r="C330" s="32" t="s">
        <v>680</v>
      </c>
      <c r="D330" s="20" t="s">
        <v>227</v>
      </c>
      <c r="M330" s="32" t="s">
        <v>680</v>
      </c>
      <c r="Q330" s="20" t="str">
        <f t="shared" si="115"/>
        <v>Depre - Building Improvement</v>
      </c>
      <c r="S330" s="20" t="str">
        <f t="shared" si="119"/>
        <v>2-PASV</v>
      </c>
      <c r="T330" s="20" t="str">
        <f t="shared" si="120"/>
        <v>3-0000</v>
      </c>
      <c r="U330" s="20" t="str">
        <f t="shared" si="121"/>
        <v>3-3000</v>
      </c>
      <c r="V330" s="20" t="str">
        <f t="shared" si="122"/>
        <v>4-1EAT</v>
      </c>
      <c r="W330" s="20" t="str">
        <f t="shared" si="123"/>
        <v>4-2EBT</v>
      </c>
      <c r="X330" s="20" t="str">
        <f t="shared" si="116"/>
        <v>4-3OPF</v>
      </c>
      <c r="Y330" s="20" t="str">
        <f t="shared" si="117"/>
        <v>6-0000</v>
      </c>
      <c r="Z330" s="20" t="str">
        <f t="shared" si="124"/>
        <v>6-8100</v>
      </c>
      <c r="AA330" s="20" t="str">
        <f t="shared" si="125"/>
        <v>5-3000</v>
      </c>
      <c r="AB330" s="20" t="str">
        <f t="shared" si="126"/>
        <v>5-9000</v>
      </c>
      <c r="AD330" s="20" t="str">
        <f t="shared" si="127"/>
        <v/>
      </c>
      <c r="AE330" s="20" t="str">
        <f t="shared" si="128"/>
        <v/>
      </c>
      <c r="AF330" s="20" t="str">
        <f t="shared" si="129"/>
        <v/>
      </c>
      <c r="AG330" s="20" t="str">
        <f t="shared" si="130"/>
        <v/>
      </c>
      <c r="AH330" s="20" t="str">
        <f t="shared" si="131"/>
        <v/>
      </c>
      <c r="AI330" s="20" t="str">
        <f t="shared" si="132"/>
        <v/>
      </c>
      <c r="AJ330" s="20" t="str">
        <f t="shared" si="133"/>
        <v xml:space="preserve">SELECT * FROM "SchAccounting"."Func_TblCodeOfAccounting_Structure_SET"(0000004000000000002, NULL, 0000009000000000002, 6, '6-0000', '6-8100'); </v>
      </c>
      <c r="AK330" s="20" t="str">
        <f t="shared" si="134"/>
        <v/>
      </c>
      <c r="AL330" s="20" t="str">
        <f t="shared" si="135"/>
        <v/>
      </c>
      <c r="AM330" s="20" t="str">
        <f t="shared" si="136"/>
        <v/>
      </c>
      <c r="AO330" s="28" t="str">
        <f t="shared" si="118"/>
        <v xml:space="preserve">SELECT * FROM "SchAccounting"."Func_TblCodeOfAccounting_Structure_SET"(0000004000000000002, NULL, 0000009000000000002, 6, '6-0000', '6-8100'); </v>
      </c>
    </row>
    <row r="331" spans="2:41" x14ac:dyDescent="0.25">
      <c r="B331" s="20">
        <v>2</v>
      </c>
      <c r="C331" s="32" t="s">
        <v>681</v>
      </c>
      <c r="D331" s="20" t="s">
        <v>228</v>
      </c>
      <c r="M331" s="32" t="s">
        <v>681</v>
      </c>
      <c r="Q331" s="20" t="str">
        <f t="shared" ref="Q331:Q364" si="137">D331</f>
        <v>Depre - Building Office</v>
      </c>
      <c r="S331" s="20" t="str">
        <f t="shared" si="119"/>
        <v>2-PASV</v>
      </c>
      <c r="T331" s="20" t="str">
        <f t="shared" si="120"/>
        <v>3-0000</v>
      </c>
      <c r="U331" s="20" t="str">
        <f t="shared" si="121"/>
        <v>3-3000</v>
      </c>
      <c r="V331" s="20" t="str">
        <f t="shared" si="122"/>
        <v>4-1EAT</v>
      </c>
      <c r="W331" s="20" t="str">
        <f t="shared" si="123"/>
        <v>4-2EBT</v>
      </c>
      <c r="X331" s="20" t="str">
        <f t="shared" si="116"/>
        <v>4-3OPF</v>
      </c>
      <c r="Y331" s="20" t="str">
        <f t="shared" si="117"/>
        <v>6-0000</v>
      </c>
      <c r="Z331" s="20" t="str">
        <f t="shared" si="124"/>
        <v>6-8110</v>
      </c>
      <c r="AA331" s="20" t="str">
        <f t="shared" si="125"/>
        <v>5-3000</v>
      </c>
      <c r="AB331" s="20" t="str">
        <f t="shared" si="126"/>
        <v>5-9000</v>
      </c>
      <c r="AD331" s="20" t="str">
        <f t="shared" si="127"/>
        <v/>
      </c>
      <c r="AE331" s="20" t="str">
        <f t="shared" si="128"/>
        <v/>
      </c>
      <c r="AF331" s="20" t="str">
        <f t="shared" si="129"/>
        <v/>
      </c>
      <c r="AG331" s="20" t="str">
        <f t="shared" si="130"/>
        <v/>
      </c>
      <c r="AH331" s="20" t="str">
        <f t="shared" si="131"/>
        <v/>
      </c>
      <c r="AI331" s="20" t="str">
        <f t="shared" si="132"/>
        <v/>
      </c>
      <c r="AJ331" s="20" t="str">
        <f t="shared" si="133"/>
        <v xml:space="preserve">SELECT * FROM "SchAccounting"."Func_TblCodeOfAccounting_Structure_SET"(0000004000000000002, NULL, 0000009000000000002, 6, '6-0000', '6-8110'); </v>
      </c>
      <c r="AK331" s="20" t="str">
        <f t="shared" si="134"/>
        <v/>
      </c>
      <c r="AL331" s="20" t="str">
        <f t="shared" si="135"/>
        <v/>
      </c>
      <c r="AM331" s="20" t="str">
        <f t="shared" si="136"/>
        <v/>
      </c>
      <c r="AO331" s="28" t="str">
        <f t="shared" si="118"/>
        <v xml:space="preserve">SELECT * FROM "SchAccounting"."Func_TblCodeOfAccounting_Structure_SET"(0000004000000000002, NULL, 0000009000000000002, 6, '6-0000', '6-8110'); </v>
      </c>
    </row>
    <row r="332" spans="2:41" x14ac:dyDescent="0.25">
      <c r="B332" s="20">
        <v>2</v>
      </c>
      <c r="C332" s="32" t="s">
        <v>682</v>
      </c>
      <c r="D332" s="20" t="s">
        <v>285</v>
      </c>
      <c r="M332" s="32" t="s">
        <v>682</v>
      </c>
      <c r="Q332" s="20" t="str">
        <f t="shared" si="137"/>
        <v>Depre -  IT-Equipment</v>
      </c>
      <c r="S332" s="20" t="str">
        <f t="shared" si="119"/>
        <v>2-PASV</v>
      </c>
      <c r="T332" s="20" t="str">
        <f t="shared" si="120"/>
        <v>3-0000</v>
      </c>
      <c r="U332" s="20" t="str">
        <f t="shared" si="121"/>
        <v>3-3000</v>
      </c>
      <c r="V332" s="20" t="str">
        <f t="shared" si="122"/>
        <v>4-1EAT</v>
      </c>
      <c r="W332" s="20" t="str">
        <f t="shared" si="123"/>
        <v>4-2EBT</v>
      </c>
      <c r="X332" s="20" t="str">
        <f t="shared" si="116"/>
        <v>4-3OPF</v>
      </c>
      <c r="Y332" s="20" t="str">
        <f t="shared" si="117"/>
        <v>6-0000</v>
      </c>
      <c r="Z332" s="20" t="str">
        <f t="shared" si="124"/>
        <v>6-8200</v>
      </c>
      <c r="AA332" s="20" t="str">
        <f t="shared" si="125"/>
        <v>5-3000</v>
      </c>
      <c r="AB332" s="20" t="str">
        <f t="shared" si="126"/>
        <v>5-9000</v>
      </c>
      <c r="AD332" s="20" t="str">
        <f t="shared" si="127"/>
        <v/>
      </c>
      <c r="AE332" s="20" t="str">
        <f t="shared" si="128"/>
        <v/>
      </c>
      <c r="AF332" s="20" t="str">
        <f t="shared" si="129"/>
        <v/>
      </c>
      <c r="AG332" s="20" t="str">
        <f t="shared" si="130"/>
        <v/>
      </c>
      <c r="AH332" s="20" t="str">
        <f t="shared" si="131"/>
        <v/>
      </c>
      <c r="AI332" s="20" t="str">
        <f t="shared" si="132"/>
        <v/>
      </c>
      <c r="AJ332" s="20" t="str">
        <f t="shared" si="133"/>
        <v xml:space="preserve">SELECT * FROM "SchAccounting"."Func_TblCodeOfAccounting_Structure_SET"(0000004000000000002, NULL, 0000009000000000002, 6, '6-0000', '6-8200'); </v>
      </c>
      <c r="AK332" s="20" t="str">
        <f t="shared" si="134"/>
        <v/>
      </c>
      <c r="AL332" s="20" t="str">
        <f t="shared" si="135"/>
        <v/>
      </c>
      <c r="AM332" s="20" t="str">
        <f t="shared" si="136"/>
        <v/>
      </c>
      <c r="AO332" s="28" t="str">
        <f t="shared" si="118"/>
        <v xml:space="preserve">SELECT * FROM "SchAccounting"."Func_TblCodeOfAccounting_Structure_SET"(0000004000000000002, NULL, 0000009000000000002, 6, '6-0000', '6-8200'); </v>
      </c>
    </row>
    <row r="333" spans="2:41" x14ac:dyDescent="0.25">
      <c r="B333" s="20">
        <v>2</v>
      </c>
      <c r="C333" s="32" t="s">
        <v>683</v>
      </c>
      <c r="D333" s="20" t="s">
        <v>230</v>
      </c>
      <c r="M333" s="32" t="s">
        <v>683</v>
      </c>
      <c r="Q333" s="20" t="str">
        <f t="shared" si="137"/>
        <v>Depre - Office Machine &amp; Equip</v>
      </c>
      <c r="S333" s="20" t="str">
        <f t="shared" si="119"/>
        <v>2-PASV</v>
      </c>
      <c r="T333" s="20" t="str">
        <f t="shared" si="120"/>
        <v>3-0000</v>
      </c>
      <c r="U333" s="20" t="str">
        <f t="shared" si="121"/>
        <v>3-3000</v>
      </c>
      <c r="V333" s="20" t="str">
        <f t="shared" si="122"/>
        <v>4-1EAT</v>
      </c>
      <c r="W333" s="20" t="str">
        <f t="shared" si="123"/>
        <v>4-2EBT</v>
      </c>
      <c r="X333" s="20" t="str">
        <f t="shared" si="116"/>
        <v>4-3OPF</v>
      </c>
      <c r="Y333" s="20" t="str">
        <f t="shared" si="117"/>
        <v>6-0000</v>
      </c>
      <c r="Z333" s="20" t="str">
        <f t="shared" si="124"/>
        <v>6-8300</v>
      </c>
      <c r="AA333" s="20" t="str">
        <f t="shared" si="125"/>
        <v>5-3000</v>
      </c>
      <c r="AB333" s="20" t="str">
        <f t="shared" si="126"/>
        <v>5-9000</v>
      </c>
      <c r="AD333" s="20" t="str">
        <f t="shared" si="127"/>
        <v/>
      </c>
      <c r="AE333" s="20" t="str">
        <f t="shared" si="128"/>
        <v/>
      </c>
      <c r="AF333" s="20" t="str">
        <f t="shared" si="129"/>
        <v/>
      </c>
      <c r="AG333" s="20" t="str">
        <f t="shared" si="130"/>
        <v/>
      </c>
      <c r="AH333" s="20" t="str">
        <f t="shared" si="131"/>
        <v/>
      </c>
      <c r="AI333" s="20" t="str">
        <f t="shared" si="132"/>
        <v/>
      </c>
      <c r="AJ333" s="20" t="str">
        <f t="shared" si="133"/>
        <v xml:space="preserve">SELECT * FROM "SchAccounting"."Func_TblCodeOfAccounting_Structure_SET"(0000004000000000002, NULL, 0000009000000000002, 6, '6-0000', '6-8300'); </v>
      </c>
      <c r="AK333" s="20" t="str">
        <f t="shared" si="134"/>
        <v/>
      </c>
      <c r="AL333" s="20" t="str">
        <f t="shared" si="135"/>
        <v/>
      </c>
      <c r="AM333" s="20" t="str">
        <f t="shared" si="136"/>
        <v/>
      </c>
      <c r="AO333" s="28" t="str">
        <f t="shared" si="118"/>
        <v xml:space="preserve">SELECT * FROM "SchAccounting"."Func_TblCodeOfAccounting_Structure_SET"(0000004000000000002, NULL, 0000009000000000002, 6, '6-0000', '6-8300'); </v>
      </c>
    </row>
    <row r="334" spans="2:41" x14ac:dyDescent="0.25">
      <c r="B334" s="20">
        <v>2</v>
      </c>
      <c r="C334" s="32" t="s">
        <v>684</v>
      </c>
      <c r="D334" s="20" t="s">
        <v>286</v>
      </c>
      <c r="M334" s="32" t="s">
        <v>684</v>
      </c>
      <c r="Q334" s="20" t="str">
        <f t="shared" si="137"/>
        <v>Depre - Sundry Plant &amp; Equip</v>
      </c>
      <c r="S334" s="20" t="str">
        <f t="shared" si="119"/>
        <v>2-PASV</v>
      </c>
      <c r="T334" s="20" t="str">
        <f t="shared" si="120"/>
        <v>3-0000</v>
      </c>
      <c r="U334" s="20" t="str">
        <f t="shared" si="121"/>
        <v>3-3000</v>
      </c>
      <c r="V334" s="20" t="str">
        <f t="shared" si="122"/>
        <v>4-1EAT</v>
      </c>
      <c r="W334" s="20" t="str">
        <f t="shared" si="123"/>
        <v>4-2EBT</v>
      </c>
      <c r="X334" s="20" t="str">
        <f t="shared" si="116"/>
        <v>4-3OPF</v>
      </c>
      <c r="Y334" s="20" t="str">
        <f t="shared" si="117"/>
        <v>6-0000</v>
      </c>
      <c r="Z334" s="20" t="str">
        <f t="shared" si="124"/>
        <v>6-8400</v>
      </c>
      <c r="AA334" s="20" t="str">
        <f t="shared" si="125"/>
        <v>5-3000</v>
      </c>
      <c r="AB334" s="20" t="str">
        <f t="shared" si="126"/>
        <v>5-9000</v>
      </c>
      <c r="AD334" s="20" t="str">
        <f t="shared" si="127"/>
        <v/>
      </c>
      <c r="AE334" s="20" t="str">
        <f t="shared" si="128"/>
        <v/>
      </c>
      <c r="AF334" s="20" t="str">
        <f t="shared" si="129"/>
        <v/>
      </c>
      <c r="AG334" s="20" t="str">
        <f t="shared" si="130"/>
        <v/>
      </c>
      <c r="AH334" s="20" t="str">
        <f t="shared" si="131"/>
        <v/>
      </c>
      <c r="AI334" s="20" t="str">
        <f t="shared" si="132"/>
        <v/>
      </c>
      <c r="AJ334" s="20" t="str">
        <f t="shared" si="133"/>
        <v xml:space="preserve">SELECT * FROM "SchAccounting"."Func_TblCodeOfAccounting_Structure_SET"(0000004000000000002, NULL, 0000009000000000002, 6, '6-0000', '6-8400'); </v>
      </c>
      <c r="AK334" s="20" t="str">
        <f t="shared" si="134"/>
        <v/>
      </c>
      <c r="AL334" s="20" t="str">
        <f t="shared" si="135"/>
        <v/>
      </c>
      <c r="AM334" s="20" t="str">
        <f t="shared" si="136"/>
        <v/>
      </c>
      <c r="AO334" s="28" t="str">
        <f t="shared" si="118"/>
        <v xml:space="preserve">SELECT * FROM "SchAccounting"."Func_TblCodeOfAccounting_Structure_SET"(0000004000000000002, NULL, 0000009000000000002, 6, '6-0000', '6-8400'); </v>
      </c>
    </row>
    <row r="335" spans="2:41" x14ac:dyDescent="0.25">
      <c r="B335" s="20">
        <v>2</v>
      </c>
      <c r="C335" s="32" t="s">
        <v>685</v>
      </c>
      <c r="D335" s="20" t="s">
        <v>232</v>
      </c>
      <c r="M335" s="32" t="s">
        <v>685</v>
      </c>
      <c r="Q335" s="20" t="str">
        <f t="shared" si="137"/>
        <v>Depre - Test Equipment</v>
      </c>
      <c r="S335" s="20" t="str">
        <f t="shared" si="119"/>
        <v>2-PASV</v>
      </c>
      <c r="T335" s="20" t="str">
        <f t="shared" si="120"/>
        <v>3-0000</v>
      </c>
      <c r="U335" s="20" t="str">
        <f t="shared" si="121"/>
        <v>3-3000</v>
      </c>
      <c r="V335" s="20" t="str">
        <f t="shared" si="122"/>
        <v>4-1EAT</v>
      </c>
      <c r="W335" s="20" t="str">
        <f t="shared" si="123"/>
        <v>4-2EBT</v>
      </c>
      <c r="X335" s="20" t="str">
        <f t="shared" si="116"/>
        <v>4-3OPF</v>
      </c>
      <c r="Y335" s="20" t="str">
        <f t="shared" si="117"/>
        <v>6-0000</v>
      </c>
      <c r="Z335" s="20" t="str">
        <f t="shared" si="124"/>
        <v>6-8500</v>
      </c>
      <c r="AA335" s="20" t="str">
        <f t="shared" si="125"/>
        <v>5-3000</v>
      </c>
      <c r="AB335" s="20" t="str">
        <f t="shared" si="126"/>
        <v>5-9000</v>
      </c>
      <c r="AD335" s="20" t="str">
        <f t="shared" si="127"/>
        <v/>
      </c>
      <c r="AE335" s="20" t="str">
        <f t="shared" si="128"/>
        <v/>
      </c>
      <c r="AF335" s="20" t="str">
        <f t="shared" si="129"/>
        <v/>
      </c>
      <c r="AG335" s="20" t="str">
        <f t="shared" si="130"/>
        <v/>
      </c>
      <c r="AH335" s="20" t="str">
        <f t="shared" si="131"/>
        <v/>
      </c>
      <c r="AI335" s="20" t="str">
        <f t="shared" si="132"/>
        <v/>
      </c>
      <c r="AJ335" s="20" t="str">
        <f t="shared" si="133"/>
        <v xml:space="preserve">SELECT * FROM "SchAccounting"."Func_TblCodeOfAccounting_Structure_SET"(0000004000000000002, NULL, 0000009000000000002, 6, '6-0000', '6-8500'); </v>
      </c>
      <c r="AK335" s="20" t="str">
        <f t="shared" si="134"/>
        <v/>
      </c>
      <c r="AL335" s="20" t="str">
        <f t="shared" si="135"/>
        <v/>
      </c>
      <c r="AM335" s="20" t="str">
        <f t="shared" si="136"/>
        <v/>
      </c>
      <c r="AO335" s="28" t="str">
        <f t="shared" si="118"/>
        <v xml:space="preserve">SELECT * FROM "SchAccounting"."Func_TblCodeOfAccounting_Structure_SET"(0000004000000000002, NULL, 0000009000000000002, 6, '6-0000', '6-8500'); </v>
      </c>
    </row>
    <row r="336" spans="2:41" x14ac:dyDescent="0.25">
      <c r="B336" s="20">
        <v>2</v>
      </c>
      <c r="C336" s="32" t="s">
        <v>686</v>
      </c>
      <c r="D336" s="20" t="s">
        <v>233</v>
      </c>
      <c r="M336" s="32" t="s">
        <v>686</v>
      </c>
      <c r="Q336" s="20" t="str">
        <f t="shared" si="137"/>
        <v>Depre - Motor Vehicle</v>
      </c>
      <c r="S336" s="20" t="str">
        <f t="shared" si="119"/>
        <v>2-PASV</v>
      </c>
      <c r="T336" s="20" t="str">
        <f t="shared" si="120"/>
        <v>3-0000</v>
      </c>
      <c r="U336" s="20" t="str">
        <f t="shared" si="121"/>
        <v>3-3000</v>
      </c>
      <c r="V336" s="20" t="str">
        <f t="shared" si="122"/>
        <v>4-1EAT</v>
      </c>
      <c r="W336" s="20" t="str">
        <f t="shared" si="123"/>
        <v>4-2EBT</v>
      </c>
      <c r="X336" s="20" t="str">
        <f t="shared" si="116"/>
        <v>4-3OPF</v>
      </c>
      <c r="Y336" s="20" t="str">
        <f t="shared" si="117"/>
        <v>6-0000</v>
      </c>
      <c r="Z336" s="20" t="str">
        <f t="shared" si="124"/>
        <v>6-8600</v>
      </c>
      <c r="AA336" s="20" t="str">
        <f t="shared" si="125"/>
        <v>5-3000</v>
      </c>
      <c r="AB336" s="20" t="str">
        <f t="shared" si="126"/>
        <v>5-9000</v>
      </c>
      <c r="AD336" s="20" t="str">
        <f t="shared" si="127"/>
        <v/>
      </c>
      <c r="AE336" s="20" t="str">
        <f t="shared" si="128"/>
        <v/>
      </c>
      <c r="AF336" s="20" t="str">
        <f t="shared" si="129"/>
        <v/>
      </c>
      <c r="AG336" s="20" t="str">
        <f t="shared" si="130"/>
        <v/>
      </c>
      <c r="AH336" s="20" t="str">
        <f t="shared" si="131"/>
        <v/>
      </c>
      <c r="AI336" s="20" t="str">
        <f t="shared" si="132"/>
        <v/>
      </c>
      <c r="AJ336" s="20" t="str">
        <f t="shared" si="133"/>
        <v xml:space="preserve">SELECT * FROM "SchAccounting"."Func_TblCodeOfAccounting_Structure_SET"(0000004000000000002, NULL, 0000009000000000002, 6, '6-0000', '6-8600'); </v>
      </c>
      <c r="AK336" s="20" t="str">
        <f t="shared" si="134"/>
        <v/>
      </c>
      <c r="AL336" s="20" t="str">
        <f t="shared" si="135"/>
        <v/>
      </c>
      <c r="AM336" s="20" t="str">
        <f t="shared" si="136"/>
        <v/>
      </c>
      <c r="AO336" s="28" t="str">
        <f t="shared" si="118"/>
        <v xml:space="preserve">SELECT * FROM "SchAccounting"."Func_TblCodeOfAccounting_Structure_SET"(0000004000000000002, NULL, 0000009000000000002, 6, '6-0000', '6-8600'); </v>
      </c>
    </row>
    <row r="337" spans="2:41" x14ac:dyDescent="0.25">
      <c r="B337" s="20">
        <v>2</v>
      </c>
      <c r="C337" s="32" t="s">
        <v>687</v>
      </c>
      <c r="D337" s="20" t="s">
        <v>234</v>
      </c>
      <c r="M337" s="32" t="s">
        <v>687</v>
      </c>
      <c r="Q337" s="20" t="str">
        <f t="shared" si="137"/>
        <v>Depre - Tools</v>
      </c>
      <c r="S337" s="20" t="str">
        <f t="shared" si="119"/>
        <v>2-PASV</v>
      </c>
      <c r="T337" s="20" t="str">
        <f t="shared" si="120"/>
        <v>3-0000</v>
      </c>
      <c r="U337" s="20" t="str">
        <f t="shared" si="121"/>
        <v>3-3000</v>
      </c>
      <c r="V337" s="20" t="str">
        <f t="shared" si="122"/>
        <v>4-1EAT</v>
      </c>
      <c r="W337" s="20" t="str">
        <f t="shared" si="123"/>
        <v>4-2EBT</v>
      </c>
      <c r="X337" s="20" t="str">
        <f t="shared" si="116"/>
        <v>4-3OPF</v>
      </c>
      <c r="Y337" s="20" t="str">
        <f t="shared" si="117"/>
        <v>6-0000</v>
      </c>
      <c r="Z337" s="20" t="str">
        <f t="shared" si="124"/>
        <v>6-8700</v>
      </c>
      <c r="AA337" s="20" t="str">
        <f t="shared" si="125"/>
        <v>5-3000</v>
      </c>
      <c r="AB337" s="20" t="str">
        <f t="shared" si="126"/>
        <v>5-9000</v>
      </c>
      <c r="AD337" s="20" t="str">
        <f t="shared" si="127"/>
        <v/>
      </c>
      <c r="AE337" s="20" t="str">
        <f t="shared" si="128"/>
        <v/>
      </c>
      <c r="AF337" s="20" t="str">
        <f t="shared" si="129"/>
        <v/>
      </c>
      <c r="AG337" s="20" t="str">
        <f t="shared" si="130"/>
        <v/>
      </c>
      <c r="AH337" s="20" t="str">
        <f t="shared" si="131"/>
        <v/>
      </c>
      <c r="AI337" s="20" t="str">
        <f t="shared" si="132"/>
        <v/>
      </c>
      <c r="AJ337" s="20" t="str">
        <f t="shared" si="133"/>
        <v xml:space="preserve">SELECT * FROM "SchAccounting"."Func_TblCodeOfAccounting_Structure_SET"(0000004000000000002, NULL, 0000009000000000002, 6, '6-0000', '6-8700'); </v>
      </c>
      <c r="AK337" s="20" t="str">
        <f t="shared" si="134"/>
        <v/>
      </c>
      <c r="AL337" s="20" t="str">
        <f t="shared" si="135"/>
        <v/>
      </c>
      <c r="AM337" s="20" t="str">
        <f t="shared" si="136"/>
        <v/>
      </c>
      <c r="AO337" s="28" t="str">
        <f t="shared" si="118"/>
        <v xml:space="preserve">SELECT * FROM "SchAccounting"."Func_TblCodeOfAccounting_Structure_SET"(0000004000000000002, NULL, 0000009000000000002, 6, '6-0000', '6-8700'); </v>
      </c>
    </row>
    <row r="338" spans="2:41" x14ac:dyDescent="0.25">
      <c r="B338" s="20">
        <v>2</v>
      </c>
      <c r="C338" s="32" t="s">
        <v>688</v>
      </c>
      <c r="D338" s="20" t="s">
        <v>235</v>
      </c>
      <c r="M338" s="32" t="s">
        <v>688</v>
      </c>
      <c r="Q338" s="20" t="str">
        <f t="shared" si="137"/>
        <v>Depre - Furniture Fitting</v>
      </c>
      <c r="S338" s="20" t="str">
        <f t="shared" si="119"/>
        <v>2-PASV</v>
      </c>
      <c r="T338" s="20" t="str">
        <f t="shared" si="120"/>
        <v>3-0000</v>
      </c>
      <c r="U338" s="20" t="str">
        <f t="shared" si="121"/>
        <v>3-3000</v>
      </c>
      <c r="V338" s="20" t="str">
        <f t="shared" si="122"/>
        <v>4-1EAT</v>
      </c>
      <c r="W338" s="20" t="str">
        <f t="shared" si="123"/>
        <v>4-2EBT</v>
      </c>
      <c r="X338" s="20" t="str">
        <f t="shared" si="116"/>
        <v>4-3OPF</v>
      </c>
      <c r="Y338" s="20" t="str">
        <f t="shared" si="117"/>
        <v>6-0000</v>
      </c>
      <c r="Z338" s="20" t="str">
        <f t="shared" si="124"/>
        <v>6-8800</v>
      </c>
      <c r="AA338" s="20" t="str">
        <f t="shared" si="125"/>
        <v>5-3000</v>
      </c>
      <c r="AB338" s="20" t="str">
        <f t="shared" si="126"/>
        <v>5-9000</v>
      </c>
      <c r="AD338" s="20" t="str">
        <f t="shared" si="127"/>
        <v/>
      </c>
      <c r="AE338" s="20" t="str">
        <f t="shared" si="128"/>
        <v/>
      </c>
      <c r="AF338" s="20" t="str">
        <f t="shared" si="129"/>
        <v/>
      </c>
      <c r="AG338" s="20" t="str">
        <f t="shared" si="130"/>
        <v/>
      </c>
      <c r="AH338" s="20" t="str">
        <f t="shared" si="131"/>
        <v/>
      </c>
      <c r="AI338" s="20" t="str">
        <f t="shared" si="132"/>
        <v/>
      </c>
      <c r="AJ338" s="20" t="str">
        <f t="shared" si="133"/>
        <v xml:space="preserve">SELECT * FROM "SchAccounting"."Func_TblCodeOfAccounting_Structure_SET"(0000004000000000002, NULL, 0000009000000000002, 6, '6-0000', '6-8800'); </v>
      </c>
      <c r="AK338" s="20" t="str">
        <f t="shared" si="134"/>
        <v/>
      </c>
      <c r="AL338" s="20" t="str">
        <f t="shared" si="135"/>
        <v/>
      </c>
      <c r="AM338" s="20" t="str">
        <f t="shared" si="136"/>
        <v/>
      </c>
      <c r="AO338" s="28" t="str">
        <f t="shared" si="118"/>
        <v xml:space="preserve">SELECT * FROM "SchAccounting"."Func_TblCodeOfAccounting_Structure_SET"(0000004000000000002, NULL, 0000009000000000002, 6, '6-0000', '6-8800'); </v>
      </c>
    </row>
    <row r="339" spans="2:41" x14ac:dyDescent="0.25">
      <c r="B339" s="20">
        <v>2</v>
      </c>
      <c r="C339" s="32" t="s">
        <v>689</v>
      </c>
      <c r="D339" s="20" t="s">
        <v>236</v>
      </c>
      <c r="M339" s="32" t="s">
        <v>689</v>
      </c>
      <c r="Q339" s="20" t="str">
        <f t="shared" si="137"/>
        <v>Depre - Mobile Phone</v>
      </c>
      <c r="S339" s="20" t="str">
        <f t="shared" si="119"/>
        <v>2-PASV</v>
      </c>
      <c r="T339" s="20" t="str">
        <f t="shared" si="120"/>
        <v>3-0000</v>
      </c>
      <c r="U339" s="20" t="str">
        <f t="shared" si="121"/>
        <v>3-3000</v>
      </c>
      <c r="V339" s="20" t="str">
        <f t="shared" si="122"/>
        <v>4-1EAT</v>
      </c>
      <c r="W339" s="20" t="str">
        <f t="shared" si="123"/>
        <v>4-2EBT</v>
      </c>
      <c r="X339" s="20" t="str">
        <f t="shared" si="116"/>
        <v>4-3OPF</v>
      </c>
      <c r="Y339" s="20" t="str">
        <f t="shared" si="117"/>
        <v>6-0000</v>
      </c>
      <c r="Z339" s="20" t="str">
        <f t="shared" si="124"/>
        <v>6-8900</v>
      </c>
      <c r="AA339" s="20" t="str">
        <f t="shared" si="125"/>
        <v>5-3000</v>
      </c>
      <c r="AB339" s="20" t="str">
        <f t="shared" si="126"/>
        <v>5-9000</v>
      </c>
      <c r="AD339" s="20" t="str">
        <f t="shared" si="127"/>
        <v/>
      </c>
      <c r="AE339" s="20" t="str">
        <f t="shared" si="128"/>
        <v/>
      </c>
      <c r="AF339" s="20" t="str">
        <f t="shared" si="129"/>
        <v/>
      </c>
      <c r="AG339" s="20" t="str">
        <f t="shared" si="130"/>
        <v/>
      </c>
      <c r="AH339" s="20" t="str">
        <f t="shared" si="131"/>
        <v/>
      </c>
      <c r="AI339" s="20" t="str">
        <f t="shared" si="132"/>
        <v/>
      </c>
      <c r="AJ339" s="20" t="str">
        <f t="shared" si="133"/>
        <v xml:space="preserve">SELECT * FROM "SchAccounting"."Func_TblCodeOfAccounting_Structure_SET"(0000004000000000002, NULL, 0000009000000000002, 6, '6-0000', '6-8900'); </v>
      </c>
      <c r="AK339" s="20" t="str">
        <f t="shared" si="134"/>
        <v/>
      </c>
      <c r="AL339" s="20" t="str">
        <f t="shared" si="135"/>
        <v/>
      </c>
      <c r="AM339" s="20" t="str">
        <f t="shared" si="136"/>
        <v/>
      </c>
      <c r="AO339" s="28" t="str">
        <f t="shared" si="118"/>
        <v xml:space="preserve">SELECT * FROM "SchAccounting"."Func_TblCodeOfAccounting_Structure_SET"(0000004000000000002, NULL, 0000009000000000002, 6, '6-0000', '6-8900'); </v>
      </c>
    </row>
    <row r="340" spans="2:41" x14ac:dyDescent="0.25">
      <c r="B340" s="20">
        <v>2</v>
      </c>
      <c r="C340" s="32" t="s">
        <v>690</v>
      </c>
      <c r="D340" s="20" t="s">
        <v>197</v>
      </c>
      <c r="M340" s="32" t="s">
        <v>690</v>
      </c>
      <c r="Q340" s="20" t="str">
        <f t="shared" si="137"/>
        <v>Insurance Expenses</v>
      </c>
      <c r="S340" s="20" t="str">
        <f t="shared" si="119"/>
        <v>2-PASV</v>
      </c>
      <c r="T340" s="20" t="str">
        <f t="shared" si="120"/>
        <v>3-0000</v>
      </c>
      <c r="U340" s="20" t="str">
        <f t="shared" si="121"/>
        <v>3-3000</v>
      </c>
      <c r="V340" s="20" t="str">
        <f t="shared" si="122"/>
        <v>4-1EAT</v>
      </c>
      <c r="W340" s="20" t="str">
        <f t="shared" si="123"/>
        <v>4-2EBT</v>
      </c>
      <c r="X340" s="20" t="str">
        <f t="shared" si="116"/>
        <v>4-3OPF</v>
      </c>
      <c r="Y340" s="20" t="str">
        <f t="shared" si="117"/>
        <v>6-0000</v>
      </c>
      <c r="Z340" s="20" t="str">
        <f t="shared" si="124"/>
        <v>6-9900</v>
      </c>
      <c r="AA340" s="20" t="str">
        <f t="shared" si="125"/>
        <v>5-3000</v>
      </c>
      <c r="AB340" s="20" t="str">
        <f t="shared" si="126"/>
        <v>5-9000</v>
      </c>
      <c r="AD340" s="20" t="str">
        <f t="shared" si="127"/>
        <v/>
      </c>
      <c r="AE340" s="20" t="str">
        <f t="shared" si="128"/>
        <v/>
      </c>
      <c r="AF340" s="20" t="str">
        <f t="shared" si="129"/>
        <v/>
      </c>
      <c r="AG340" s="20" t="str">
        <f t="shared" si="130"/>
        <v/>
      </c>
      <c r="AH340" s="20" t="str">
        <f t="shared" si="131"/>
        <v/>
      </c>
      <c r="AI340" s="20" t="str">
        <f t="shared" si="132"/>
        <v/>
      </c>
      <c r="AJ340" s="20" t="str">
        <f t="shared" si="133"/>
        <v xml:space="preserve">SELECT * FROM "SchAccounting"."Func_TblCodeOfAccounting_Structure_SET"(0000004000000000002, NULL, 0000009000000000002, 6, '6-0000', '6-9900'); </v>
      </c>
      <c r="AK340" s="20" t="str">
        <f t="shared" si="134"/>
        <v/>
      </c>
      <c r="AL340" s="20" t="str">
        <f t="shared" si="135"/>
        <v/>
      </c>
      <c r="AM340" s="20" t="str">
        <f t="shared" si="136"/>
        <v/>
      </c>
      <c r="AO340" s="28" t="str">
        <f t="shared" si="118"/>
        <v xml:space="preserve">SELECT * FROM "SchAccounting"."Func_TblCodeOfAccounting_Structure_SET"(0000004000000000002, NULL, 0000009000000000002, 6, '6-0000', '6-9900'); </v>
      </c>
    </row>
    <row r="341" spans="2:41" x14ac:dyDescent="0.25">
      <c r="B341" s="20">
        <v>2</v>
      </c>
      <c r="C341" s="32" t="s">
        <v>691</v>
      </c>
      <c r="D341" s="20" t="s">
        <v>287</v>
      </c>
      <c r="M341" s="32" t="s">
        <v>691</v>
      </c>
      <c r="Q341" s="20" t="str">
        <f t="shared" si="137"/>
        <v>Bank Charge (Excl. Interest)</v>
      </c>
      <c r="S341" s="20" t="str">
        <f t="shared" si="119"/>
        <v>2-PASV</v>
      </c>
      <c r="T341" s="20" t="str">
        <f t="shared" si="120"/>
        <v>3-0000</v>
      </c>
      <c r="U341" s="20" t="str">
        <f t="shared" si="121"/>
        <v>3-3000</v>
      </c>
      <c r="V341" s="20" t="str">
        <f t="shared" si="122"/>
        <v>4-1EAT</v>
      </c>
      <c r="W341" s="20" t="str">
        <f t="shared" si="123"/>
        <v>4-2EBT</v>
      </c>
      <c r="X341" s="20" t="str">
        <f t="shared" si="116"/>
        <v>4-3OPF</v>
      </c>
      <c r="Y341" s="20" t="str">
        <f t="shared" si="117"/>
        <v>6-0000</v>
      </c>
      <c r="Z341" s="20" t="str">
        <f t="shared" si="124"/>
        <v>6-9901</v>
      </c>
      <c r="AA341" s="20" t="str">
        <f t="shared" si="125"/>
        <v>5-3000</v>
      </c>
      <c r="AB341" s="20" t="str">
        <f t="shared" si="126"/>
        <v>5-9000</v>
      </c>
      <c r="AD341" s="20" t="str">
        <f t="shared" si="127"/>
        <v/>
      </c>
      <c r="AE341" s="20" t="str">
        <f t="shared" si="128"/>
        <v/>
      </c>
      <c r="AF341" s="20" t="str">
        <f t="shared" si="129"/>
        <v/>
      </c>
      <c r="AG341" s="20" t="str">
        <f t="shared" si="130"/>
        <v/>
      </c>
      <c r="AH341" s="20" t="str">
        <f t="shared" si="131"/>
        <v/>
      </c>
      <c r="AI341" s="20" t="str">
        <f t="shared" si="132"/>
        <v/>
      </c>
      <c r="AJ341" s="20" t="str">
        <f t="shared" si="133"/>
        <v xml:space="preserve">SELECT * FROM "SchAccounting"."Func_TblCodeOfAccounting_Structure_SET"(0000004000000000002, NULL, 0000009000000000002, 6, '6-0000', '6-9901'); </v>
      </c>
      <c r="AK341" s="20" t="str">
        <f t="shared" si="134"/>
        <v/>
      </c>
      <c r="AL341" s="20" t="str">
        <f t="shared" si="135"/>
        <v/>
      </c>
      <c r="AM341" s="20" t="str">
        <f t="shared" si="136"/>
        <v/>
      </c>
      <c r="AO341" s="28" t="str">
        <f t="shared" si="118"/>
        <v xml:space="preserve">SELECT * FROM "SchAccounting"."Func_TblCodeOfAccounting_Structure_SET"(0000004000000000002, NULL, 0000009000000000002, 6, '6-0000', '6-9901'); </v>
      </c>
    </row>
    <row r="342" spans="2:41" x14ac:dyDescent="0.25">
      <c r="B342" s="20">
        <v>1</v>
      </c>
      <c r="C342" s="32" t="s">
        <v>442</v>
      </c>
      <c r="D342" s="20" t="s">
        <v>288</v>
      </c>
      <c r="K342" s="32" t="s">
        <v>442</v>
      </c>
      <c r="Q342" s="20" t="str">
        <f t="shared" si="137"/>
        <v>Other Income/Expense</v>
      </c>
      <c r="S342" s="20" t="str">
        <f t="shared" si="119"/>
        <v>2-PASV</v>
      </c>
      <c r="T342" s="20" t="str">
        <f t="shared" si="120"/>
        <v>3-0000</v>
      </c>
      <c r="U342" s="20" t="str">
        <f t="shared" si="121"/>
        <v>3-3000</v>
      </c>
      <c r="V342" s="20" t="str">
        <f t="shared" si="122"/>
        <v>4-1EAT</v>
      </c>
      <c r="W342" s="20" t="str">
        <f t="shared" si="123"/>
        <v>4-2EBT</v>
      </c>
      <c r="X342" s="20" t="str">
        <f t="shared" si="116"/>
        <v>8-0000</v>
      </c>
      <c r="Y342" s="20" t="str">
        <f t="shared" si="117"/>
        <v>6-0000</v>
      </c>
      <c r="Z342" s="20" t="str">
        <f t="shared" si="124"/>
        <v>6-9901</v>
      </c>
      <c r="AA342" s="20" t="str">
        <f t="shared" si="125"/>
        <v>5-3000</v>
      </c>
      <c r="AB342" s="20" t="str">
        <f t="shared" si="126"/>
        <v>5-9000</v>
      </c>
      <c r="AD342" s="20" t="str">
        <f t="shared" si="127"/>
        <v/>
      </c>
      <c r="AE342" s="20" t="str">
        <f t="shared" si="128"/>
        <v/>
      </c>
      <c r="AF342" s="20" t="str">
        <f t="shared" si="129"/>
        <v/>
      </c>
      <c r="AG342" s="20" t="str">
        <f t="shared" si="130"/>
        <v/>
      </c>
      <c r="AH342" s="20" t="str">
        <f t="shared" si="131"/>
        <v xml:space="preserve">SELECT * FROM "SchAccounting"."Func_TblCodeOfAccounting_Structure_SET"(0000004000000000002, NULL, 0000009000000000002, 4, '4-2EBT', '8-0000'); </v>
      </c>
      <c r="AI342" s="20" t="str">
        <f t="shared" si="132"/>
        <v/>
      </c>
      <c r="AJ342" s="20" t="str">
        <f t="shared" si="133"/>
        <v/>
      </c>
      <c r="AK342" s="20" t="str">
        <f t="shared" si="134"/>
        <v/>
      </c>
      <c r="AL342" s="20" t="str">
        <f t="shared" si="135"/>
        <v/>
      </c>
      <c r="AM342" s="20" t="str">
        <f t="shared" si="136"/>
        <v/>
      </c>
      <c r="AO342" s="28" t="str">
        <f t="shared" si="118"/>
        <v xml:space="preserve">SELECT * FROM "SchAccounting"."Func_TblCodeOfAccounting_Structure_SET"(0000004000000000002, NULL, 0000009000000000002, 4, '4-2EBT', '8-0000'); </v>
      </c>
    </row>
    <row r="343" spans="2:41" x14ac:dyDescent="0.25">
      <c r="B343" s="20">
        <v>2</v>
      </c>
      <c r="C343" s="32" t="s">
        <v>443</v>
      </c>
      <c r="D343" s="20" t="s">
        <v>289</v>
      </c>
      <c r="L343" s="32" t="s">
        <v>443</v>
      </c>
      <c r="Q343" s="20" t="str">
        <f t="shared" si="137"/>
        <v>Interest Received - Current Ac</v>
      </c>
      <c r="S343" s="20" t="str">
        <f t="shared" si="119"/>
        <v>2-PASV</v>
      </c>
      <c r="T343" s="20" t="str">
        <f t="shared" si="120"/>
        <v>3-0000</v>
      </c>
      <c r="U343" s="20" t="str">
        <f t="shared" si="121"/>
        <v>3-3000</v>
      </c>
      <c r="V343" s="20" t="str">
        <f t="shared" si="122"/>
        <v>4-1EAT</v>
      </c>
      <c r="W343" s="20" t="str">
        <f t="shared" si="123"/>
        <v>4-2EBT</v>
      </c>
      <c r="X343" s="20" t="str">
        <f t="shared" si="116"/>
        <v>8-0000</v>
      </c>
      <c r="Y343" s="20" t="str">
        <f t="shared" si="117"/>
        <v>8-1010</v>
      </c>
      <c r="Z343" s="20" t="str">
        <f t="shared" si="124"/>
        <v>6-9901</v>
      </c>
      <c r="AA343" s="20" t="str">
        <f t="shared" si="125"/>
        <v>5-3000</v>
      </c>
      <c r="AB343" s="20" t="str">
        <f t="shared" si="126"/>
        <v>5-9000</v>
      </c>
      <c r="AD343" s="20" t="str">
        <f t="shared" si="127"/>
        <v/>
      </c>
      <c r="AE343" s="20" t="str">
        <f t="shared" si="128"/>
        <v/>
      </c>
      <c r="AF343" s="20" t="str">
        <f t="shared" si="129"/>
        <v/>
      </c>
      <c r="AG343" s="20" t="str">
        <f t="shared" si="130"/>
        <v/>
      </c>
      <c r="AH343" s="20" t="str">
        <f t="shared" si="131"/>
        <v/>
      </c>
      <c r="AI343" s="20" t="str">
        <f t="shared" si="132"/>
        <v xml:space="preserve">SELECT * FROM "SchAccounting"."Func_TblCodeOfAccounting_Structure_SET"(0000004000000000002, NULL, 0000009000000000002, 5, '8-0000', '8-1010'); </v>
      </c>
      <c r="AJ343" s="20" t="str">
        <f t="shared" si="133"/>
        <v/>
      </c>
      <c r="AK343" s="20" t="str">
        <f t="shared" si="134"/>
        <v/>
      </c>
      <c r="AL343" s="20" t="str">
        <f t="shared" si="135"/>
        <v/>
      </c>
      <c r="AM343" s="20" t="str">
        <f t="shared" si="136"/>
        <v/>
      </c>
      <c r="AO343" s="28" t="str">
        <f t="shared" si="118"/>
        <v xml:space="preserve">SELECT * FROM "SchAccounting"."Func_TblCodeOfAccounting_Structure_SET"(0000004000000000002, NULL, 0000009000000000002, 5, '8-0000', '8-1010'); </v>
      </c>
    </row>
    <row r="344" spans="2:41" x14ac:dyDescent="0.25">
      <c r="B344" s="20">
        <v>2</v>
      </c>
      <c r="C344" s="32" t="s">
        <v>444</v>
      </c>
      <c r="D344" s="20" t="s">
        <v>290</v>
      </c>
      <c r="L344" s="32" t="s">
        <v>444</v>
      </c>
      <c r="Q344" s="20" t="str">
        <f t="shared" si="137"/>
        <v>Interest Received - Bank</v>
      </c>
      <c r="S344" s="20" t="str">
        <f t="shared" si="119"/>
        <v>2-PASV</v>
      </c>
      <c r="T344" s="20" t="str">
        <f t="shared" si="120"/>
        <v>3-0000</v>
      </c>
      <c r="U344" s="20" t="str">
        <f t="shared" si="121"/>
        <v>3-3000</v>
      </c>
      <c r="V344" s="20" t="str">
        <f t="shared" si="122"/>
        <v>4-1EAT</v>
      </c>
      <c r="W344" s="20" t="str">
        <f t="shared" si="123"/>
        <v>4-2EBT</v>
      </c>
      <c r="X344" s="20" t="str">
        <f t="shared" ref="X344:X365" si="138">IF(EXACT($K344, ""), IF(EXACT($X343, ""), "", $X343), $K344)</f>
        <v>8-0000</v>
      </c>
      <c r="Y344" s="20" t="str">
        <f t="shared" ref="Y344:Y365" si="139">IF(EXACT($L344, ""), IF(EXACT($Y343, ""), "", $Y343), $L344)</f>
        <v>8-1020</v>
      </c>
      <c r="Z344" s="20" t="str">
        <f t="shared" si="124"/>
        <v>6-9901</v>
      </c>
      <c r="AA344" s="20" t="str">
        <f t="shared" si="125"/>
        <v>5-3000</v>
      </c>
      <c r="AB344" s="20" t="str">
        <f t="shared" si="126"/>
        <v>5-9000</v>
      </c>
      <c r="AD344" s="20" t="str">
        <f t="shared" si="127"/>
        <v/>
      </c>
      <c r="AE344" s="20" t="str">
        <f t="shared" si="128"/>
        <v/>
      </c>
      <c r="AF344" s="20" t="str">
        <f t="shared" si="129"/>
        <v/>
      </c>
      <c r="AG344" s="20" t="str">
        <f t="shared" si="130"/>
        <v/>
      </c>
      <c r="AH344" s="20" t="str">
        <f t="shared" si="131"/>
        <v/>
      </c>
      <c r="AI344" s="20" t="str">
        <f t="shared" si="132"/>
        <v xml:space="preserve">SELECT * FROM "SchAccounting"."Func_TblCodeOfAccounting_Structure_SET"(0000004000000000002, NULL, 0000009000000000002, 5, '8-0000', '8-1020'); </v>
      </c>
      <c r="AJ344" s="20" t="str">
        <f t="shared" si="133"/>
        <v/>
      </c>
      <c r="AK344" s="20" t="str">
        <f t="shared" si="134"/>
        <v/>
      </c>
      <c r="AL344" s="20" t="str">
        <f t="shared" si="135"/>
        <v/>
      </c>
      <c r="AM344" s="20" t="str">
        <f t="shared" si="136"/>
        <v/>
      </c>
      <c r="AO344" s="28" t="str">
        <f t="shared" si="118"/>
        <v xml:space="preserve">SELECT * FROM "SchAccounting"."Func_TblCodeOfAccounting_Structure_SET"(0000004000000000002, NULL, 0000009000000000002, 5, '8-0000', '8-1020'); </v>
      </c>
    </row>
    <row r="345" spans="2:41" x14ac:dyDescent="0.25">
      <c r="B345" s="20">
        <v>2</v>
      </c>
      <c r="C345" s="32" t="s">
        <v>445</v>
      </c>
      <c r="D345" s="20" t="s">
        <v>291</v>
      </c>
      <c r="L345" s="32" t="s">
        <v>445</v>
      </c>
      <c r="Q345" s="20" t="str">
        <f t="shared" si="137"/>
        <v>Interest Received - Other</v>
      </c>
      <c r="S345" s="20" t="str">
        <f t="shared" si="119"/>
        <v>2-PASV</v>
      </c>
      <c r="T345" s="20" t="str">
        <f t="shared" si="120"/>
        <v>3-0000</v>
      </c>
      <c r="U345" s="20" t="str">
        <f t="shared" si="121"/>
        <v>3-3000</v>
      </c>
      <c r="V345" s="20" t="str">
        <f t="shared" si="122"/>
        <v>4-1EAT</v>
      </c>
      <c r="W345" s="20" t="str">
        <f t="shared" si="123"/>
        <v>4-2EBT</v>
      </c>
      <c r="X345" s="20" t="str">
        <f t="shared" si="138"/>
        <v>8-0000</v>
      </c>
      <c r="Y345" s="20" t="str">
        <f t="shared" si="139"/>
        <v>8-1090</v>
      </c>
      <c r="Z345" s="20" t="str">
        <f t="shared" si="124"/>
        <v>6-9901</v>
      </c>
      <c r="AA345" s="20" t="str">
        <f t="shared" si="125"/>
        <v>5-3000</v>
      </c>
      <c r="AB345" s="20" t="str">
        <f t="shared" si="126"/>
        <v>5-9000</v>
      </c>
      <c r="AD345" s="20" t="str">
        <f t="shared" si="127"/>
        <v/>
      </c>
      <c r="AE345" s="20" t="str">
        <f t="shared" si="128"/>
        <v/>
      </c>
      <c r="AF345" s="20" t="str">
        <f t="shared" si="129"/>
        <v/>
      </c>
      <c r="AG345" s="20" t="str">
        <f t="shared" si="130"/>
        <v/>
      </c>
      <c r="AH345" s="20" t="str">
        <f t="shared" si="131"/>
        <v/>
      </c>
      <c r="AI345" s="20" t="str">
        <f t="shared" si="132"/>
        <v xml:space="preserve">SELECT * FROM "SchAccounting"."Func_TblCodeOfAccounting_Structure_SET"(0000004000000000002, NULL, 0000009000000000002, 5, '8-0000', '8-1090'); </v>
      </c>
      <c r="AJ345" s="20" t="str">
        <f t="shared" si="133"/>
        <v/>
      </c>
      <c r="AK345" s="20" t="str">
        <f t="shared" si="134"/>
        <v/>
      </c>
      <c r="AL345" s="20" t="str">
        <f t="shared" si="135"/>
        <v/>
      </c>
      <c r="AM345" s="20" t="str">
        <f t="shared" si="136"/>
        <v/>
      </c>
      <c r="AO345" s="28" t="str">
        <f t="shared" si="118"/>
        <v xml:space="preserve">SELECT * FROM "SchAccounting"."Func_TblCodeOfAccounting_Structure_SET"(0000004000000000002, NULL, 0000009000000000002, 5, '8-0000', '8-1090'); </v>
      </c>
    </row>
    <row r="346" spans="2:41" x14ac:dyDescent="0.25">
      <c r="B346" s="20">
        <v>2</v>
      </c>
      <c r="C346" s="32" t="s">
        <v>446</v>
      </c>
      <c r="D346" s="20" t="s">
        <v>292</v>
      </c>
      <c r="L346" s="32" t="s">
        <v>446</v>
      </c>
      <c r="Q346" s="20" t="str">
        <f t="shared" si="137"/>
        <v>Interest income promesory Note</v>
      </c>
      <c r="S346" s="20" t="str">
        <f t="shared" si="119"/>
        <v>2-PASV</v>
      </c>
      <c r="T346" s="20" t="str">
        <f t="shared" si="120"/>
        <v>3-0000</v>
      </c>
      <c r="U346" s="20" t="str">
        <f t="shared" si="121"/>
        <v>3-3000</v>
      </c>
      <c r="V346" s="20" t="str">
        <f t="shared" si="122"/>
        <v>4-1EAT</v>
      </c>
      <c r="W346" s="20" t="str">
        <f t="shared" si="123"/>
        <v>4-2EBT</v>
      </c>
      <c r="X346" s="20" t="str">
        <f t="shared" si="138"/>
        <v>8-0000</v>
      </c>
      <c r="Y346" s="20" t="str">
        <f t="shared" si="139"/>
        <v>8-1091</v>
      </c>
      <c r="Z346" s="20" t="str">
        <f t="shared" si="124"/>
        <v>6-9901</v>
      </c>
      <c r="AA346" s="20" t="str">
        <f t="shared" si="125"/>
        <v>5-3000</v>
      </c>
      <c r="AB346" s="20" t="str">
        <f t="shared" si="126"/>
        <v>5-9000</v>
      </c>
      <c r="AD346" s="20" t="str">
        <f t="shared" si="127"/>
        <v/>
      </c>
      <c r="AE346" s="20" t="str">
        <f t="shared" si="128"/>
        <v/>
      </c>
      <c r="AF346" s="20" t="str">
        <f t="shared" si="129"/>
        <v/>
      </c>
      <c r="AG346" s="20" t="str">
        <f t="shared" si="130"/>
        <v/>
      </c>
      <c r="AH346" s="20" t="str">
        <f t="shared" si="131"/>
        <v/>
      </c>
      <c r="AI346" s="20" t="str">
        <f t="shared" si="132"/>
        <v xml:space="preserve">SELECT * FROM "SchAccounting"."Func_TblCodeOfAccounting_Structure_SET"(0000004000000000002, NULL, 0000009000000000002, 5, '8-0000', '8-1091'); </v>
      </c>
      <c r="AJ346" s="20" t="str">
        <f t="shared" si="133"/>
        <v/>
      </c>
      <c r="AK346" s="20" t="str">
        <f t="shared" si="134"/>
        <v/>
      </c>
      <c r="AL346" s="20" t="str">
        <f t="shared" si="135"/>
        <v/>
      </c>
      <c r="AM346" s="20" t="str">
        <f t="shared" si="136"/>
        <v/>
      </c>
      <c r="AO346" s="28" t="str">
        <f t="shared" si="118"/>
        <v xml:space="preserve">SELECT * FROM "SchAccounting"."Func_TblCodeOfAccounting_Structure_SET"(0000004000000000002, NULL, 0000009000000000002, 5, '8-0000', '8-1091'); </v>
      </c>
    </row>
    <row r="347" spans="2:41" x14ac:dyDescent="0.25">
      <c r="B347" s="20">
        <v>2</v>
      </c>
      <c r="C347" s="32" t="s">
        <v>447</v>
      </c>
      <c r="D347" s="20" t="s">
        <v>293</v>
      </c>
      <c r="L347" s="32" t="s">
        <v>447</v>
      </c>
      <c r="Q347" s="20" t="str">
        <f t="shared" si="137"/>
        <v>Gain (Loss) Disposal of FA</v>
      </c>
      <c r="S347" s="20" t="str">
        <f t="shared" si="119"/>
        <v>2-PASV</v>
      </c>
      <c r="T347" s="20" t="str">
        <f t="shared" si="120"/>
        <v>3-0000</v>
      </c>
      <c r="U347" s="20" t="str">
        <f t="shared" si="121"/>
        <v>3-3000</v>
      </c>
      <c r="V347" s="20" t="str">
        <f t="shared" si="122"/>
        <v>4-1EAT</v>
      </c>
      <c r="W347" s="20" t="str">
        <f t="shared" si="123"/>
        <v>4-2EBT</v>
      </c>
      <c r="X347" s="20" t="str">
        <f t="shared" si="138"/>
        <v>8-0000</v>
      </c>
      <c r="Y347" s="20" t="str">
        <f t="shared" si="139"/>
        <v>8-1110</v>
      </c>
      <c r="Z347" s="20" t="str">
        <f t="shared" si="124"/>
        <v>6-9901</v>
      </c>
      <c r="AA347" s="20" t="str">
        <f t="shared" si="125"/>
        <v>5-3000</v>
      </c>
      <c r="AB347" s="20" t="str">
        <f t="shared" si="126"/>
        <v>5-9000</v>
      </c>
      <c r="AD347" s="20" t="str">
        <f t="shared" si="127"/>
        <v/>
      </c>
      <c r="AE347" s="20" t="str">
        <f t="shared" si="128"/>
        <v/>
      </c>
      <c r="AF347" s="20" t="str">
        <f t="shared" si="129"/>
        <v/>
      </c>
      <c r="AG347" s="20" t="str">
        <f t="shared" si="130"/>
        <v/>
      </c>
      <c r="AH347" s="20" t="str">
        <f t="shared" si="131"/>
        <v/>
      </c>
      <c r="AI347" s="20" t="str">
        <f t="shared" si="132"/>
        <v xml:space="preserve">SELECT * FROM "SchAccounting"."Func_TblCodeOfAccounting_Structure_SET"(0000004000000000002, NULL, 0000009000000000002, 5, '8-0000', '8-1110'); </v>
      </c>
      <c r="AJ347" s="20" t="str">
        <f t="shared" si="133"/>
        <v/>
      </c>
      <c r="AK347" s="20" t="str">
        <f t="shared" si="134"/>
        <v/>
      </c>
      <c r="AL347" s="20" t="str">
        <f t="shared" si="135"/>
        <v/>
      </c>
      <c r="AM347" s="20" t="str">
        <f t="shared" si="136"/>
        <v/>
      </c>
      <c r="AO347" s="28" t="str">
        <f t="shared" si="118"/>
        <v xml:space="preserve">SELECT * FROM "SchAccounting"."Func_TblCodeOfAccounting_Structure_SET"(0000004000000000002, NULL, 0000009000000000002, 5, '8-0000', '8-1110'); </v>
      </c>
    </row>
    <row r="348" spans="2:41" x14ac:dyDescent="0.25">
      <c r="B348" s="20">
        <v>2</v>
      </c>
      <c r="C348" s="32" t="s">
        <v>448</v>
      </c>
      <c r="D348" s="20" t="s">
        <v>294</v>
      </c>
      <c r="L348" s="32" t="s">
        <v>448</v>
      </c>
      <c r="Q348" s="20" t="str">
        <f t="shared" si="137"/>
        <v>Gain (Loss) Exchange Rate Diff</v>
      </c>
      <c r="S348" s="20" t="str">
        <f t="shared" si="119"/>
        <v>2-PASV</v>
      </c>
      <c r="T348" s="20" t="str">
        <f t="shared" si="120"/>
        <v>3-0000</v>
      </c>
      <c r="U348" s="20" t="str">
        <f t="shared" si="121"/>
        <v>3-3000</v>
      </c>
      <c r="V348" s="20" t="str">
        <f t="shared" si="122"/>
        <v>4-1EAT</v>
      </c>
      <c r="W348" s="20" t="str">
        <f t="shared" si="123"/>
        <v>4-2EBT</v>
      </c>
      <c r="X348" s="20" t="str">
        <f t="shared" si="138"/>
        <v>8-0000</v>
      </c>
      <c r="Y348" s="20" t="str">
        <f t="shared" si="139"/>
        <v>8-1210</v>
      </c>
      <c r="Z348" s="20" t="str">
        <f t="shared" si="124"/>
        <v>6-9901</v>
      </c>
      <c r="AA348" s="20" t="str">
        <f t="shared" si="125"/>
        <v>5-3000</v>
      </c>
      <c r="AB348" s="20" t="str">
        <f t="shared" si="126"/>
        <v>5-9000</v>
      </c>
      <c r="AD348" s="20" t="str">
        <f t="shared" si="127"/>
        <v/>
      </c>
      <c r="AE348" s="20" t="str">
        <f t="shared" si="128"/>
        <v/>
      </c>
      <c r="AF348" s="20" t="str">
        <f t="shared" si="129"/>
        <v/>
      </c>
      <c r="AG348" s="20" t="str">
        <f t="shared" si="130"/>
        <v/>
      </c>
      <c r="AH348" s="20" t="str">
        <f t="shared" si="131"/>
        <v/>
      </c>
      <c r="AI348" s="20" t="str">
        <f t="shared" si="132"/>
        <v xml:space="preserve">SELECT * FROM "SchAccounting"."Func_TblCodeOfAccounting_Structure_SET"(0000004000000000002, NULL, 0000009000000000002, 5, '8-0000', '8-1210'); </v>
      </c>
      <c r="AJ348" s="20" t="str">
        <f t="shared" si="133"/>
        <v/>
      </c>
      <c r="AK348" s="20" t="str">
        <f t="shared" si="134"/>
        <v/>
      </c>
      <c r="AL348" s="20" t="str">
        <f t="shared" si="135"/>
        <v/>
      </c>
      <c r="AM348" s="20" t="str">
        <f t="shared" si="136"/>
        <v/>
      </c>
      <c r="AO348" s="28" t="str">
        <f t="shared" si="118"/>
        <v xml:space="preserve">SELECT * FROM "SchAccounting"."Func_TblCodeOfAccounting_Structure_SET"(0000004000000000002, NULL, 0000009000000000002, 5, '8-0000', '8-1210'); </v>
      </c>
    </row>
    <row r="349" spans="2:41" x14ac:dyDescent="0.25">
      <c r="B349" s="20">
        <v>2</v>
      </c>
      <c r="C349" s="32" t="s">
        <v>449</v>
      </c>
      <c r="D349" s="20" t="s">
        <v>295</v>
      </c>
      <c r="L349" s="32" t="s">
        <v>449</v>
      </c>
      <c r="Q349" s="20" t="str">
        <f t="shared" si="137"/>
        <v>Gain/Loss)Diff Exc Rate Downer</v>
      </c>
      <c r="S349" s="20" t="str">
        <f t="shared" si="119"/>
        <v>2-PASV</v>
      </c>
      <c r="T349" s="20" t="str">
        <f t="shared" si="120"/>
        <v>3-0000</v>
      </c>
      <c r="U349" s="20" t="str">
        <f t="shared" si="121"/>
        <v>3-3000</v>
      </c>
      <c r="V349" s="20" t="str">
        <f t="shared" si="122"/>
        <v>4-1EAT</v>
      </c>
      <c r="W349" s="20" t="str">
        <f t="shared" si="123"/>
        <v>4-2EBT</v>
      </c>
      <c r="X349" s="20" t="str">
        <f t="shared" si="138"/>
        <v>8-0000</v>
      </c>
      <c r="Y349" s="20" t="str">
        <f t="shared" si="139"/>
        <v>8-1220</v>
      </c>
      <c r="Z349" s="20" t="str">
        <f t="shared" si="124"/>
        <v>6-9901</v>
      </c>
      <c r="AA349" s="20" t="str">
        <f t="shared" si="125"/>
        <v>5-3000</v>
      </c>
      <c r="AB349" s="20" t="str">
        <f t="shared" si="126"/>
        <v>5-9000</v>
      </c>
      <c r="AD349" s="20" t="str">
        <f t="shared" si="127"/>
        <v/>
      </c>
      <c r="AE349" s="20" t="str">
        <f t="shared" si="128"/>
        <v/>
      </c>
      <c r="AF349" s="20" t="str">
        <f t="shared" si="129"/>
        <v/>
      </c>
      <c r="AG349" s="20" t="str">
        <f t="shared" si="130"/>
        <v/>
      </c>
      <c r="AH349" s="20" t="str">
        <f t="shared" si="131"/>
        <v/>
      </c>
      <c r="AI349" s="20" t="str">
        <f t="shared" si="132"/>
        <v xml:space="preserve">SELECT * FROM "SchAccounting"."Func_TblCodeOfAccounting_Structure_SET"(0000004000000000002, NULL, 0000009000000000002, 5, '8-0000', '8-1220'); </v>
      </c>
      <c r="AJ349" s="20" t="str">
        <f t="shared" si="133"/>
        <v/>
      </c>
      <c r="AK349" s="20" t="str">
        <f t="shared" si="134"/>
        <v/>
      </c>
      <c r="AL349" s="20" t="str">
        <f t="shared" si="135"/>
        <v/>
      </c>
      <c r="AM349" s="20" t="str">
        <f t="shared" si="136"/>
        <v/>
      </c>
      <c r="AO349" s="28" t="str">
        <f t="shared" si="118"/>
        <v xml:space="preserve">SELECT * FROM "SchAccounting"."Func_TblCodeOfAccounting_Structure_SET"(0000004000000000002, NULL, 0000009000000000002, 5, '8-0000', '8-1220'); </v>
      </c>
    </row>
    <row r="350" spans="2:41" x14ac:dyDescent="0.25">
      <c r="B350" s="20">
        <v>2</v>
      </c>
      <c r="C350" s="32" t="s">
        <v>692</v>
      </c>
      <c r="D350" s="20" t="s">
        <v>296</v>
      </c>
      <c r="L350" s="32" t="s">
        <v>692</v>
      </c>
      <c r="Q350" s="20" t="str">
        <f t="shared" si="137"/>
        <v>Other Revenue</v>
      </c>
      <c r="S350" s="20" t="str">
        <f t="shared" si="119"/>
        <v>2-PASV</v>
      </c>
      <c r="T350" s="20" t="str">
        <f t="shared" si="120"/>
        <v>3-0000</v>
      </c>
      <c r="U350" s="20" t="str">
        <f t="shared" si="121"/>
        <v>3-3000</v>
      </c>
      <c r="V350" s="20" t="str">
        <f t="shared" si="122"/>
        <v>4-1EAT</v>
      </c>
      <c r="W350" s="20" t="str">
        <f t="shared" si="123"/>
        <v>4-2EBT</v>
      </c>
      <c r="X350" s="20" t="str">
        <f t="shared" si="138"/>
        <v>8-0000</v>
      </c>
      <c r="Y350" s="20" t="str">
        <f t="shared" si="139"/>
        <v>8-1910</v>
      </c>
      <c r="Z350" s="20" t="str">
        <f t="shared" si="124"/>
        <v>6-9901</v>
      </c>
      <c r="AA350" s="20" t="str">
        <f t="shared" si="125"/>
        <v>5-3000</v>
      </c>
      <c r="AB350" s="20" t="str">
        <f t="shared" si="126"/>
        <v>5-9000</v>
      </c>
      <c r="AD350" s="20" t="str">
        <f t="shared" si="127"/>
        <v/>
      </c>
      <c r="AE350" s="20" t="str">
        <f t="shared" si="128"/>
        <v/>
      </c>
      <c r="AF350" s="20" t="str">
        <f t="shared" si="129"/>
        <v/>
      </c>
      <c r="AG350" s="20" t="str">
        <f t="shared" si="130"/>
        <v/>
      </c>
      <c r="AH350" s="20" t="str">
        <f t="shared" si="131"/>
        <v/>
      </c>
      <c r="AI350" s="20" t="str">
        <f t="shared" si="132"/>
        <v xml:space="preserve">SELECT * FROM "SchAccounting"."Func_TblCodeOfAccounting_Structure_SET"(0000004000000000002, NULL, 0000009000000000002, 5, '8-0000', '8-1910'); </v>
      </c>
      <c r="AJ350" s="20" t="str">
        <f t="shared" si="133"/>
        <v/>
      </c>
      <c r="AK350" s="20" t="str">
        <f t="shared" si="134"/>
        <v/>
      </c>
      <c r="AL350" s="20" t="str">
        <f t="shared" si="135"/>
        <v/>
      </c>
      <c r="AM350" s="20" t="str">
        <f t="shared" si="136"/>
        <v/>
      </c>
      <c r="AO350" s="28" t="str">
        <f t="shared" si="118"/>
        <v xml:space="preserve">SELECT * FROM "SchAccounting"."Func_TblCodeOfAccounting_Structure_SET"(0000004000000000002, NULL, 0000009000000000002, 5, '8-0000', '8-1910'); </v>
      </c>
    </row>
    <row r="351" spans="2:41" x14ac:dyDescent="0.25">
      <c r="B351" s="20">
        <v>2</v>
      </c>
      <c r="C351" s="32" t="s">
        <v>693</v>
      </c>
      <c r="D351" s="20" t="s">
        <v>297</v>
      </c>
      <c r="M351" s="32" t="s">
        <v>693</v>
      </c>
      <c r="Q351" s="20" t="str">
        <f t="shared" si="137"/>
        <v>Income(loss) Subsidiary DHD</v>
      </c>
      <c r="S351" s="20" t="str">
        <f t="shared" si="119"/>
        <v>2-PASV</v>
      </c>
      <c r="T351" s="20" t="str">
        <f t="shared" si="120"/>
        <v>3-0000</v>
      </c>
      <c r="U351" s="20" t="str">
        <f t="shared" si="121"/>
        <v>3-3000</v>
      </c>
      <c r="V351" s="20" t="str">
        <f t="shared" si="122"/>
        <v>4-1EAT</v>
      </c>
      <c r="W351" s="20" t="str">
        <f t="shared" si="123"/>
        <v>4-2EBT</v>
      </c>
      <c r="X351" s="20" t="str">
        <f t="shared" si="138"/>
        <v>8-0000</v>
      </c>
      <c r="Y351" s="20" t="str">
        <f t="shared" si="139"/>
        <v>8-1910</v>
      </c>
      <c r="Z351" s="20" t="str">
        <f t="shared" si="124"/>
        <v>8-1911</v>
      </c>
      <c r="AA351" s="20" t="str">
        <f t="shared" si="125"/>
        <v>5-3000</v>
      </c>
      <c r="AB351" s="20" t="str">
        <f t="shared" si="126"/>
        <v>5-9000</v>
      </c>
      <c r="AD351" s="20" t="str">
        <f t="shared" si="127"/>
        <v/>
      </c>
      <c r="AE351" s="20" t="str">
        <f t="shared" si="128"/>
        <v/>
      </c>
      <c r="AF351" s="20" t="str">
        <f t="shared" si="129"/>
        <v/>
      </c>
      <c r="AG351" s="20" t="str">
        <f t="shared" si="130"/>
        <v/>
      </c>
      <c r="AH351" s="20" t="str">
        <f t="shared" si="131"/>
        <v/>
      </c>
      <c r="AI351" s="20" t="str">
        <f t="shared" si="132"/>
        <v/>
      </c>
      <c r="AJ351" s="20" t="str">
        <f t="shared" si="133"/>
        <v xml:space="preserve">SELECT * FROM "SchAccounting"."Func_TblCodeOfAccounting_Structure_SET"(0000004000000000002, NULL, 0000009000000000002, 6, '8-1910', '8-1911'); </v>
      </c>
      <c r="AK351" s="20" t="str">
        <f t="shared" si="134"/>
        <v/>
      </c>
      <c r="AL351" s="20" t="str">
        <f t="shared" si="135"/>
        <v/>
      </c>
      <c r="AM351" s="20" t="str">
        <f t="shared" si="136"/>
        <v/>
      </c>
      <c r="AO351" s="28" t="str">
        <f t="shared" si="118"/>
        <v xml:space="preserve">SELECT * FROM "SchAccounting"."Func_TblCodeOfAccounting_Structure_SET"(0000004000000000002, NULL, 0000009000000000002, 6, '8-1910', '8-1911'); </v>
      </c>
    </row>
    <row r="352" spans="2:41" x14ac:dyDescent="0.25">
      <c r="B352" s="20">
        <v>2</v>
      </c>
      <c r="C352" s="32" t="s">
        <v>694</v>
      </c>
      <c r="D352" s="20" t="s">
        <v>298</v>
      </c>
      <c r="M352" s="32" t="s">
        <v>694</v>
      </c>
      <c r="Q352" s="20" t="str">
        <f t="shared" si="137"/>
        <v>Income(Loss) subsidiary KHA</v>
      </c>
      <c r="S352" s="20" t="str">
        <f t="shared" si="119"/>
        <v>2-PASV</v>
      </c>
      <c r="T352" s="20" t="str">
        <f t="shared" si="120"/>
        <v>3-0000</v>
      </c>
      <c r="U352" s="20" t="str">
        <f t="shared" si="121"/>
        <v>3-3000</v>
      </c>
      <c r="V352" s="20" t="str">
        <f t="shared" si="122"/>
        <v>4-1EAT</v>
      </c>
      <c r="W352" s="20" t="str">
        <f t="shared" si="123"/>
        <v>4-2EBT</v>
      </c>
      <c r="X352" s="20" t="str">
        <f t="shared" si="138"/>
        <v>8-0000</v>
      </c>
      <c r="Y352" s="20" t="str">
        <f t="shared" si="139"/>
        <v>8-1910</v>
      </c>
      <c r="Z352" s="20" t="str">
        <f t="shared" si="124"/>
        <v>8-1912</v>
      </c>
      <c r="AA352" s="20" t="str">
        <f t="shared" si="125"/>
        <v>5-3000</v>
      </c>
      <c r="AB352" s="20" t="str">
        <f t="shared" si="126"/>
        <v>5-9000</v>
      </c>
      <c r="AD352" s="20" t="str">
        <f t="shared" si="127"/>
        <v/>
      </c>
      <c r="AE352" s="20" t="str">
        <f t="shared" si="128"/>
        <v/>
      </c>
      <c r="AF352" s="20" t="str">
        <f t="shared" si="129"/>
        <v/>
      </c>
      <c r="AG352" s="20" t="str">
        <f t="shared" si="130"/>
        <v/>
      </c>
      <c r="AH352" s="20" t="str">
        <f t="shared" si="131"/>
        <v/>
      </c>
      <c r="AI352" s="20" t="str">
        <f t="shared" si="132"/>
        <v/>
      </c>
      <c r="AJ352" s="20" t="str">
        <f t="shared" si="133"/>
        <v xml:space="preserve">SELECT * FROM "SchAccounting"."Func_TblCodeOfAccounting_Structure_SET"(0000004000000000002, NULL, 0000009000000000002, 6, '8-1910', '8-1912'); </v>
      </c>
      <c r="AK352" s="20" t="str">
        <f t="shared" si="134"/>
        <v/>
      </c>
      <c r="AL352" s="20" t="str">
        <f t="shared" si="135"/>
        <v/>
      </c>
      <c r="AM352" s="20" t="str">
        <f t="shared" si="136"/>
        <v/>
      </c>
      <c r="AO352" s="28" t="str">
        <f t="shared" si="118"/>
        <v xml:space="preserve">SELECT * FROM "SchAccounting"."Func_TblCodeOfAccounting_Structure_SET"(0000004000000000002, NULL, 0000009000000000002, 6, '8-1910', '8-1912'); </v>
      </c>
    </row>
    <row r="353" spans="2:41" x14ac:dyDescent="0.25">
      <c r="B353" s="20">
        <v>2</v>
      </c>
      <c r="C353" s="32" t="s">
        <v>695</v>
      </c>
      <c r="D353" s="20" t="s">
        <v>299</v>
      </c>
      <c r="L353" s="32" t="s">
        <v>695</v>
      </c>
      <c r="Q353" s="20" t="str">
        <f t="shared" si="137"/>
        <v>Other Expense</v>
      </c>
      <c r="S353" s="20" t="str">
        <f t="shared" si="119"/>
        <v>2-PASV</v>
      </c>
      <c r="T353" s="20" t="str">
        <f t="shared" si="120"/>
        <v>3-0000</v>
      </c>
      <c r="U353" s="20" t="str">
        <f t="shared" si="121"/>
        <v>3-3000</v>
      </c>
      <c r="V353" s="20" t="str">
        <f t="shared" si="122"/>
        <v>4-1EAT</v>
      </c>
      <c r="W353" s="20" t="str">
        <f t="shared" si="123"/>
        <v>4-2EBT</v>
      </c>
      <c r="X353" s="20" t="str">
        <f t="shared" si="138"/>
        <v>8-0000</v>
      </c>
      <c r="Y353" s="20" t="str">
        <f t="shared" si="139"/>
        <v>8-1920</v>
      </c>
      <c r="Z353" s="20" t="str">
        <f t="shared" si="124"/>
        <v>8-1912</v>
      </c>
      <c r="AA353" s="20" t="str">
        <f t="shared" si="125"/>
        <v>5-3000</v>
      </c>
      <c r="AB353" s="20" t="str">
        <f t="shared" si="126"/>
        <v>5-9000</v>
      </c>
      <c r="AD353" s="20" t="str">
        <f t="shared" si="127"/>
        <v/>
      </c>
      <c r="AE353" s="20" t="str">
        <f t="shared" si="128"/>
        <v/>
      </c>
      <c r="AF353" s="20" t="str">
        <f t="shared" si="129"/>
        <v/>
      </c>
      <c r="AG353" s="20" t="str">
        <f t="shared" si="130"/>
        <v/>
      </c>
      <c r="AH353" s="20" t="str">
        <f t="shared" si="131"/>
        <v/>
      </c>
      <c r="AI353" s="20" t="str">
        <f t="shared" si="132"/>
        <v xml:space="preserve">SELECT * FROM "SchAccounting"."Func_TblCodeOfAccounting_Structure_SET"(0000004000000000002, NULL, 0000009000000000002, 5, '8-0000', '8-1920'); </v>
      </c>
      <c r="AJ353" s="20" t="str">
        <f t="shared" si="133"/>
        <v/>
      </c>
      <c r="AK353" s="20" t="str">
        <f t="shared" si="134"/>
        <v/>
      </c>
      <c r="AL353" s="20" t="str">
        <f t="shared" si="135"/>
        <v/>
      </c>
      <c r="AM353" s="20" t="str">
        <f t="shared" si="136"/>
        <v/>
      </c>
      <c r="AO353" s="28" t="str">
        <f t="shared" si="118"/>
        <v xml:space="preserve">SELECT * FROM "SchAccounting"."Func_TblCodeOfAccounting_Structure_SET"(0000004000000000002, NULL, 0000009000000000002, 5, '8-0000', '8-1920'); </v>
      </c>
    </row>
    <row r="354" spans="2:41" x14ac:dyDescent="0.25">
      <c r="B354" s="20">
        <v>2</v>
      </c>
      <c r="C354" s="32" t="s">
        <v>696</v>
      </c>
      <c r="D354" s="20" t="s">
        <v>300</v>
      </c>
      <c r="M354" s="32" t="s">
        <v>696</v>
      </c>
      <c r="Q354" s="20" t="str">
        <f t="shared" si="137"/>
        <v>Interest Expenses</v>
      </c>
      <c r="S354" s="20" t="str">
        <f t="shared" si="119"/>
        <v>2-PASV</v>
      </c>
      <c r="T354" s="20" t="str">
        <f t="shared" si="120"/>
        <v>3-0000</v>
      </c>
      <c r="U354" s="20" t="str">
        <f t="shared" si="121"/>
        <v>3-3000</v>
      </c>
      <c r="V354" s="20" t="str">
        <f t="shared" si="122"/>
        <v>4-1EAT</v>
      </c>
      <c r="W354" s="20" t="str">
        <f t="shared" si="123"/>
        <v>4-2EBT</v>
      </c>
      <c r="X354" s="20" t="str">
        <f t="shared" si="138"/>
        <v>8-0000</v>
      </c>
      <c r="Y354" s="20" t="str">
        <f t="shared" si="139"/>
        <v>8-1920</v>
      </c>
      <c r="Z354" s="20" t="str">
        <f t="shared" si="124"/>
        <v>8-2200</v>
      </c>
      <c r="AA354" s="20" t="str">
        <f t="shared" si="125"/>
        <v>5-3000</v>
      </c>
      <c r="AB354" s="20" t="str">
        <f t="shared" si="126"/>
        <v>5-9000</v>
      </c>
      <c r="AD354" s="20" t="str">
        <f t="shared" si="127"/>
        <v/>
      </c>
      <c r="AE354" s="20" t="str">
        <f t="shared" si="128"/>
        <v/>
      </c>
      <c r="AF354" s="20" t="str">
        <f t="shared" si="129"/>
        <v/>
      </c>
      <c r="AG354" s="20" t="str">
        <f t="shared" si="130"/>
        <v/>
      </c>
      <c r="AH354" s="20" t="str">
        <f t="shared" si="131"/>
        <v/>
      </c>
      <c r="AI354" s="20" t="str">
        <f t="shared" si="132"/>
        <v/>
      </c>
      <c r="AJ354" s="20" t="str">
        <f t="shared" si="133"/>
        <v xml:space="preserve">SELECT * FROM "SchAccounting"."Func_TblCodeOfAccounting_Structure_SET"(0000004000000000002, NULL, 0000009000000000002, 6, '8-1920', '8-2200'); </v>
      </c>
      <c r="AK354" s="20" t="str">
        <f t="shared" si="134"/>
        <v/>
      </c>
      <c r="AL354" s="20" t="str">
        <f t="shared" si="135"/>
        <v/>
      </c>
      <c r="AM354" s="20" t="str">
        <f t="shared" si="136"/>
        <v/>
      </c>
      <c r="AO354" s="28" t="str">
        <f t="shared" si="118"/>
        <v xml:space="preserve">SELECT * FROM "SchAccounting"."Func_TblCodeOfAccounting_Structure_SET"(0000004000000000002, NULL, 0000009000000000002, 6, '8-1920', '8-2200'); </v>
      </c>
    </row>
    <row r="355" spans="2:41" x14ac:dyDescent="0.25">
      <c r="B355" s="20">
        <v>2</v>
      </c>
      <c r="C355" s="32" t="s">
        <v>697</v>
      </c>
      <c r="D355" s="20" t="s">
        <v>301</v>
      </c>
      <c r="N355" s="32" t="s">
        <v>697</v>
      </c>
      <c r="Q355" s="20" t="str">
        <f t="shared" si="137"/>
        <v>Interest Expense Downer</v>
      </c>
      <c r="S355" s="20" t="str">
        <f t="shared" si="119"/>
        <v>2-PASV</v>
      </c>
      <c r="T355" s="20" t="str">
        <f t="shared" si="120"/>
        <v>3-0000</v>
      </c>
      <c r="U355" s="20" t="str">
        <f t="shared" si="121"/>
        <v>3-3000</v>
      </c>
      <c r="V355" s="20" t="str">
        <f t="shared" si="122"/>
        <v>4-1EAT</v>
      </c>
      <c r="W355" s="20" t="str">
        <f t="shared" si="123"/>
        <v>4-2EBT</v>
      </c>
      <c r="X355" s="20" t="str">
        <f t="shared" si="138"/>
        <v>8-0000</v>
      </c>
      <c r="Y355" s="20" t="str">
        <f t="shared" si="139"/>
        <v>8-1920</v>
      </c>
      <c r="Z355" s="20" t="str">
        <f t="shared" si="124"/>
        <v>8-2200</v>
      </c>
      <c r="AA355" s="20" t="str">
        <f t="shared" si="125"/>
        <v>8-2300</v>
      </c>
      <c r="AB355" s="20" t="str">
        <f t="shared" si="126"/>
        <v>5-9000</v>
      </c>
      <c r="AD355" s="20" t="str">
        <f t="shared" si="127"/>
        <v/>
      </c>
      <c r="AE355" s="20" t="str">
        <f t="shared" si="128"/>
        <v/>
      </c>
      <c r="AF355" s="20" t="str">
        <f t="shared" si="129"/>
        <v/>
      </c>
      <c r="AG355" s="20" t="str">
        <f t="shared" si="130"/>
        <v/>
      </c>
      <c r="AH355" s="20" t="str">
        <f t="shared" si="131"/>
        <v/>
      </c>
      <c r="AI355" s="20" t="str">
        <f t="shared" si="132"/>
        <v/>
      </c>
      <c r="AJ355" s="20" t="str">
        <f t="shared" si="133"/>
        <v/>
      </c>
      <c r="AK355" s="20" t="str">
        <f t="shared" si="134"/>
        <v xml:space="preserve">SELECT * FROM "SchAccounting"."Func_TblCodeOfAccounting_Structure_SET"(0000004000000000002, NULL, 0000009000000000002, 7, '8-2200', '8-2300'); </v>
      </c>
      <c r="AL355" s="20" t="str">
        <f t="shared" si="135"/>
        <v/>
      </c>
      <c r="AM355" s="20" t="str">
        <f t="shared" si="136"/>
        <v/>
      </c>
      <c r="AO355" s="28" t="str">
        <f t="shared" si="118"/>
        <v xml:space="preserve">SELECT * FROM "SchAccounting"."Func_TblCodeOfAccounting_Structure_SET"(0000004000000000002, NULL, 0000009000000000002, 7, '8-2200', '8-2300'); </v>
      </c>
    </row>
    <row r="356" spans="2:41" x14ac:dyDescent="0.25">
      <c r="B356" s="20">
        <v>2</v>
      </c>
      <c r="C356" s="32" t="s">
        <v>698</v>
      </c>
      <c r="D356" s="20" t="s">
        <v>302</v>
      </c>
      <c r="N356" s="32" t="s">
        <v>698</v>
      </c>
      <c r="Q356" s="20" t="str">
        <f t="shared" si="137"/>
        <v>Interest Expense Redi</v>
      </c>
      <c r="S356" s="20" t="str">
        <f t="shared" si="119"/>
        <v>2-PASV</v>
      </c>
      <c r="T356" s="20" t="str">
        <f t="shared" si="120"/>
        <v>3-0000</v>
      </c>
      <c r="U356" s="20" t="str">
        <f t="shared" si="121"/>
        <v>3-3000</v>
      </c>
      <c r="V356" s="20" t="str">
        <f t="shared" si="122"/>
        <v>4-1EAT</v>
      </c>
      <c r="W356" s="20" t="str">
        <f t="shared" si="123"/>
        <v>4-2EBT</v>
      </c>
      <c r="X356" s="20" t="str">
        <f t="shared" si="138"/>
        <v>8-0000</v>
      </c>
      <c r="Y356" s="20" t="str">
        <f t="shared" si="139"/>
        <v>8-1920</v>
      </c>
      <c r="Z356" s="20" t="str">
        <f t="shared" si="124"/>
        <v>8-2200</v>
      </c>
      <c r="AA356" s="20" t="str">
        <f t="shared" si="125"/>
        <v>8-2400</v>
      </c>
      <c r="AB356" s="20" t="str">
        <f t="shared" si="126"/>
        <v>5-9000</v>
      </c>
      <c r="AD356" s="20" t="str">
        <f t="shared" si="127"/>
        <v/>
      </c>
      <c r="AE356" s="20" t="str">
        <f t="shared" si="128"/>
        <v/>
      </c>
      <c r="AF356" s="20" t="str">
        <f t="shared" si="129"/>
        <v/>
      </c>
      <c r="AG356" s="20" t="str">
        <f t="shared" si="130"/>
        <v/>
      </c>
      <c r="AH356" s="20" t="str">
        <f t="shared" si="131"/>
        <v/>
      </c>
      <c r="AI356" s="20" t="str">
        <f t="shared" si="132"/>
        <v/>
      </c>
      <c r="AJ356" s="20" t="str">
        <f t="shared" si="133"/>
        <v/>
      </c>
      <c r="AK356" s="20" t="str">
        <f t="shared" si="134"/>
        <v xml:space="preserve">SELECT * FROM "SchAccounting"."Func_TblCodeOfAccounting_Structure_SET"(0000004000000000002, NULL, 0000009000000000002, 7, '8-2200', '8-2400'); </v>
      </c>
      <c r="AL356" s="20" t="str">
        <f t="shared" si="135"/>
        <v/>
      </c>
      <c r="AM356" s="20" t="str">
        <f t="shared" si="136"/>
        <v/>
      </c>
      <c r="AO356" s="28" t="str">
        <f t="shared" si="118"/>
        <v xml:space="preserve">SELECT * FROM "SchAccounting"."Func_TblCodeOfAccounting_Structure_SET"(0000004000000000002, NULL, 0000009000000000002, 7, '8-2200', '8-2400'); </v>
      </c>
    </row>
    <row r="357" spans="2:41" x14ac:dyDescent="0.25">
      <c r="B357" s="20">
        <v>2</v>
      </c>
      <c r="C357" s="32" t="s">
        <v>699</v>
      </c>
      <c r="D357" s="20" t="s">
        <v>303</v>
      </c>
      <c r="M357" s="32" t="s">
        <v>699</v>
      </c>
      <c r="Q357" s="20" t="str">
        <f t="shared" si="137"/>
        <v>Late Charges for Downer</v>
      </c>
      <c r="S357" s="20" t="str">
        <f t="shared" si="119"/>
        <v>2-PASV</v>
      </c>
      <c r="T357" s="20" t="str">
        <f t="shared" si="120"/>
        <v>3-0000</v>
      </c>
      <c r="U357" s="20" t="str">
        <f t="shared" si="121"/>
        <v>3-3000</v>
      </c>
      <c r="V357" s="20" t="str">
        <f t="shared" si="122"/>
        <v>4-1EAT</v>
      </c>
      <c r="W357" s="20" t="str">
        <f t="shared" si="123"/>
        <v>4-2EBT</v>
      </c>
      <c r="X357" s="20" t="str">
        <f t="shared" si="138"/>
        <v>8-0000</v>
      </c>
      <c r="Y357" s="20" t="str">
        <f t="shared" si="139"/>
        <v>8-1920</v>
      </c>
      <c r="Z357" s="20" t="str">
        <f t="shared" si="124"/>
        <v>8-3100</v>
      </c>
      <c r="AA357" s="20" t="str">
        <f t="shared" si="125"/>
        <v>8-2400</v>
      </c>
      <c r="AB357" s="20" t="str">
        <f t="shared" si="126"/>
        <v>5-9000</v>
      </c>
      <c r="AD357" s="20" t="str">
        <f t="shared" si="127"/>
        <v/>
      </c>
      <c r="AE357" s="20" t="str">
        <f t="shared" si="128"/>
        <v/>
      </c>
      <c r="AF357" s="20" t="str">
        <f t="shared" si="129"/>
        <v/>
      </c>
      <c r="AG357" s="20" t="str">
        <f t="shared" si="130"/>
        <v/>
      </c>
      <c r="AH357" s="20" t="str">
        <f t="shared" si="131"/>
        <v/>
      </c>
      <c r="AI357" s="20" t="str">
        <f t="shared" si="132"/>
        <v/>
      </c>
      <c r="AJ357" s="20" t="str">
        <f t="shared" si="133"/>
        <v xml:space="preserve">SELECT * FROM "SchAccounting"."Func_TblCodeOfAccounting_Structure_SET"(0000004000000000002, NULL, 0000009000000000002, 6, '8-1920', '8-3100'); </v>
      </c>
      <c r="AK357" s="20" t="str">
        <f t="shared" si="134"/>
        <v/>
      </c>
      <c r="AL357" s="20" t="str">
        <f t="shared" si="135"/>
        <v/>
      </c>
      <c r="AM357" s="20" t="str">
        <f t="shared" si="136"/>
        <v/>
      </c>
      <c r="AO357" s="28" t="str">
        <f t="shared" si="118"/>
        <v xml:space="preserve">SELECT * FROM "SchAccounting"."Func_TblCodeOfAccounting_Structure_SET"(0000004000000000002, NULL, 0000009000000000002, 6, '8-1920', '8-3100'); </v>
      </c>
    </row>
    <row r="358" spans="2:41" x14ac:dyDescent="0.25">
      <c r="B358" s="20">
        <v>2</v>
      </c>
      <c r="C358" s="32" t="s">
        <v>700</v>
      </c>
      <c r="D358" s="20" t="s">
        <v>304</v>
      </c>
      <c r="M358" s="32" t="s">
        <v>700</v>
      </c>
      <c r="Q358" s="20" t="str">
        <f t="shared" si="137"/>
        <v>Late Charges for Redi</v>
      </c>
      <c r="S358" s="20" t="str">
        <f t="shared" si="119"/>
        <v>2-PASV</v>
      </c>
      <c r="T358" s="20" t="str">
        <f t="shared" si="120"/>
        <v>3-0000</v>
      </c>
      <c r="U358" s="20" t="str">
        <f t="shared" si="121"/>
        <v>3-3000</v>
      </c>
      <c r="V358" s="20" t="str">
        <f t="shared" si="122"/>
        <v>4-1EAT</v>
      </c>
      <c r="W358" s="20" t="str">
        <f t="shared" si="123"/>
        <v>4-2EBT</v>
      </c>
      <c r="X358" s="20" t="str">
        <f t="shared" si="138"/>
        <v>8-0000</v>
      </c>
      <c r="Y358" s="20" t="str">
        <f t="shared" si="139"/>
        <v>8-1920</v>
      </c>
      <c r="Z358" s="20" t="str">
        <f t="shared" si="124"/>
        <v>8-3200</v>
      </c>
      <c r="AA358" s="20" t="str">
        <f t="shared" si="125"/>
        <v>8-2400</v>
      </c>
      <c r="AB358" s="20" t="str">
        <f t="shared" si="126"/>
        <v>5-9000</v>
      </c>
      <c r="AD358" s="20" t="str">
        <f t="shared" si="127"/>
        <v/>
      </c>
      <c r="AE358" s="20" t="str">
        <f t="shared" si="128"/>
        <v/>
      </c>
      <c r="AF358" s="20" t="str">
        <f t="shared" si="129"/>
        <v/>
      </c>
      <c r="AG358" s="20" t="str">
        <f t="shared" si="130"/>
        <v/>
      </c>
      <c r="AH358" s="20" t="str">
        <f t="shared" si="131"/>
        <v/>
      </c>
      <c r="AI358" s="20" t="str">
        <f t="shared" si="132"/>
        <v/>
      </c>
      <c r="AJ358" s="20" t="str">
        <f t="shared" si="133"/>
        <v xml:space="preserve">SELECT * FROM "SchAccounting"."Func_TblCodeOfAccounting_Structure_SET"(0000004000000000002, NULL, 0000009000000000002, 6, '8-1920', '8-3200'); </v>
      </c>
      <c r="AK358" s="20" t="str">
        <f t="shared" si="134"/>
        <v/>
      </c>
      <c r="AL358" s="20" t="str">
        <f t="shared" si="135"/>
        <v/>
      </c>
      <c r="AM358" s="20" t="str">
        <f t="shared" si="136"/>
        <v/>
      </c>
      <c r="AO358" s="28" t="str">
        <f t="shared" si="118"/>
        <v xml:space="preserve">SELECT * FROM "SchAccounting"."Func_TblCodeOfAccounting_Structure_SET"(0000004000000000002, NULL, 0000009000000000002, 6, '8-1920', '8-3200'); </v>
      </c>
    </row>
    <row r="359" spans="2:41" x14ac:dyDescent="0.25">
      <c r="B359" s="20">
        <v>2</v>
      </c>
      <c r="C359" s="32" t="s">
        <v>701</v>
      </c>
      <c r="D359" s="20" t="s">
        <v>305</v>
      </c>
      <c r="M359" s="32" t="s">
        <v>701</v>
      </c>
      <c r="Q359" s="20" t="str">
        <f t="shared" si="137"/>
        <v>Other Expenses - Other</v>
      </c>
      <c r="S359" s="20" t="str">
        <f t="shared" si="119"/>
        <v>2-PASV</v>
      </c>
      <c r="T359" s="20" t="str">
        <f t="shared" si="120"/>
        <v>3-0000</v>
      </c>
      <c r="U359" s="20" t="str">
        <f t="shared" si="121"/>
        <v>3-3000</v>
      </c>
      <c r="V359" s="20" t="str">
        <f t="shared" si="122"/>
        <v>4-1EAT</v>
      </c>
      <c r="W359" s="20" t="str">
        <f t="shared" si="123"/>
        <v>4-2EBT</v>
      </c>
      <c r="X359" s="20" t="str">
        <f t="shared" si="138"/>
        <v>8-0000</v>
      </c>
      <c r="Y359" s="20" t="str">
        <f t="shared" si="139"/>
        <v>8-1920</v>
      </c>
      <c r="Z359" s="20" t="str">
        <f t="shared" si="124"/>
        <v>8-9100</v>
      </c>
      <c r="AA359" s="20" t="str">
        <f t="shared" si="125"/>
        <v>8-2400</v>
      </c>
      <c r="AB359" s="20" t="str">
        <f t="shared" si="126"/>
        <v>5-9000</v>
      </c>
      <c r="AD359" s="20" t="str">
        <f t="shared" si="127"/>
        <v/>
      </c>
      <c r="AE359" s="20" t="str">
        <f t="shared" si="128"/>
        <v/>
      </c>
      <c r="AF359" s="20" t="str">
        <f t="shared" si="129"/>
        <v/>
      </c>
      <c r="AG359" s="20" t="str">
        <f t="shared" si="130"/>
        <v/>
      </c>
      <c r="AH359" s="20" t="str">
        <f t="shared" si="131"/>
        <v/>
      </c>
      <c r="AI359" s="20" t="str">
        <f t="shared" si="132"/>
        <v/>
      </c>
      <c r="AJ359" s="20" t="str">
        <f t="shared" si="133"/>
        <v xml:space="preserve">SELECT * FROM "SchAccounting"."Func_TblCodeOfAccounting_Structure_SET"(0000004000000000002, NULL, 0000009000000000002, 6, '8-1920', '8-9100'); </v>
      </c>
      <c r="AK359" s="20" t="str">
        <f t="shared" si="134"/>
        <v/>
      </c>
      <c r="AL359" s="20" t="str">
        <f t="shared" si="135"/>
        <v/>
      </c>
      <c r="AM359" s="20" t="str">
        <f t="shared" si="136"/>
        <v/>
      </c>
      <c r="AO359" s="28" t="str">
        <f t="shared" si="118"/>
        <v xml:space="preserve">SELECT * FROM "SchAccounting"."Func_TblCodeOfAccounting_Structure_SET"(0000004000000000002, NULL, 0000009000000000002, 6, '8-1920', '8-9100'); </v>
      </c>
    </row>
    <row r="360" spans="2:41" x14ac:dyDescent="0.25">
      <c r="B360" s="20">
        <v>1</v>
      </c>
      <c r="C360" s="32" t="s">
        <v>450</v>
      </c>
      <c r="D360" s="20" t="s">
        <v>306</v>
      </c>
      <c r="J360" s="32" t="s">
        <v>450</v>
      </c>
      <c r="Q360" s="20" t="str">
        <f t="shared" si="137"/>
        <v>Tax Income/Expense</v>
      </c>
      <c r="S360" s="20" t="str">
        <f t="shared" si="119"/>
        <v>2-PASV</v>
      </c>
      <c r="T360" s="20" t="str">
        <f t="shared" si="120"/>
        <v>3-0000</v>
      </c>
      <c r="U360" s="20" t="str">
        <f t="shared" si="121"/>
        <v>3-3000</v>
      </c>
      <c r="V360" s="20" t="str">
        <f t="shared" si="122"/>
        <v>4-1EAT</v>
      </c>
      <c r="W360" s="20" t="str">
        <f t="shared" si="123"/>
        <v>9-0000</v>
      </c>
      <c r="X360" s="20" t="str">
        <f t="shared" si="138"/>
        <v>8-0000</v>
      </c>
      <c r="Y360" s="20" t="str">
        <f t="shared" si="139"/>
        <v>8-1920</v>
      </c>
      <c r="Z360" s="20" t="str">
        <f t="shared" si="124"/>
        <v>8-9100</v>
      </c>
      <c r="AA360" s="20" t="str">
        <f t="shared" si="125"/>
        <v>8-2400</v>
      </c>
      <c r="AB360" s="20" t="str">
        <f t="shared" si="126"/>
        <v>5-9000</v>
      </c>
      <c r="AD360" s="20" t="str">
        <f t="shared" si="127"/>
        <v/>
      </c>
      <c r="AE360" s="20" t="str">
        <f t="shared" si="128"/>
        <v/>
      </c>
      <c r="AF360" s="20" t="str">
        <f t="shared" si="129"/>
        <v/>
      </c>
      <c r="AG360" s="20" t="str">
        <f t="shared" si="130"/>
        <v xml:space="preserve">SELECT * FROM "SchAccounting"."Func_TblCodeOfAccounting_Structure_SET"(0000004000000000002, NULL, 0000009000000000002, 3, '4-1EAT', '9-0000'); </v>
      </c>
      <c r="AH360" s="20" t="str">
        <f t="shared" si="131"/>
        <v/>
      </c>
      <c r="AI360" s="20" t="str">
        <f t="shared" si="132"/>
        <v/>
      </c>
      <c r="AJ360" s="20" t="str">
        <f t="shared" si="133"/>
        <v/>
      </c>
      <c r="AK360" s="20" t="str">
        <f t="shared" si="134"/>
        <v/>
      </c>
      <c r="AL360" s="20" t="str">
        <f t="shared" si="135"/>
        <v/>
      </c>
      <c r="AM360" s="20" t="str">
        <f t="shared" si="136"/>
        <v/>
      </c>
      <c r="AO360" s="28" t="str">
        <f t="shared" si="118"/>
        <v xml:space="preserve">SELECT * FROM "SchAccounting"."Func_TblCodeOfAccounting_Structure_SET"(0000004000000000002, NULL, 0000009000000000002, 3, '4-1EAT', '9-0000'); </v>
      </c>
    </row>
    <row r="361" spans="2:41" x14ac:dyDescent="0.25">
      <c r="B361" s="20">
        <v>2</v>
      </c>
      <c r="C361" s="32" t="s">
        <v>702</v>
      </c>
      <c r="D361" s="20" t="s">
        <v>307</v>
      </c>
      <c r="K361" s="32" t="s">
        <v>702</v>
      </c>
      <c r="Q361" s="20" t="str">
        <f t="shared" si="137"/>
        <v>Income Tax Expenses</v>
      </c>
      <c r="S361" s="20" t="str">
        <f t="shared" si="119"/>
        <v>2-PASV</v>
      </c>
      <c r="T361" s="20" t="str">
        <f t="shared" si="120"/>
        <v>3-0000</v>
      </c>
      <c r="U361" s="20" t="str">
        <f t="shared" si="121"/>
        <v>3-3000</v>
      </c>
      <c r="V361" s="20" t="str">
        <f t="shared" si="122"/>
        <v>4-1EAT</v>
      </c>
      <c r="W361" s="20" t="str">
        <f t="shared" si="123"/>
        <v>9-0000</v>
      </c>
      <c r="X361" s="20" t="str">
        <f t="shared" si="138"/>
        <v>9-9100</v>
      </c>
      <c r="Y361" s="20" t="str">
        <f t="shared" si="139"/>
        <v>8-1920</v>
      </c>
      <c r="Z361" s="20" t="str">
        <f t="shared" si="124"/>
        <v>8-9100</v>
      </c>
      <c r="AA361" s="20" t="str">
        <f t="shared" si="125"/>
        <v>8-2400</v>
      </c>
      <c r="AB361" s="20" t="str">
        <f t="shared" si="126"/>
        <v>5-9000</v>
      </c>
      <c r="AD361" s="20" t="str">
        <f t="shared" si="127"/>
        <v/>
      </c>
      <c r="AE361" s="20" t="str">
        <f t="shared" si="128"/>
        <v/>
      </c>
      <c r="AF361" s="20" t="str">
        <f t="shared" si="129"/>
        <v/>
      </c>
      <c r="AG361" s="20" t="str">
        <f t="shared" si="130"/>
        <v/>
      </c>
      <c r="AH361" s="20" t="str">
        <f t="shared" si="131"/>
        <v xml:space="preserve">SELECT * FROM "SchAccounting"."Func_TblCodeOfAccounting_Structure_SET"(0000004000000000002, NULL, 0000009000000000002, 4, '9-0000', '9-9100'); </v>
      </c>
      <c r="AI361" s="20" t="str">
        <f t="shared" si="132"/>
        <v/>
      </c>
      <c r="AJ361" s="20" t="str">
        <f t="shared" si="133"/>
        <v/>
      </c>
      <c r="AK361" s="20" t="str">
        <f t="shared" si="134"/>
        <v/>
      </c>
      <c r="AL361" s="20" t="str">
        <f t="shared" si="135"/>
        <v/>
      </c>
      <c r="AM361" s="20" t="str">
        <f t="shared" si="136"/>
        <v/>
      </c>
      <c r="AO361" s="28" t="str">
        <f t="shared" si="118"/>
        <v xml:space="preserve">SELECT * FROM "SchAccounting"."Func_TblCodeOfAccounting_Structure_SET"(0000004000000000002, NULL, 0000009000000000002, 4, '9-0000', '9-9100'); </v>
      </c>
    </row>
    <row r="362" spans="2:41" x14ac:dyDescent="0.25">
      <c r="B362" s="20">
        <v>2</v>
      </c>
      <c r="C362" s="32" t="s">
        <v>703</v>
      </c>
      <c r="D362" s="20" t="s">
        <v>308</v>
      </c>
      <c r="K362" s="32" t="s">
        <v>703</v>
      </c>
      <c r="Q362" s="20" t="str">
        <f t="shared" si="137"/>
        <v>Fiscal</v>
      </c>
      <c r="S362" s="20" t="str">
        <f t="shared" si="119"/>
        <v>2-PASV</v>
      </c>
      <c r="T362" s="20" t="str">
        <f t="shared" si="120"/>
        <v>3-0000</v>
      </c>
      <c r="U362" s="20" t="str">
        <f t="shared" si="121"/>
        <v>3-3000</v>
      </c>
      <c r="V362" s="20" t="str">
        <f t="shared" si="122"/>
        <v>4-1EAT</v>
      </c>
      <c r="W362" s="20" t="str">
        <f t="shared" si="123"/>
        <v>9-0000</v>
      </c>
      <c r="X362" s="20" t="str">
        <f t="shared" si="138"/>
        <v>9-9200</v>
      </c>
      <c r="Y362" s="20" t="str">
        <f t="shared" si="139"/>
        <v>8-1920</v>
      </c>
      <c r="Z362" s="20" t="str">
        <f t="shared" si="124"/>
        <v>8-9100</v>
      </c>
      <c r="AA362" s="20" t="str">
        <f t="shared" si="125"/>
        <v>8-2400</v>
      </c>
      <c r="AB362" s="20" t="str">
        <f t="shared" si="126"/>
        <v>5-9000</v>
      </c>
      <c r="AD362" s="20" t="str">
        <f t="shared" si="127"/>
        <v/>
      </c>
      <c r="AE362" s="20" t="str">
        <f t="shared" si="128"/>
        <v/>
      </c>
      <c r="AF362" s="20" t="str">
        <f t="shared" si="129"/>
        <v/>
      </c>
      <c r="AG362" s="20" t="str">
        <f t="shared" si="130"/>
        <v/>
      </c>
      <c r="AH362" s="20" t="str">
        <f t="shared" si="131"/>
        <v xml:space="preserve">SELECT * FROM "SchAccounting"."Func_TblCodeOfAccounting_Structure_SET"(0000004000000000002, NULL, 0000009000000000002, 4, '9-0000', '9-9200'); </v>
      </c>
      <c r="AI362" s="20" t="str">
        <f t="shared" si="132"/>
        <v/>
      </c>
      <c r="AJ362" s="20" t="str">
        <f t="shared" si="133"/>
        <v/>
      </c>
      <c r="AK362" s="20" t="str">
        <f t="shared" si="134"/>
        <v/>
      </c>
      <c r="AL362" s="20" t="str">
        <f t="shared" si="135"/>
        <v/>
      </c>
      <c r="AM362" s="20" t="str">
        <f t="shared" si="136"/>
        <v/>
      </c>
      <c r="AO362" s="28" t="str">
        <f t="shared" si="118"/>
        <v xml:space="preserve">SELECT * FROM "SchAccounting"."Func_TblCodeOfAccounting_Structure_SET"(0000004000000000002, NULL, 0000009000000000002, 4, '9-0000', '9-9200'); </v>
      </c>
    </row>
    <row r="363" spans="2:41" x14ac:dyDescent="0.25">
      <c r="B363" s="20">
        <v>2</v>
      </c>
      <c r="C363" s="32" t="s">
        <v>704</v>
      </c>
      <c r="D363" s="20" t="s">
        <v>309</v>
      </c>
      <c r="K363" s="32" t="s">
        <v>704</v>
      </c>
      <c r="Q363" s="20" t="str">
        <f t="shared" si="137"/>
        <v>Deferred Tax Expense/Income</v>
      </c>
      <c r="S363" s="20" t="str">
        <f t="shared" si="119"/>
        <v>2-PASV</v>
      </c>
      <c r="T363" s="20" t="str">
        <f t="shared" si="120"/>
        <v>3-0000</v>
      </c>
      <c r="U363" s="20" t="str">
        <f t="shared" si="121"/>
        <v>3-3000</v>
      </c>
      <c r="V363" s="20" t="str">
        <f t="shared" si="122"/>
        <v>4-1EAT</v>
      </c>
      <c r="W363" s="20" t="str">
        <f t="shared" si="123"/>
        <v>9-0000</v>
      </c>
      <c r="X363" s="20" t="str">
        <f t="shared" si="138"/>
        <v>9-9300</v>
      </c>
      <c r="Y363" s="20" t="str">
        <f t="shared" si="139"/>
        <v>8-1920</v>
      </c>
      <c r="Z363" s="20" t="str">
        <f t="shared" si="124"/>
        <v>8-9100</v>
      </c>
      <c r="AA363" s="20" t="str">
        <f t="shared" si="125"/>
        <v>8-2400</v>
      </c>
      <c r="AB363" s="20" t="str">
        <f t="shared" si="126"/>
        <v>5-9000</v>
      </c>
      <c r="AD363" s="20" t="str">
        <f t="shared" si="127"/>
        <v/>
      </c>
      <c r="AE363" s="20" t="str">
        <f t="shared" si="128"/>
        <v/>
      </c>
      <c r="AF363" s="20" t="str">
        <f t="shared" si="129"/>
        <v/>
      </c>
      <c r="AG363" s="20" t="str">
        <f t="shared" si="130"/>
        <v/>
      </c>
      <c r="AH363" s="20" t="str">
        <f t="shared" si="131"/>
        <v xml:space="preserve">SELECT * FROM "SchAccounting"."Func_TblCodeOfAccounting_Structure_SET"(0000004000000000002, NULL, 0000009000000000002, 4, '9-0000', '9-9300'); </v>
      </c>
      <c r="AI363" s="20" t="str">
        <f t="shared" si="132"/>
        <v/>
      </c>
      <c r="AJ363" s="20" t="str">
        <f t="shared" si="133"/>
        <v/>
      </c>
      <c r="AK363" s="20" t="str">
        <f t="shared" si="134"/>
        <v/>
      </c>
      <c r="AL363" s="20" t="str">
        <f t="shared" si="135"/>
        <v/>
      </c>
      <c r="AM363" s="20" t="str">
        <f t="shared" si="136"/>
        <v/>
      </c>
      <c r="AO363" s="28" t="str">
        <f t="shared" si="118"/>
        <v xml:space="preserve">SELECT * FROM "SchAccounting"."Func_TblCodeOfAccounting_Structure_SET"(0000004000000000002, NULL, 0000009000000000002, 4, '9-0000', '9-9300'); </v>
      </c>
    </row>
    <row r="364" spans="2:41" x14ac:dyDescent="0.25">
      <c r="B364" s="20">
        <v>2</v>
      </c>
      <c r="C364" s="32" t="s">
        <v>705</v>
      </c>
      <c r="D364" s="20" t="s">
        <v>310</v>
      </c>
      <c r="K364" s="32" t="s">
        <v>705</v>
      </c>
      <c r="Q364" s="20" t="str">
        <f t="shared" si="137"/>
        <v>Tax  Dues</v>
      </c>
      <c r="S364" s="20" t="str">
        <f t="shared" si="119"/>
        <v>2-PASV</v>
      </c>
      <c r="T364" s="20" t="str">
        <f t="shared" si="120"/>
        <v>3-0000</v>
      </c>
      <c r="U364" s="20" t="str">
        <f t="shared" si="121"/>
        <v>3-3000</v>
      </c>
      <c r="V364" s="20" t="str">
        <f t="shared" si="122"/>
        <v>4-1EAT</v>
      </c>
      <c r="W364" s="20" t="str">
        <f t="shared" si="123"/>
        <v>9-0000</v>
      </c>
      <c r="X364" s="20" t="str">
        <f t="shared" si="138"/>
        <v>9-9400</v>
      </c>
      <c r="Y364" s="20" t="str">
        <f t="shared" si="139"/>
        <v>8-1920</v>
      </c>
      <c r="Z364" s="20" t="str">
        <f t="shared" si="124"/>
        <v>8-9100</v>
      </c>
      <c r="AA364" s="20" t="str">
        <f t="shared" si="125"/>
        <v>8-2400</v>
      </c>
      <c r="AB364" s="20" t="str">
        <f t="shared" si="126"/>
        <v>5-9000</v>
      </c>
      <c r="AD364" s="20" t="str">
        <f t="shared" si="127"/>
        <v/>
      </c>
      <c r="AE364" s="20" t="str">
        <f t="shared" si="128"/>
        <v/>
      </c>
      <c r="AF364" s="20" t="str">
        <f t="shared" si="129"/>
        <v/>
      </c>
      <c r="AG364" s="20" t="str">
        <f t="shared" si="130"/>
        <v/>
      </c>
      <c r="AH364" s="20" t="str">
        <f t="shared" si="131"/>
        <v xml:space="preserve">SELECT * FROM "SchAccounting"."Func_TblCodeOfAccounting_Structure_SET"(0000004000000000002, NULL, 0000009000000000002, 4, '9-0000', '9-9400'); </v>
      </c>
      <c r="AI364" s="20" t="str">
        <f t="shared" si="132"/>
        <v/>
      </c>
      <c r="AJ364" s="20" t="str">
        <f t="shared" si="133"/>
        <v/>
      </c>
      <c r="AK364" s="20" t="str">
        <f t="shared" si="134"/>
        <v/>
      </c>
      <c r="AL364" s="20" t="str">
        <f t="shared" si="135"/>
        <v/>
      </c>
      <c r="AM364" s="20" t="str">
        <f t="shared" si="136"/>
        <v/>
      </c>
      <c r="AO364" s="28" t="str">
        <f t="shared" si="118"/>
        <v xml:space="preserve">SELECT * FROM "SchAccounting"."Func_TblCodeOfAccounting_Structure_SET"(0000004000000000002, NULL, 0000009000000000002, 4, '9-0000', '9-9400'); </v>
      </c>
    </row>
    <row r="365" spans="2:41" x14ac:dyDescent="0.25">
      <c r="B365" s="20">
        <v>2</v>
      </c>
      <c r="C365" s="32" t="s">
        <v>568</v>
      </c>
      <c r="D365" s="20" t="s">
        <v>148</v>
      </c>
      <c r="H365" s="32" t="s">
        <v>568</v>
      </c>
      <c r="Q365" s="20" t="str">
        <f>D365</f>
        <v>Historical Balancing</v>
      </c>
      <c r="S365" s="20" t="str">
        <f t="shared" si="119"/>
        <v>2-PASV</v>
      </c>
      <c r="T365" s="20" t="str">
        <f t="shared" si="120"/>
        <v>3-0000</v>
      </c>
      <c r="U365" s="20" t="str">
        <f t="shared" si="121"/>
        <v>3-9999</v>
      </c>
      <c r="V365" s="20" t="str">
        <f t="shared" si="122"/>
        <v>4-1EAT</v>
      </c>
      <c r="W365" s="20" t="str">
        <f t="shared" si="123"/>
        <v>9-0000</v>
      </c>
      <c r="X365" s="20" t="str">
        <f t="shared" si="138"/>
        <v>9-9400</v>
      </c>
      <c r="Y365" s="20" t="str">
        <f t="shared" si="139"/>
        <v>8-1920</v>
      </c>
      <c r="Z365" s="20" t="str">
        <f t="shared" si="124"/>
        <v>8-9100</v>
      </c>
      <c r="AA365" s="20" t="str">
        <f t="shared" si="125"/>
        <v>8-2400</v>
      </c>
      <c r="AB365" s="20" t="str">
        <f t="shared" si="126"/>
        <v>5-9000</v>
      </c>
      <c r="AD365" s="20" t="str">
        <f t="shared" si="127"/>
        <v/>
      </c>
      <c r="AE365" s="20" t="str">
        <f t="shared" si="128"/>
        <v xml:space="preserve">SELECT * FROM "SchAccounting"."Func_TblCodeOfAccounting_Structure_SET"(0000004000000000002, NULL, 0000009000000000002, 1, '3-0000', '3-9999'); </v>
      </c>
      <c r="AF365" s="20" t="str">
        <f t="shared" si="129"/>
        <v/>
      </c>
      <c r="AG365" s="20" t="str">
        <f t="shared" si="130"/>
        <v/>
      </c>
      <c r="AH365" s="20" t="str">
        <f t="shared" si="131"/>
        <v/>
      </c>
      <c r="AI365" s="20" t="str">
        <f t="shared" si="132"/>
        <v/>
      </c>
      <c r="AJ365" s="20" t="str">
        <f t="shared" si="133"/>
        <v/>
      </c>
      <c r="AK365" s="20" t="str">
        <f t="shared" si="134"/>
        <v/>
      </c>
      <c r="AL365" s="20" t="str">
        <f t="shared" si="135"/>
        <v/>
      </c>
      <c r="AM365" s="20" t="str">
        <f t="shared" si="136"/>
        <v/>
      </c>
      <c r="AO365" s="28" t="str">
        <f t="shared" si="118"/>
        <v xml:space="preserve">SELECT * FROM "SchAccounting"."Func_TblCodeOfAccounting_Structure_SET"(0000004000000000002, NULL, 0000009000000000002, 1, '3-0000', '3-9999'); </v>
      </c>
    </row>
    <row r="366" spans="2:41" s="31" customFormat="1" ht="7.5" customHeight="1" x14ac:dyDescent="0.25">
      <c r="B366" s="24"/>
      <c r="C366" s="34"/>
      <c r="D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Q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O366" s="38"/>
    </row>
  </sheetData>
  <mergeCells count="4">
    <mergeCell ref="F3:O3"/>
    <mergeCell ref="B3:D3"/>
    <mergeCell ref="S3:AB3"/>
    <mergeCell ref="AD3:A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44"/>
  <sheetViews>
    <sheetView workbookViewId="0">
      <pane xSplit="18" ySplit="4" topLeftCell="AK38" activePane="bottomRight" state="frozen"/>
      <selection pane="topRight" activeCell="S1" sqref="S1"/>
      <selection pane="bottomLeft" activeCell="A5" sqref="A5"/>
      <selection pane="bottomRight" activeCell="AQ47" sqref="AQ47"/>
    </sheetView>
  </sheetViews>
  <sheetFormatPr defaultRowHeight="15" x14ac:dyDescent="0.25"/>
  <cols>
    <col min="1" max="1" width="1.42578125" customWidth="1"/>
    <col min="2" max="2" width="2" style="20" hidden="1" customWidth="1"/>
    <col min="3" max="3" width="8.7109375" style="32" hidden="1" customWidth="1"/>
    <col min="4" max="4" width="32.5703125" style="20" hidden="1" customWidth="1"/>
    <col min="5" max="5" width="1.42578125" style="31" hidden="1" customWidth="1"/>
    <col min="6" max="6" width="6.5703125" style="20" bestFit="1" customWidth="1"/>
    <col min="7" max="15" width="5.85546875" style="20" bestFit="1" customWidth="1"/>
    <col min="16" max="16" width="1.42578125" style="31" customWidth="1"/>
    <col min="17" max="17" width="26.5703125" style="20" bestFit="1" customWidth="1"/>
    <col min="18" max="18" width="1.42578125" style="31" customWidth="1"/>
    <col min="19" max="28" width="2.85546875" style="20" customWidth="1"/>
    <col min="29" max="29" width="1.42578125" style="31" customWidth="1"/>
    <col min="30" max="39" width="2.85546875" style="20" customWidth="1"/>
    <col min="40" max="40" width="1.42578125" style="31" customWidth="1"/>
    <col min="41" max="41" width="9.140625" style="37"/>
  </cols>
  <sheetData>
    <row r="2" spans="1:41" x14ac:dyDescent="0.25">
      <c r="A2" s="30" t="s">
        <v>331</v>
      </c>
    </row>
    <row r="3" spans="1:41" x14ac:dyDescent="0.25">
      <c r="B3" s="42" t="s">
        <v>706</v>
      </c>
      <c r="C3" s="42"/>
      <c r="D3" s="42"/>
      <c r="F3" s="41" t="s">
        <v>321</v>
      </c>
      <c r="G3" s="41"/>
      <c r="H3" s="41"/>
      <c r="I3" s="41"/>
      <c r="J3" s="41"/>
      <c r="K3" s="41"/>
      <c r="L3" s="41"/>
      <c r="M3" s="41"/>
      <c r="N3" s="41"/>
      <c r="O3" s="41"/>
      <c r="P3" s="23"/>
      <c r="Q3" s="39" t="s">
        <v>322</v>
      </c>
      <c r="R3" s="23"/>
      <c r="S3" s="42" t="s">
        <v>707</v>
      </c>
      <c r="T3" s="42"/>
      <c r="U3" s="42"/>
      <c r="V3" s="42"/>
      <c r="W3" s="42"/>
      <c r="X3" s="42"/>
      <c r="Y3" s="42"/>
      <c r="Z3" s="42"/>
      <c r="AA3" s="42"/>
      <c r="AB3" s="42"/>
      <c r="AC3" s="23"/>
      <c r="AD3" s="42" t="s">
        <v>708</v>
      </c>
      <c r="AE3" s="42"/>
      <c r="AF3" s="42"/>
      <c r="AG3" s="42"/>
      <c r="AH3" s="42"/>
      <c r="AI3" s="42"/>
      <c r="AJ3" s="42"/>
      <c r="AK3" s="42"/>
      <c r="AL3" s="42"/>
      <c r="AM3" s="42"/>
      <c r="AN3" s="23"/>
      <c r="AO3" s="28" t="s">
        <v>709</v>
      </c>
    </row>
    <row r="4" spans="1:41" s="31" customFormat="1" ht="7.5" customHeight="1" x14ac:dyDescent="0.25">
      <c r="B4" s="35"/>
      <c r="C4" s="35"/>
      <c r="D4" s="35"/>
      <c r="F4" s="36"/>
      <c r="G4" s="36"/>
      <c r="H4" s="36"/>
      <c r="I4" s="36"/>
      <c r="J4" s="36"/>
      <c r="K4" s="36"/>
      <c r="L4" s="36"/>
      <c r="M4" s="36"/>
      <c r="N4" s="36"/>
      <c r="O4" s="36"/>
      <c r="P4" s="23"/>
      <c r="Q4" s="36"/>
      <c r="R4" s="23"/>
      <c r="S4" s="24"/>
      <c r="T4" s="24"/>
      <c r="U4" s="24"/>
      <c r="V4" s="24"/>
      <c r="W4" s="24"/>
      <c r="X4" s="24"/>
      <c r="Y4" s="24"/>
      <c r="Z4" s="24"/>
      <c r="AA4" s="24"/>
      <c r="AB4" s="24"/>
      <c r="AC4" s="23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3"/>
      <c r="AO4" s="38"/>
    </row>
    <row r="5" spans="1:41" x14ac:dyDescent="0.25">
      <c r="F5" s="20" t="s">
        <v>710</v>
      </c>
      <c r="Q5" s="20" t="s">
        <v>319</v>
      </c>
      <c r="S5" s="20" t="str">
        <f>IF(EXACT($F5, ""), IF(EXACT($S4, ""), "", $S4), $F5)</f>
        <v>1-ACTV</v>
      </c>
      <c r="T5" s="20" t="str">
        <f>IF(EXACT($G5, ""), IF(EXACT($T4, ""), "", $T4), $G5)</f>
        <v/>
      </c>
      <c r="U5" s="20" t="str">
        <f>IF(EXACT($H5, ""), IF(EXACT($U4, ""), "", $U4), $H5)</f>
        <v/>
      </c>
      <c r="V5" s="20" t="str">
        <f>IF(EXACT($I5, ""), IF(EXACT($V4, ""), "", $V4), $I5)</f>
        <v/>
      </c>
      <c r="W5" s="20" t="str">
        <f>IF(EXACT($J5, ""), IF(EXACT($W4, ""), "", $W4), $J5)</f>
        <v/>
      </c>
      <c r="X5" s="20" t="str">
        <f>IF(EXACT($K5, ""), IF(EXACT($X4, ""), "", $X4), $K5)</f>
        <v/>
      </c>
      <c r="Y5" s="20" t="str">
        <f>IF(EXACT($L5, ""), IF(EXACT($Y4, ""), "", $Y4), $L5)</f>
        <v/>
      </c>
      <c r="Z5" s="20" t="str">
        <f>IF(EXACT($M5, ""), IF(EXACT($Z4, ""), "", $Z4), $M5)</f>
        <v/>
      </c>
      <c r="AA5" s="20" t="str">
        <f>IF(EXACT($N5, ""), IF(EXACT($AA4, ""), "", $AA4), $N5)</f>
        <v/>
      </c>
      <c r="AB5" s="20" t="str">
        <f>IF(EXACT($O5, ""), IF(EXACT($AB4, ""), "", $AB4), $O5)</f>
        <v/>
      </c>
      <c r="AD5" s="20" t="str">
        <f>IF(EXACT(T5, T4), "", CONCATENATE("SELECT * FROM ""SchAccounting"".""Func_TblCodeOfAccounting_Structure_SET""(0000004000000000002, NULL, 0000009000000000002, 0, '", S5, "', '", T5, "'); "))</f>
        <v/>
      </c>
      <c r="AE5" s="20" t="str">
        <f>IF(EXACT(U5, U4), "", CONCATENATE("SELECT * FROM ""SchAccounting"".""Func_TblCodeOfAccounting_Structure_SET""(0000004000000000002, NULL, 0000009000000000002, 1, '", T5, "', '", U5, "'); "))</f>
        <v/>
      </c>
      <c r="AF5" s="20" t="str">
        <f>IF(EXACT(V5, V4), "", CONCATENATE("SELECT * FROM ""SchAccounting"".""Func_TblCodeOfAccounting_Structure_SET""(0000004000000000002, NULL, 0000009000000000002, 2, '", U5, "', '", V5, "'); "))</f>
        <v/>
      </c>
      <c r="AG5" s="20" t="str">
        <f>IF(EXACT(W5, W4), "", CONCATENATE("SELECT * FROM ""SchAccounting"".""Func_TblCodeOfAccounting_Structure_SET""(0000004000000000002, NULL, 0000009000000000002, 3, '", V5, "', '", W5, "'); "))</f>
        <v/>
      </c>
      <c r="AH5" s="20" t="str">
        <f>IF(EXACT(X5, X4), "", CONCATENATE("SELECT * FROM ""SchAccounting"".""Func_TblCodeOfAccounting_Structure_SET""(0000004000000000002, NULL, 0000009000000000002, 4, '", W5, "', '", X5, "'); "))</f>
        <v/>
      </c>
      <c r="AI5" s="20" t="str">
        <f>IF(EXACT(Y5, Y4), "", CONCATENATE("SELECT * FROM ""SchAccounting"".""Func_TblCodeOfAccounting_Structure_SET""(0000004000000000002, NULL, 0000009000000000002, 5, '", X5, "', '", Y5, "'); "))</f>
        <v/>
      </c>
      <c r="AJ5" s="20" t="str">
        <f>IF(EXACT(Z5, Z4), "", CONCATENATE("SELECT * FROM ""SchAccounting"".""Func_TblCodeOfAccounting_Structure_SET""(0000004000000000002, NULL, 0000009000000000002, 6, '", Y5, "', '", Z5, "'); "))</f>
        <v/>
      </c>
      <c r="AK5" s="20" t="str">
        <f>IF(EXACT(AA5, AA4), "", CONCATENATE("SELECT * FROM ""SchAccounting"".""Func_TblCodeOfAccounting_Structure_SET""(0000004000000000002, NULL, 0000009000000000002, 7, '", Z5, "', '", AA5, "'); "))</f>
        <v/>
      </c>
      <c r="AL5" s="20" t="str">
        <f>IF(EXACT(AB5, AB4), "", CONCATENATE("SELECT * FROM ""SchAccounting"".""Func_TblCodeOfAccounting_Structure_SET""(0000004000000000002, NULL, 0000009000000000002, 8, '", AA5, "', '", AB5, "'); "))</f>
        <v/>
      </c>
      <c r="AM5" s="20" t="str">
        <f>IF(EXACT(AC5, AC4), "", CONCATENATE("SELECT * FROM ""SchAccounting"".""Func_TblCodeOfAccounting_Structure_SET""(0000004000000000002, NULL, 0000009000000000002, 9, '", AB5, "', '", AC5, "'); "))</f>
        <v/>
      </c>
      <c r="AO5" s="28" t="str">
        <f t="shared" ref="AO5:AO70" si="0">IF(NOT(EXACT(AD5, "")), AD5, IF(NOT(EXACT(AE5, "")), AE5, IF(NOT(EXACT(AF5, "")), AF5, IF(NOT(EXACT(AG5, "")), AG5, IF(NOT(EXACT(AH5, "")), AH5, IF(NOT(EXACT(AI5, "")), AI5, IF(NOT(EXACT(AJ5, "")), AJ5, IF(NOT(EXACT(AK5, "")), AK5, IF(NOT(EXACT(AL5, "")), AL5, IF(NOT(EXACT(AM5, "")), AM5, ""))))))))))</f>
        <v/>
      </c>
    </row>
    <row r="6" spans="1:41" x14ac:dyDescent="0.25">
      <c r="B6" s="20">
        <v>1</v>
      </c>
      <c r="C6" s="32" t="s">
        <v>332</v>
      </c>
      <c r="D6" s="20" t="s">
        <v>0</v>
      </c>
      <c r="G6" s="20" t="s">
        <v>332</v>
      </c>
      <c r="Q6" s="20" t="str">
        <f>D6</f>
        <v>Assets</v>
      </c>
      <c r="S6" s="20" t="str">
        <f t="shared" ref="S6:S71" si="1">IF(EXACT($F6, ""), IF(EXACT($S5, ""), "", $S5), $F6)</f>
        <v>1-ACTV</v>
      </c>
      <c r="T6" s="20" t="str">
        <f t="shared" ref="T6:T71" si="2">IF(EXACT($G6, ""), IF(EXACT($T5, ""), "", $T5), $G6)</f>
        <v>1-0000</v>
      </c>
      <c r="U6" s="20" t="str">
        <f t="shared" ref="U6:U71" si="3">IF(EXACT($H6, ""), IF(EXACT($U5, ""), "", $U5), $H6)</f>
        <v/>
      </c>
      <c r="V6" s="20" t="str">
        <f t="shared" ref="V6:V71" si="4">IF(EXACT($I6, ""), IF(EXACT($V5, ""), "", $V5), $I6)</f>
        <v/>
      </c>
      <c r="W6" s="20" t="str">
        <f t="shared" ref="W6:W71" si="5">IF(EXACT($J6, ""), IF(EXACT($W5, ""), "", $W5), $J6)</f>
        <v/>
      </c>
      <c r="X6" s="20" t="str">
        <f t="shared" ref="X6:X71" si="6">IF(EXACT($K6, ""), IF(EXACT($X5, ""), "", $X5), $K6)</f>
        <v/>
      </c>
      <c r="Y6" s="20" t="str">
        <f t="shared" ref="Y6:Y71" si="7">IF(EXACT($L6, ""), IF(EXACT($Y5, ""), "", $Y5), $L6)</f>
        <v/>
      </c>
      <c r="Z6" s="20" t="str">
        <f t="shared" ref="Z6:Z71" si="8">IF(EXACT($M6, ""), IF(EXACT($Z5, ""), "", $Z5), $M6)</f>
        <v/>
      </c>
      <c r="AA6" s="20" t="str">
        <f t="shared" ref="AA6:AA71" si="9">IF(EXACT($N6, ""), IF(EXACT($AA5, ""), "", $AA5), $N6)</f>
        <v/>
      </c>
      <c r="AB6" s="20" t="str">
        <f t="shared" ref="AB6:AB71" si="10">IF(EXACT($O6, ""), IF(EXACT($AB5, ""), "", $AB5), $O6)</f>
        <v/>
      </c>
      <c r="AD6" s="20" t="str">
        <f t="shared" ref="AD6" si="11">IF(EXACT(T6, T5), "", CONCATENATE("SELECT * FROM ""SchAccounting"".""Func_TblCodeOfAccounting_Structure_SET""(0000004000000000002, NULL, 0000009000000000002, 0, '", S6, "', '", T6, "'); "))</f>
        <v xml:space="preserve">SELECT * FROM "SchAccounting"."Func_TblCodeOfAccounting_Structure_SET"(0000004000000000002, NULL, 0000009000000000002, 0, '1-ACTV', '1-0000'); </v>
      </c>
      <c r="AE6" s="20" t="str">
        <f t="shared" ref="AE6" si="12">IF(EXACT(U6, U5), "", CONCATENATE("SELECT * FROM ""SchAccounting"".""Func_TblCodeOfAccounting_Structure_SET""(0000004000000000002, NULL, 0000009000000000002, 1, '", T6, "', '", U6, "'); "))</f>
        <v/>
      </c>
      <c r="AF6" s="20" t="str">
        <f t="shared" ref="AF6" si="13">IF(EXACT(V6, V5), "", CONCATENATE("SELECT * FROM ""SchAccounting"".""Func_TblCodeOfAccounting_Structure_SET""(0000004000000000002, NULL, 0000009000000000002, 2, '", U6, "', '", V6, "'); "))</f>
        <v/>
      </c>
      <c r="AG6" s="20" t="str">
        <f t="shared" ref="AG6" si="14">IF(EXACT(W6, W5), "", CONCATENATE("SELECT * FROM ""SchAccounting"".""Func_TblCodeOfAccounting_Structure_SET""(0000004000000000002, NULL, 0000009000000000002, 3, '", V6, "', '", W6, "'); "))</f>
        <v/>
      </c>
      <c r="AH6" s="20" t="str">
        <f t="shared" ref="AH6" si="15">IF(EXACT(X6, X5), "", CONCATENATE("SELECT * FROM ""SchAccounting"".""Func_TblCodeOfAccounting_Structure_SET""(0000004000000000002, NULL, 0000009000000000002, 4, '", W6, "', '", X6, "'); "))</f>
        <v/>
      </c>
      <c r="AI6" s="20" t="str">
        <f t="shared" ref="AI6" si="16">IF(EXACT(Y6, Y5), "", CONCATENATE("SELECT * FROM ""SchAccounting"".""Func_TblCodeOfAccounting_Structure_SET""(0000004000000000002, NULL, 0000009000000000002, 5, '", X6, "', '", Y6, "'); "))</f>
        <v/>
      </c>
      <c r="AJ6" s="20" t="str">
        <f t="shared" ref="AJ6" si="17">IF(EXACT(Z6, Z5), "", CONCATENATE("SELECT * FROM ""SchAccounting"".""Func_TblCodeOfAccounting_Structure_SET""(0000004000000000002, NULL, 0000009000000000002, 6, '", Y6, "', '", Z6, "'); "))</f>
        <v/>
      </c>
      <c r="AK6" s="20" t="str">
        <f t="shared" ref="AK6" si="18">IF(EXACT(AA6, AA5), "", CONCATENATE("SELECT * FROM ""SchAccounting"".""Func_TblCodeOfAccounting_Structure_SET""(0000004000000000002, NULL, 0000009000000000002, 7, '", Z6, "', '", AA6, "'); "))</f>
        <v/>
      </c>
      <c r="AL6" s="20" t="str">
        <f t="shared" ref="AL6" si="19">IF(EXACT(AB6, AB5), "", CONCATENATE("SELECT * FROM ""SchAccounting"".""Func_TblCodeOfAccounting_Structure_SET""(0000004000000000002, NULL, 0000009000000000002, 8, '", AA6, "', '", AB6, "'); "))</f>
        <v/>
      </c>
      <c r="AM6" s="20" t="str">
        <f t="shared" ref="AM6" si="20">IF(EXACT(AC6, AC5), "", CONCATENATE("SELECT * FROM ""SchAccounting"".""Func_TblCodeOfAccounting_Structure_SET""(0000004000000000002, NULL, 0000009000000000002, 9, '", AB6, "', '", AC6, "'); "))</f>
        <v/>
      </c>
      <c r="AO6" s="28" t="str">
        <f t="shared" si="0"/>
        <v xml:space="preserve">SELECT * FROM "SchAccounting"."Func_TblCodeOfAccounting_Structure_SET"(0000004000000000002, NULL, 0000009000000000002, 0, '1-ACTV', '1-0000'); </v>
      </c>
    </row>
    <row r="7" spans="1:41" x14ac:dyDescent="0.25">
      <c r="B7" s="20">
        <v>2</v>
      </c>
      <c r="C7" s="32" t="s">
        <v>333</v>
      </c>
      <c r="D7" s="20" t="s">
        <v>314</v>
      </c>
      <c r="H7" s="20" t="s">
        <v>333</v>
      </c>
      <c r="Q7" s="20" t="str">
        <f t="shared" ref="Q7:Q52" si="21">D7</f>
        <v>Cash &amp; Bank</v>
      </c>
      <c r="S7" s="20" t="str">
        <f t="shared" si="1"/>
        <v>1-ACTV</v>
      </c>
      <c r="T7" s="20" t="str">
        <f t="shared" si="2"/>
        <v>1-0000</v>
      </c>
      <c r="U7" s="20" t="str">
        <f t="shared" si="3"/>
        <v>1-1000</v>
      </c>
      <c r="V7" s="20" t="str">
        <f t="shared" si="4"/>
        <v/>
      </c>
      <c r="W7" s="20" t="str">
        <f t="shared" si="5"/>
        <v/>
      </c>
      <c r="X7" s="20" t="str">
        <f t="shared" si="6"/>
        <v/>
      </c>
      <c r="Y7" s="20" t="str">
        <f t="shared" si="7"/>
        <v/>
      </c>
      <c r="Z7" s="20" t="str">
        <f t="shared" si="8"/>
        <v/>
      </c>
      <c r="AA7" s="20" t="str">
        <f t="shared" si="9"/>
        <v/>
      </c>
      <c r="AB7" s="20" t="str">
        <f t="shared" si="10"/>
        <v/>
      </c>
      <c r="AD7" s="20" t="str">
        <f t="shared" ref="AD7:AD39" si="22">IF(EXACT(T7, T6), "", CONCATENATE("SELECT * FROM ""SchAccounting"".""Func_TblCodeOfAccounting_Structure_SET""(0000004000000000002, NULL, 0000009000000000002, 0, '", S7, "', '", T7, "'); "))</f>
        <v/>
      </c>
      <c r="AE7" s="20" t="str">
        <f t="shared" ref="AE7:AE39" si="23">IF(EXACT(U7, U6), "", CONCATENATE("SELECT * FROM ""SchAccounting"".""Func_TblCodeOfAccounting_Structure_SET""(0000004000000000002, NULL, 0000009000000000002, 1, '", T7, "', '", U7, "'); "))</f>
        <v xml:space="preserve">SELECT * FROM "SchAccounting"."Func_TblCodeOfAccounting_Structure_SET"(0000004000000000002, NULL, 0000009000000000002, 1, '1-0000', '1-1000'); </v>
      </c>
      <c r="AF7" s="20" t="str">
        <f t="shared" ref="AF7:AF39" si="24">IF(EXACT(V7, V6), "", CONCATENATE("SELECT * FROM ""SchAccounting"".""Func_TblCodeOfAccounting_Structure_SET""(0000004000000000002, NULL, 0000009000000000002, 2, '", U7, "', '", V7, "'); "))</f>
        <v/>
      </c>
      <c r="AG7" s="20" t="str">
        <f t="shared" ref="AG7:AG39" si="25">IF(EXACT(W7, W6), "", CONCATENATE("SELECT * FROM ""SchAccounting"".""Func_TblCodeOfAccounting_Structure_SET""(0000004000000000002, NULL, 0000009000000000002, 3, '", V7, "', '", W7, "'); "))</f>
        <v/>
      </c>
      <c r="AH7" s="20" t="str">
        <f t="shared" ref="AH7:AH39" si="26">IF(EXACT(X7, X6), "", CONCATENATE("SELECT * FROM ""SchAccounting"".""Func_TblCodeOfAccounting_Structure_SET""(0000004000000000002, NULL, 0000009000000000002, 4, '", W7, "', '", X7, "'); "))</f>
        <v/>
      </c>
      <c r="AI7" s="20" t="str">
        <f t="shared" ref="AI7:AI39" si="27">IF(EXACT(Y7, Y6), "", CONCATENATE("SELECT * FROM ""SchAccounting"".""Func_TblCodeOfAccounting_Structure_SET""(0000004000000000002, NULL, 0000009000000000002, 5, '", X7, "', '", Y7, "'); "))</f>
        <v/>
      </c>
      <c r="AJ7" s="20" t="str">
        <f t="shared" ref="AJ7:AJ39" si="28">IF(EXACT(Z7, Z6), "", CONCATENATE("SELECT * FROM ""SchAccounting"".""Func_TblCodeOfAccounting_Structure_SET""(0000004000000000002, NULL, 0000009000000000002, 6, '", Y7, "', '", Z7, "'); "))</f>
        <v/>
      </c>
      <c r="AK7" s="20" t="str">
        <f t="shared" ref="AK7:AK39" si="29">IF(EXACT(AA7, AA6), "", CONCATENATE("SELECT * FROM ""SchAccounting"".""Func_TblCodeOfAccounting_Structure_SET""(0000004000000000002, NULL, 0000009000000000002, 7, '", Z7, "', '", AA7, "'); "))</f>
        <v/>
      </c>
      <c r="AL7" s="20" t="str">
        <f t="shared" ref="AL7:AL39" si="30">IF(EXACT(AB7, AB6), "", CONCATENATE("SELECT * FROM ""SchAccounting"".""Func_TblCodeOfAccounting_Structure_SET""(0000004000000000002, NULL, 0000009000000000002, 8, '", AA7, "', '", AB7, "'); "))</f>
        <v/>
      </c>
      <c r="AM7" s="20" t="str">
        <f t="shared" ref="AM7:AM39" si="31">IF(EXACT(AC7, AC6), "", CONCATENATE("SELECT * FROM ""SchAccounting"".""Func_TblCodeOfAccounting_Structure_SET""(0000004000000000002, NULL, 0000009000000000002, 9, '", AB7, "', '", AC7, "'); "))</f>
        <v/>
      </c>
      <c r="AO7" s="28" t="str">
        <f t="shared" si="0"/>
        <v xml:space="preserve">SELECT * FROM "SchAccounting"."Func_TblCodeOfAccounting_Structure_SET"(0000004000000000002, NULL, 0000009000000000002, 1, '1-0000', '1-1000'); </v>
      </c>
    </row>
    <row r="8" spans="1:41" x14ac:dyDescent="0.25">
      <c r="B8" s="20">
        <v>3</v>
      </c>
      <c r="C8" s="32" t="s">
        <v>334</v>
      </c>
      <c r="D8" s="20" t="s">
        <v>1</v>
      </c>
      <c r="I8" s="20" t="s">
        <v>334</v>
      </c>
      <c r="Q8" s="20" t="str">
        <f t="shared" si="21"/>
        <v>Petty Cash</v>
      </c>
      <c r="S8" s="20" t="str">
        <f t="shared" si="1"/>
        <v>1-ACTV</v>
      </c>
      <c r="T8" s="20" t="str">
        <f t="shared" si="2"/>
        <v>1-0000</v>
      </c>
      <c r="U8" s="20" t="str">
        <f t="shared" si="3"/>
        <v>1-1000</v>
      </c>
      <c r="V8" s="20" t="str">
        <f t="shared" si="4"/>
        <v>1-1100</v>
      </c>
      <c r="W8" s="20" t="str">
        <f t="shared" si="5"/>
        <v/>
      </c>
      <c r="X8" s="20" t="str">
        <f t="shared" si="6"/>
        <v/>
      </c>
      <c r="Y8" s="20" t="str">
        <f t="shared" si="7"/>
        <v/>
      </c>
      <c r="Z8" s="20" t="str">
        <f t="shared" si="8"/>
        <v/>
      </c>
      <c r="AA8" s="20" t="str">
        <f t="shared" si="9"/>
        <v/>
      </c>
      <c r="AB8" s="20" t="str">
        <f t="shared" si="10"/>
        <v/>
      </c>
      <c r="AD8" s="20" t="str">
        <f t="shared" si="22"/>
        <v/>
      </c>
      <c r="AE8" s="20" t="str">
        <f t="shared" si="23"/>
        <v/>
      </c>
      <c r="AF8" s="20" t="str">
        <f t="shared" si="24"/>
        <v xml:space="preserve">SELECT * FROM "SchAccounting"."Func_TblCodeOfAccounting_Structure_SET"(0000004000000000002, NULL, 0000009000000000002, 2, '1-1000', '1-1100'); </v>
      </c>
      <c r="AG8" s="20" t="str">
        <f t="shared" si="25"/>
        <v/>
      </c>
      <c r="AH8" s="20" t="str">
        <f t="shared" si="26"/>
        <v/>
      </c>
      <c r="AI8" s="20" t="str">
        <f t="shared" si="27"/>
        <v/>
      </c>
      <c r="AJ8" s="20" t="str">
        <f t="shared" si="28"/>
        <v/>
      </c>
      <c r="AK8" s="20" t="str">
        <f t="shared" si="29"/>
        <v/>
      </c>
      <c r="AL8" s="20" t="str">
        <f t="shared" si="30"/>
        <v/>
      </c>
      <c r="AM8" s="20" t="str">
        <f t="shared" si="31"/>
        <v/>
      </c>
      <c r="AO8" s="28" t="str">
        <f t="shared" si="0"/>
        <v xml:space="preserve">SELECT * FROM "SchAccounting"."Func_TblCodeOfAccounting_Structure_SET"(0000004000000000002, NULL, 0000009000000000002, 2, '1-1000', '1-1100'); </v>
      </c>
    </row>
    <row r="9" spans="1:41" x14ac:dyDescent="0.25">
      <c r="B9" s="20">
        <v>4</v>
      </c>
      <c r="C9" s="32" t="s">
        <v>335</v>
      </c>
      <c r="D9" s="20" t="s">
        <v>2</v>
      </c>
      <c r="J9" s="20" t="s">
        <v>335</v>
      </c>
      <c r="Q9" s="20" t="str">
        <f t="shared" si="21"/>
        <v>Petty Cash - Head Office</v>
      </c>
      <c r="S9" s="20" t="str">
        <f t="shared" si="1"/>
        <v>1-ACTV</v>
      </c>
      <c r="T9" s="20" t="str">
        <f t="shared" si="2"/>
        <v>1-0000</v>
      </c>
      <c r="U9" s="20" t="str">
        <f t="shared" si="3"/>
        <v>1-1000</v>
      </c>
      <c r="V9" s="20" t="str">
        <f t="shared" si="4"/>
        <v>1-1100</v>
      </c>
      <c r="W9" s="20" t="str">
        <f t="shared" si="5"/>
        <v>1-1101</v>
      </c>
      <c r="X9" s="20" t="str">
        <f t="shared" si="6"/>
        <v/>
      </c>
      <c r="Y9" s="20" t="str">
        <f t="shared" si="7"/>
        <v/>
      </c>
      <c r="Z9" s="20" t="str">
        <f t="shared" si="8"/>
        <v/>
      </c>
      <c r="AA9" s="20" t="str">
        <f t="shared" si="9"/>
        <v/>
      </c>
      <c r="AB9" s="20" t="str">
        <f t="shared" si="10"/>
        <v/>
      </c>
      <c r="AD9" s="20" t="str">
        <f t="shared" si="22"/>
        <v/>
      </c>
      <c r="AE9" s="20" t="str">
        <f t="shared" si="23"/>
        <v/>
      </c>
      <c r="AF9" s="20" t="str">
        <f t="shared" si="24"/>
        <v/>
      </c>
      <c r="AG9" s="20" t="str">
        <f t="shared" si="25"/>
        <v xml:space="preserve">SELECT * FROM "SchAccounting"."Func_TblCodeOfAccounting_Structure_SET"(0000004000000000002, NULL, 0000009000000000002, 3, '1-1100', '1-1101'); </v>
      </c>
      <c r="AH9" s="20" t="str">
        <f t="shared" si="26"/>
        <v/>
      </c>
      <c r="AI9" s="20" t="str">
        <f t="shared" si="27"/>
        <v/>
      </c>
      <c r="AJ9" s="20" t="str">
        <f t="shared" si="28"/>
        <v/>
      </c>
      <c r="AK9" s="20" t="str">
        <f t="shared" si="29"/>
        <v/>
      </c>
      <c r="AL9" s="20" t="str">
        <f t="shared" si="30"/>
        <v/>
      </c>
      <c r="AM9" s="20" t="str">
        <f t="shared" si="31"/>
        <v/>
      </c>
      <c r="AO9" s="28" t="str">
        <f t="shared" si="0"/>
        <v xml:space="preserve">SELECT * FROM "SchAccounting"."Func_TblCodeOfAccounting_Structure_SET"(0000004000000000002, NULL, 0000009000000000002, 3, '1-1100', '1-1101'); </v>
      </c>
    </row>
    <row r="10" spans="1:41" x14ac:dyDescent="0.25">
      <c r="B10" s="20">
        <v>4</v>
      </c>
      <c r="C10" s="32" t="s">
        <v>336</v>
      </c>
      <c r="D10" s="20" t="s">
        <v>3</v>
      </c>
      <c r="J10" s="20" t="s">
        <v>336</v>
      </c>
      <c r="Q10" s="20" t="str">
        <f t="shared" si="21"/>
        <v>Petty Cash - Ho Project</v>
      </c>
      <c r="S10" s="20" t="str">
        <f t="shared" si="1"/>
        <v>1-ACTV</v>
      </c>
      <c r="T10" s="20" t="str">
        <f t="shared" si="2"/>
        <v>1-0000</v>
      </c>
      <c r="U10" s="20" t="str">
        <f t="shared" si="3"/>
        <v>1-1000</v>
      </c>
      <c r="V10" s="20" t="str">
        <f t="shared" si="4"/>
        <v>1-1100</v>
      </c>
      <c r="W10" s="20" t="str">
        <f t="shared" si="5"/>
        <v>1-1102</v>
      </c>
      <c r="X10" s="20" t="str">
        <f t="shared" si="6"/>
        <v/>
      </c>
      <c r="Y10" s="20" t="str">
        <f t="shared" si="7"/>
        <v/>
      </c>
      <c r="Z10" s="20" t="str">
        <f t="shared" si="8"/>
        <v/>
      </c>
      <c r="AA10" s="20" t="str">
        <f t="shared" si="9"/>
        <v/>
      </c>
      <c r="AB10" s="20" t="str">
        <f t="shared" si="10"/>
        <v/>
      </c>
      <c r="AD10" s="20" t="str">
        <f t="shared" si="22"/>
        <v/>
      </c>
      <c r="AE10" s="20" t="str">
        <f t="shared" si="23"/>
        <v/>
      </c>
      <c r="AF10" s="20" t="str">
        <f t="shared" si="24"/>
        <v/>
      </c>
      <c r="AG10" s="20" t="str">
        <f t="shared" si="25"/>
        <v xml:space="preserve">SELECT * FROM "SchAccounting"."Func_TblCodeOfAccounting_Structure_SET"(0000004000000000002, NULL, 0000009000000000002, 3, '1-1100', '1-1102'); </v>
      </c>
      <c r="AH10" s="20" t="str">
        <f t="shared" si="26"/>
        <v/>
      </c>
      <c r="AI10" s="20" t="str">
        <f t="shared" si="27"/>
        <v/>
      </c>
      <c r="AJ10" s="20" t="str">
        <f t="shared" si="28"/>
        <v/>
      </c>
      <c r="AK10" s="20" t="str">
        <f t="shared" si="29"/>
        <v/>
      </c>
      <c r="AL10" s="20" t="str">
        <f t="shared" si="30"/>
        <v/>
      </c>
      <c r="AM10" s="20" t="str">
        <f t="shared" si="31"/>
        <v/>
      </c>
      <c r="AO10" s="28" t="str">
        <f t="shared" si="0"/>
        <v xml:space="preserve">SELECT * FROM "SchAccounting"."Func_TblCodeOfAccounting_Structure_SET"(0000004000000000002, NULL, 0000009000000000002, 3, '1-1100', '1-1102'); </v>
      </c>
    </row>
    <row r="11" spans="1:41" x14ac:dyDescent="0.25">
      <c r="B11" s="20">
        <v>4</v>
      </c>
      <c r="C11" s="32" t="s">
        <v>337</v>
      </c>
      <c r="D11" s="20" t="s">
        <v>4</v>
      </c>
      <c r="J11" s="20" t="s">
        <v>337</v>
      </c>
      <c r="Q11" s="20" t="str">
        <f t="shared" si="21"/>
        <v>Petty Cash - Project</v>
      </c>
      <c r="S11" s="20" t="str">
        <f t="shared" si="1"/>
        <v>1-ACTV</v>
      </c>
      <c r="T11" s="20" t="str">
        <f t="shared" si="2"/>
        <v>1-0000</v>
      </c>
      <c r="U11" s="20" t="str">
        <f t="shared" si="3"/>
        <v>1-1000</v>
      </c>
      <c r="V11" s="20" t="str">
        <f t="shared" si="4"/>
        <v>1-1100</v>
      </c>
      <c r="W11" s="20" t="str">
        <f t="shared" si="5"/>
        <v>1-1103</v>
      </c>
      <c r="X11" s="20" t="str">
        <f t="shared" si="6"/>
        <v/>
      </c>
      <c r="Y11" s="20" t="str">
        <f t="shared" si="7"/>
        <v/>
      </c>
      <c r="Z11" s="20" t="str">
        <f t="shared" si="8"/>
        <v/>
      </c>
      <c r="AA11" s="20" t="str">
        <f t="shared" si="9"/>
        <v/>
      </c>
      <c r="AB11" s="20" t="str">
        <f t="shared" si="10"/>
        <v/>
      </c>
      <c r="AD11" s="20" t="str">
        <f t="shared" si="22"/>
        <v/>
      </c>
      <c r="AE11" s="20" t="str">
        <f t="shared" si="23"/>
        <v/>
      </c>
      <c r="AF11" s="20" t="str">
        <f t="shared" si="24"/>
        <v/>
      </c>
      <c r="AG11" s="20" t="str">
        <f t="shared" si="25"/>
        <v xml:space="preserve">SELECT * FROM "SchAccounting"."Func_TblCodeOfAccounting_Structure_SET"(0000004000000000002, NULL, 0000009000000000002, 3, '1-1100', '1-1103'); </v>
      </c>
      <c r="AH11" s="20" t="str">
        <f t="shared" si="26"/>
        <v/>
      </c>
      <c r="AI11" s="20" t="str">
        <f t="shared" si="27"/>
        <v/>
      </c>
      <c r="AJ11" s="20" t="str">
        <f t="shared" si="28"/>
        <v/>
      </c>
      <c r="AK11" s="20" t="str">
        <f t="shared" si="29"/>
        <v/>
      </c>
      <c r="AL11" s="20" t="str">
        <f t="shared" si="30"/>
        <v/>
      </c>
      <c r="AM11" s="20" t="str">
        <f t="shared" si="31"/>
        <v/>
      </c>
      <c r="AO11" s="28" t="str">
        <f t="shared" si="0"/>
        <v xml:space="preserve">SELECT * FROM "SchAccounting"."Func_TblCodeOfAccounting_Structure_SET"(0000004000000000002, NULL, 0000009000000000002, 3, '1-1100', '1-1103'); </v>
      </c>
    </row>
    <row r="12" spans="1:41" x14ac:dyDescent="0.25">
      <c r="B12" s="20">
        <v>4</v>
      </c>
      <c r="C12" s="32" t="s">
        <v>338</v>
      </c>
      <c r="D12" s="20" t="s">
        <v>5</v>
      </c>
      <c r="J12" s="20" t="s">
        <v>338</v>
      </c>
      <c r="Q12" s="20" t="str">
        <f t="shared" si="21"/>
        <v>Petty Cash - WH</v>
      </c>
      <c r="S12" s="20" t="str">
        <f t="shared" si="1"/>
        <v>1-ACTV</v>
      </c>
      <c r="T12" s="20" t="str">
        <f t="shared" si="2"/>
        <v>1-0000</v>
      </c>
      <c r="U12" s="20" t="str">
        <f t="shared" si="3"/>
        <v>1-1000</v>
      </c>
      <c r="V12" s="20" t="str">
        <f t="shared" si="4"/>
        <v>1-1100</v>
      </c>
      <c r="W12" s="20" t="str">
        <f t="shared" si="5"/>
        <v>1-1104</v>
      </c>
      <c r="X12" s="20" t="str">
        <f t="shared" si="6"/>
        <v/>
      </c>
      <c r="Y12" s="20" t="str">
        <f t="shared" si="7"/>
        <v/>
      </c>
      <c r="Z12" s="20" t="str">
        <f t="shared" si="8"/>
        <v/>
      </c>
      <c r="AA12" s="20" t="str">
        <f t="shared" si="9"/>
        <v/>
      </c>
      <c r="AB12" s="20" t="str">
        <f t="shared" si="10"/>
        <v/>
      </c>
      <c r="AD12" s="20" t="str">
        <f t="shared" si="22"/>
        <v/>
      </c>
      <c r="AE12" s="20" t="str">
        <f t="shared" si="23"/>
        <v/>
      </c>
      <c r="AF12" s="20" t="str">
        <f t="shared" si="24"/>
        <v/>
      </c>
      <c r="AG12" s="20" t="str">
        <f t="shared" si="25"/>
        <v xml:space="preserve">SELECT * FROM "SchAccounting"."Func_TblCodeOfAccounting_Structure_SET"(0000004000000000002, NULL, 0000009000000000002, 3, '1-1100', '1-1104'); </v>
      </c>
      <c r="AH12" s="20" t="str">
        <f t="shared" si="26"/>
        <v/>
      </c>
      <c r="AI12" s="20" t="str">
        <f t="shared" si="27"/>
        <v/>
      </c>
      <c r="AJ12" s="20" t="str">
        <f t="shared" si="28"/>
        <v/>
      </c>
      <c r="AK12" s="20" t="str">
        <f t="shared" si="29"/>
        <v/>
      </c>
      <c r="AL12" s="20" t="str">
        <f t="shared" si="30"/>
        <v/>
      </c>
      <c r="AM12" s="20" t="str">
        <f t="shared" si="31"/>
        <v/>
      </c>
      <c r="AO12" s="28" t="str">
        <f t="shared" si="0"/>
        <v xml:space="preserve">SELECT * FROM "SchAccounting"."Func_TblCodeOfAccounting_Structure_SET"(0000004000000000002, NULL, 0000009000000000002, 3, '1-1100', '1-1104'); </v>
      </c>
    </row>
    <row r="13" spans="1:41" x14ac:dyDescent="0.25">
      <c r="B13" s="20">
        <v>2</v>
      </c>
      <c r="C13" s="32" t="s">
        <v>339</v>
      </c>
      <c r="D13" s="20" t="s">
        <v>6</v>
      </c>
      <c r="J13" s="20" t="s">
        <v>339</v>
      </c>
      <c r="Q13" s="20" t="str">
        <f t="shared" si="21"/>
        <v>Petty Cash - Salatiga</v>
      </c>
      <c r="S13" s="20" t="str">
        <f t="shared" si="1"/>
        <v>1-ACTV</v>
      </c>
      <c r="T13" s="20" t="str">
        <f t="shared" si="2"/>
        <v>1-0000</v>
      </c>
      <c r="U13" s="20" t="str">
        <f t="shared" si="3"/>
        <v>1-1000</v>
      </c>
      <c r="V13" s="20" t="str">
        <f t="shared" si="4"/>
        <v>1-1100</v>
      </c>
      <c r="W13" s="20" t="str">
        <f t="shared" si="5"/>
        <v>1-1105</v>
      </c>
      <c r="X13" s="20" t="str">
        <f t="shared" si="6"/>
        <v/>
      </c>
      <c r="Y13" s="20" t="str">
        <f t="shared" si="7"/>
        <v/>
      </c>
      <c r="Z13" s="20" t="str">
        <f t="shared" si="8"/>
        <v/>
      </c>
      <c r="AA13" s="20" t="str">
        <f t="shared" si="9"/>
        <v/>
      </c>
      <c r="AB13" s="20" t="str">
        <f t="shared" si="10"/>
        <v/>
      </c>
      <c r="AD13" s="20" t="str">
        <f t="shared" si="22"/>
        <v/>
      </c>
      <c r="AE13" s="20" t="str">
        <f t="shared" si="23"/>
        <v/>
      </c>
      <c r="AF13" s="20" t="str">
        <f t="shared" si="24"/>
        <v/>
      </c>
      <c r="AG13" s="20" t="str">
        <f t="shared" si="25"/>
        <v xml:space="preserve">SELECT * FROM "SchAccounting"."Func_TblCodeOfAccounting_Structure_SET"(0000004000000000002, NULL, 0000009000000000002, 3, '1-1100', '1-1105'); </v>
      </c>
      <c r="AH13" s="20" t="str">
        <f t="shared" si="26"/>
        <v/>
      </c>
      <c r="AI13" s="20" t="str">
        <f t="shared" si="27"/>
        <v/>
      </c>
      <c r="AJ13" s="20" t="str">
        <f t="shared" si="28"/>
        <v/>
      </c>
      <c r="AK13" s="20" t="str">
        <f t="shared" si="29"/>
        <v/>
      </c>
      <c r="AL13" s="20" t="str">
        <f t="shared" si="30"/>
        <v/>
      </c>
      <c r="AM13" s="20" t="str">
        <f t="shared" si="31"/>
        <v/>
      </c>
      <c r="AO13" s="28" t="str">
        <f t="shared" si="0"/>
        <v xml:space="preserve">SELECT * FROM "SchAccounting"."Func_TblCodeOfAccounting_Structure_SET"(0000004000000000002, NULL, 0000009000000000002, 3, '1-1100', '1-1105'); </v>
      </c>
    </row>
    <row r="14" spans="1:41" x14ac:dyDescent="0.25">
      <c r="B14" s="20">
        <v>2</v>
      </c>
      <c r="C14" s="32" t="s">
        <v>340</v>
      </c>
      <c r="D14" s="20" t="s">
        <v>7</v>
      </c>
      <c r="J14" s="20" t="s">
        <v>340</v>
      </c>
      <c r="Q14" s="20" t="str">
        <f t="shared" si="21"/>
        <v>Petty Cash - PKU</v>
      </c>
      <c r="S14" s="20" t="str">
        <f t="shared" si="1"/>
        <v>1-ACTV</v>
      </c>
      <c r="T14" s="20" t="str">
        <f t="shared" si="2"/>
        <v>1-0000</v>
      </c>
      <c r="U14" s="20" t="str">
        <f t="shared" si="3"/>
        <v>1-1000</v>
      </c>
      <c r="V14" s="20" t="str">
        <f t="shared" si="4"/>
        <v>1-1100</v>
      </c>
      <c r="W14" s="20" t="str">
        <f t="shared" si="5"/>
        <v>1-1106</v>
      </c>
      <c r="X14" s="20" t="str">
        <f t="shared" si="6"/>
        <v/>
      </c>
      <c r="Y14" s="20" t="str">
        <f t="shared" si="7"/>
        <v/>
      </c>
      <c r="Z14" s="20" t="str">
        <f t="shared" si="8"/>
        <v/>
      </c>
      <c r="AA14" s="20" t="str">
        <f t="shared" si="9"/>
        <v/>
      </c>
      <c r="AB14" s="20" t="str">
        <f t="shared" si="10"/>
        <v/>
      </c>
      <c r="AD14" s="20" t="str">
        <f t="shared" si="22"/>
        <v/>
      </c>
      <c r="AE14" s="20" t="str">
        <f t="shared" si="23"/>
        <v/>
      </c>
      <c r="AF14" s="20" t="str">
        <f t="shared" si="24"/>
        <v/>
      </c>
      <c r="AG14" s="20" t="str">
        <f t="shared" si="25"/>
        <v xml:space="preserve">SELECT * FROM "SchAccounting"."Func_TblCodeOfAccounting_Structure_SET"(0000004000000000002, NULL, 0000009000000000002, 3, '1-1100', '1-1106'); </v>
      </c>
      <c r="AH14" s="20" t="str">
        <f t="shared" si="26"/>
        <v/>
      </c>
      <c r="AI14" s="20" t="str">
        <f t="shared" si="27"/>
        <v/>
      </c>
      <c r="AJ14" s="20" t="str">
        <f t="shared" si="28"/>
        <v/>
      </c>
      <c r="AK14" s="20" t="str">
        <f t="shared" si="29"/>
        <v/>
      </c>
      <c r="AL14" s="20" t="str">
        <f t="shared" si="30"/>
        <v/>
      </c>
      <c r="AM14" s="20" t="str">
        <f t="shared" si="31"/>
        <v/>
      </c>
      <c r="AO14" s="28" t="str">
        <f t="shared" si="0"/>
        <v xml:space="preserve">SELECT * FROM "SchAccounting"."Func_TblCodeOfAccounting_Structure_SET"(0000004000000000002, NULL, 0000009000000000002, 3, '1-1100', '1-1106'); </v>
      </c>
    </row>
    <row r="15" spans="1:41" x14ac:dyDescent="0.25">
      <c r="B15" s="20">
        <v>2</v>
      </c>
      <c r="C15" s="32" t="s">
        <v>341</v>
      </c>
      <c r="D15" s="20" t="s">
        <v>8</v>
      </c>
      <c r="J15" s="20" t="s">
        <v>341</v>
      </c>
      <c r="Q15" s="20" t="str">
        <f t="shared" si="21"/>
        <v>Petty Cash - PWKT</v>
      </c>
      <c r="S15" s="20" t="str">
        <f t="shared" si="1"/>
        <v>1-ACTV</v>
      </c>
      <c r="T15" s="20" t="str">
        <f t="shared" si="2"/>
        <v>1-0000</v>
      </c>
      <c r="U15" s="20" t="str">
        <f t="shared" si="3"/>
        <v>1-1000</v>
      </c>
      <c r="V15" s="20" t="str">
        <f t="shared" si="4"/>
        <v>1-1100</v>
      </c>
      <c r="W15" s="20" t="str">
        <f t="shared" si="5"/>
        <v>1-1107</v>
      </c>
      <c r="X15" s="20" t="str">
        <f t="shared" si="6"/>
        <v/>
      </c>
      <c r="Y15" s="20" t="str">
        <f t="shared" si="7"/>
        <v/>
      </c>
      <c r="Z15" s="20" t="str">
        <f t="shared" si="8"/>
        <v/>
      </c>
      <c r="AA15" s="20" t="str">
        <f t="shared" si="9"/>
        <v/>
      </c>
      <c r="AB15" s="20" t="str">
        <f t="shared" si="10"/>
        <v/>
      </c>
      <c r="AD15" s="20" t="str">
        <f t="shared" si="22"/>
        <v/>
      </c>
      <c r="AE15" s="20" t="str">
        <f t="shared" si="23"/>
        <v/>
      </c>
      <c r="AF15" s="20" t="str">
        <f t="shared" si="24"/>
        <v/>
      </c>
      <c r="AG15" s="20" t="str">
        <f t="shared" si="25"/>
        <v xml:space="preserve">SELECT * FROM "SchAccounting"."Func_TblCodeOfAccounting_Structure_SET"(0000004000000000002, NULL, 0000009000000000002, 3, '1-1100', '1-1107'); </v>
      </c>
      <c r="AH15" s="20" t="str">
        <f t="shared" si="26"/>
        <v/>
      </c>
      <c r="AI15" s="20" t="str">
        <f t="shared" si="27"/>
        <v/>
      </c>
      <c r="AJ15" s="20" t="str">
        <f t="shared" si="28"/>
        <v/>
      </c>
      <c r="AK15" s="20" t="str">
        <f t="shared" si="29"/>
        <v/>
      </c>
      <c r="AL15" s="20" t="str">
        <f t="shared" si="30"/>
        <v/>
      </c>
      <c r="AM15" s="20" t="str">
        <f t="shared" si="31"/>
        <v/>
      </c>
      <c r="AO15" s="28" t="str">
        <f t="shared" si="0"/>
        <v xml:space="preserve">SELECT * FROM "SchAccounting"."Func_TblCodeOfAccounting_Structure_SET"(0000004000000000002, NULL, 0000009000000000002, 3, '1-1100', '1-1107'); </v>
      </c>
    </row>
    <row r="16" spans="1:41" x14ac:dyDescent="0.25">
      <c r="B16" s="20">
        <v>2</v>
      </c>
      <c r="C16" s="32" t="s">
        <v>342</v>
      </c>
      <c r="D16" s="20" t="s">
        <v>9</v>
      </c>
      <c r="J16" s="20" t="s">
        <v>342</v>
      </c>
      <c r="Q16" s="20" t="str">
        <f t="shared" si="21"/>
        <v>Petty Cash - Bangka</v>
      </c>
      <c r="S16" s="20" t="str">
        <f t="shared" si="1"/>
        <v>1-ACTV</v>
      </c>
      <c r="T16" s="20" t="str">
        <f t="shared" si="2"/>
        <v>1-0000</v>
      </c>
      <c r="U16" s="20" t="str">
        <f t="shared" si="3"/>
        <v>1-1000</v>
      </c>
      <c r="V16" s="20" t="str">
        <f t="shared" si="4"/>
        <v>1-1100</v>
      </c>
      <c r="W16" s="20" t="str">
        <f t="shared" si="5"/>
        <v>1-1108</v>
      </c>
      <c r="X16" s="20" t="str">
        <f t="shared" si="6"/>
        <v/>
      </c>
      <c r="Y16" s="20" t="str">
        <f t="shared" si="7"/>
        <v/>
      </c>
      <c r="Z16" s="20" t="str">
        <f t="shared" si="8"/>
        <v/>
      </c>
      <c r="AA16" s="20" t="str">
        <f t="shared" si="9"/>
        <v/>
      </c>
      <c r="AB16" s="20" t="str">
        <f t="shared" si="10"/>
        <v/>
      </c>
      <c r="AD16" s="20" t="str">
        <f t="shared" si="22"/>
        <v/>
      </c>
      <c r="AE16" s="20" t="str">
        <f t="shared" si="23"/>
        <v/>
      </c>
      <c r="AF16" s="20" t="str">
        <f t="shared" si="24"/>
        <v/>
      </c>
      <c r="AG16" s="20" t="str">
        <f t="shared" si="25"/>
        <v xml:space="preserve">SELECT * FROM "SchAccounting"."Func_TblCodeOfAccounting_Structure_SET"(0000004000000000002, NULL, 0000009000000000002, 3, '1-1100', '1-1108'); </v>
      </c>
      <c r="AH16" s="20" t="str">
        <f t="shared" si="26"/>
        <v/>
      </c>
      <c r="AI16" s="20" t="str">
        <f t="shared" si="27"/>
        <v/>
      </c>
      <c r="AJ16" s="20" t="str">
        <f t="shared" si="28"/>
        <v/>
      </c>
      <c r="AK16" s="20" t="str">
        <f t="shared" si="29"/>
        <v/>
      </c>
      <c r="AL16" s="20" t="str">
        <f t="shared" si="30"/>
        <v/>
      </c>
      <c r="AM16" s="20" t="str">
        <f t="shared" si="31"/>
        <v/>
      </c>
      <c r="AO16" s="28" t="str">
        <f t="shared" si="0"/>
        <v xml:space="preserve">SELECT * FROM "SchAccounting"."Func_TblCodeOfAccounting_Structure_SET"(0000004000000000002, NULL, 0000009000000000002, 3, '1-1100', '1-1108'); </v>
      </c>
    </row>
    <row r="17" spans="2:41" x14ac:dyDescent="0.25">
      <c r="B17" s="20">
        <v>2</v>
      </c>
      <c r="C17" s="32" t="s">
        <v>343</v>
      </c>
      <c r="D17" s="20" t="s">
        <v>10</v>
      </c>
      <c r="I17" s="20" t="s">
        <v>344</v>
      </c>
      <c r="Q17" s="20" t="str">
        <f t="shared" si="21"/>
        <v>Commonwealth - USD</v>
      </c>
      <c r="S17" s="20" t="str">
        <f t="shared" si="1"/>
        <v>1-ACTV</v>
      </c>
      <c r="T17" s="20" t="str">
        <f t="shared" si="2"/>
        <v>1-0000</v>
      </c>
      <c r="U17" s="20" t="str">
        <f t="shared" si="3"/>
        <v>1-1000</v>
      </c>
      <c r="V17" s="20" t="str">
        <f t="shared" si="4"/>
        <v>1-1111</v>
      </c>
      <c r="W17" s="20" t="str">
        <f t="shared" si="5"/>
        <v>1-1108</v>
      </c>
      <c r="X17" s="20" t="str">
        <f t="shared" si="6"/>
        <v/>
      </c>
      <c r="Y17" s="20" t="str">
        <f t="shared" si="7"/>
        <v/>
      </c>
      <c r="Z17" s="20" t="str">
        <f t="shared" si="8"/>
        <v/>
      </c>
      <c r="AA17" s="20" t="str">
        <f t="shared" si="9"/>
        <v/>
      </c>
      <c r="AB17" s="20" t="str">
        <f t="shared" si="10"/>
        <v/>
      </c>
      <c r="AD17" s="20" t="str">
        <f t="shared" si="22"/>
        <v/>
      </c>
      <c r="AE17" s="20" t="str">
        <f t="shared" si="23"/>
        <v/>
      </c>
      <c r="AF17" s="20" t="str">
        <f t="shared" si="24"/>
        <v xml:space="preserve">SELECT * FROM "SchAccounting"."Func_TblCodeOfAccounting_Structure_SET"(0000004000000000002, NULL, 0000009000000000002, 2, '1-1000', '1-1111'); </v>
      </c>
      <c r="AG17" s="20" t="str">
        <f t="shared" si="25"/>
        <v/>
      </c>
      <c r="AH17" s="20" t="str">
        <f t="shared" si="26"/>
        <v/>
      </c>
      <c r="AI17" s="20" t="str">
        <f t="shared" si="27"/>
        <v/>
      </c>
      <c r="AJ17" s="20" t="str">
        <f t="shared" si="28"/>
        <v/>
      </c>
      <c r="AK17" s="20" t="str">
        <f t="shared" si="29"/>
        <v/>
      </c>
      <c r="AL17" s="20" t="str">
        <f t="shared" si="30"/>
        <v/>
      </c>
      <c r="AM17" s="20" t="str">
        <f t="shared" si="31"/>
        <v/>
      </c>
      <c r="AO17" s="28" t="str">
        <f t="shared" si="0"/>
        <v xml:space="preserve">SELECT * FROM "SchAccounting"."Func_TblCodeOfAccounting_Structure_SET"(0000004000000000002, NULL, 0000009000000000002, 2, '1-1000', '1-1111'); </v>
      </c>
    </row>
    <row r="18" spans="2:41" x14ac:dyDescent="0.25">
      <c r="B18" s="20">
        <v>3</v>
      </c>
      <c r="C18" s="32" t="s">
        <v>346</v>
      </c>
      <c r="D18" s="20" t="s">
        <v>12</v>
      </c>
      <c r="I18" s="20" t="s">
        <v>347</v>
      </c>
      <c r="Q18" s="20" t="str">
        <f t="shared" si="21"/>
        <v>Commonwealth - AUD</v>
      </c>
      <c r="S18" s="20" t="str">
        <f t="shared" si="1"/>
        <v>1-ACTV</v>
      </c>
      <c r="T18" s="20" t="str">
        <f t="shared" si="2"/>
        <v>1-0000</v>
      </c>
      <c r="U18" s="20" t="str">
        <f t="shared" si="3"/>
        <v>1-1000</v>
      </c>
      <c r="V18" s="20" t="str">
        <f t="shared" si="4"/>
        <v>1-1121</v>
      </c>
      <c r="W18" s="20" t="str">
        <f t="shared" si="5"/>
        <v>1-1108</v>
      </c>
      <c r="X18" s="20" t="str">
        <f t="shared" si="6"/>
        <v/>
      </c>
      <c r="Y18" s="20" t="str">
        <f t="shared" si="7"/>
        <v/>
      </c>
      <c r="Z18" s="20" t="str">
        <f t="shared" si="8"/>
        <v/>
      </c>
      <c r="AA18" s="20" t="str">
        <f t="shared" si="9"/>
        <v/>
      </c>
      <c r="AB18" s="20" t="str">
        <f t="shared" si="10"/>
        <v/>
      </c>
      <c r="AD18" s="20" t="str">
        <f t="shared" si="22"/>
        <v/>
      </c>
      <c r="AE18" s="20" t="str">
        <f t="shared" si="23"/>
        <v/>
      </c>
      <c r="AF18" s="20" t="str">
        <f t="shared" si="24"/>
        <v xml:space="preserve">SELECT * FROM "SchAccounting"."Func_TblCodeOfAccounting_Structure_SET"(0000004000000000002, NULL, 0000009000000000002, 2, '1-1000', '1-1121'); </v>
      </c>
      <c r="AG18" s="20" t="str">
        <f t="shared" si="25"/>
        <v/>
      </c>
      <c r="AH18" s="20" t="str">
        <f t="shared" si="26"/>
        <v/>
      </c>
      <c r="AI18" s="20" t="str">
        <f t="shared" si="27"/>
        <v/>
      </c>
      <c r="AJ18" s="20" t="str">
        <f t="shared" si="28"/>
        <v/>
      </c>
      <c r="AK18" s="20" t="str">
        <f t="shared" si="29"/>
        <v/>
      </c>
      <c r="AL18" s="20" t="str">
        <f t="shared" si="30"/>
        <v/>
      </c>
      <c r="AM18" s="20" t="str">
        <f t="shared" si="31"/>
        <v/>
      </c>
      <c r="AO18" s="28" t="str">
        <f t="shared" si="0"/>
        <v xml:space="preserve">SELECT * FROM "SchAccounting"."Func_TblCodeOfAccounting_Structure_SET"(0000004000000000002, NULL, 0000009000000000002, 2, '1-1000', '1-1121'); </v>
      </c>
    </row>
    <row r="19" spans="2:41" x14ac:dyDescent="0.25">
      <c r="B19" s="20">
        <v>3</v>
      </c>
      <c r="C19" s="32" t="s">
        <v>349</v>
      </c>
      <c r="D19" s="20" t="s">
        <v>14</v>
      </c>
      <c r="I19" s="20" t="s">
        <v>349</v>
      </c>
      <c r="Q19" s="20" t="str">
        <f t="shared" si="21"/>
        <v>Commonwealth Oprs - IDR</v>
      </c>
      <c r="S19" s="20" t="str">
        <f t="shared" si="1"/>
        <v>1-ACTV</v>
      </c>
      <c r="T19" s="20" t="str">
        <f t="shared" si="2"/>
        <v>1-0000</v>
      </c>
      <c r="U19" s="20" t="str">
        <f t="shared" si="3"/>
        <v>1-1000</v>
      </c>
      <c r="V19" s="20" t="str">
        <f t="shared" si="4"/>
        <v>1-1125</v>
      </c>
      <c r="W19" s="20" t="str">
        <f t="shared" si="5"/>
        <v>1-1108</v>
      </c>
      <c r="X19" s="20" t="str">
        <f t="shared" si="6"/>
        <v/>
      </c>
      <c r="Y19" s="20" t="str">
        <f t="shared" si="7"/>
        <v/>
      </c>
      <c r="Z19" s="20" t="str">
        <f t="shared" si="8"/>
        <v/>
      </c>
      <c r="AA19" s="20" t="str">
        <f t="shared" si="9"/>
        <v/>
      </c>
      <c r="AB19" s="20" t="str">
        <f t="shared" si="10"/>
        <v/>
      </c>
      <c r="AD19" s="20" t="str">
        <f t="shared" si="22"/>
        <v/>
      </c>
      <c r="AE19" s="20" t="str">
        <f t="shared" si="23"/>
        <v/>
      </c>
      <c r="AF19" s="20" t="str">
        <f t="shared" si="24"/>
        <v xml:space="preserve">SELECT * FROM "SchAccounting"."Func_TblCodeOfAccounting_Structure_SET"(0000004000000000002, NULL, 0000009000000000002, 2, '1-1000', '1-1125'); </v>
      </c>
      <c r="AG19" s="20" t="str">
        <f t="shared" si="25"/>
        <v/>
      </c>
      <c r="AH19" s="20" t="str">
        <f t="shared" si="26"/>
        <v/>
      </c>
      <c r="AI19" s="20" t="str">
        <f t="shared" si="27"/>
        <v/>
      </c>
      <c r="AJ19" s="20" t="str">
        <f t="shared" si="28"/>
        <v/>
      </c>
      <c r="AK19" s="20" t="str">
        <f t="shared" si="29"/>
        <v/>
      </c>
      <c r="AL19" s="20" t="str">
        <f t="shared" si="30"/>
        <v/>
      </c>
      <c r="AM19" s="20" t="str">
        <f t="shared" si="31"/>
        <v/>
      </c>
      <c r="AO19" s="28" t="str">
        <f t="shared" si="0"/>
        <v xml:space="preserve">SELECT * FROM "SchAccounting"."Func_TblCodeOfAccounting_Structure_SET"(0000004000000000002, NULL, 0000009000000000002, 2, '1-1000', '1-1125'); </v>
      </c>
    </row>
    <row r="20" spans="2:41" x14ac:dyDescent="0.25">
      <c r="B20" s="20">
        <v>3</v>
      </c>
      <c r="C20" s="32" t="s">
        <v>350</v>
      </c>
      <c r="D20" s="20" t="s">
        <v>15</v>
      </c>
      <c r="I20" s="20" t="s">
        <v>350</v>
      </c>
      <c r="Q20" s="20" t="str">
        <f t="shared" si="21"/>
        <v>Commonwealth Escr - IDR</v>
      </c>
      <c r="S20" s="20" t="str">
        <f t="shared" si="1"/>
        <v>1-ACTV</v>
      </c>
      <c r="T20" s="20" t="str">
        <f t="shared" si="2"/>
        <v>1-0000</v>
      </c>
      <c r="U20" s="20" t="str">
        <f t="shared" si="3"/>
        <v>1-1000</v>
      </c>
      <c r="V20" s="20" t="str">
        <f t="shared" si="4"/>
        <v>1-1126</v>
      </c>
      <c r="W20" s="20" t="str">
        <f t="shared" si="5"/>
        <v>1-1108</v>
      </c>
      <c r="X20" s="20" t="str">
        <f t="shared" si="6"/>
        <v/>
      </c>
      <c r="Y20" s="20" t="str">
        <f t="shared" si="7"/>
        <v/>
      </c>
      <c r="Z20" s="20" t="str">
        <f t="shared" si="8"/>
        <v/>
      </c>
      <c r="AA20" s="20" t="str">
        <f t="shared" si="9"/>
        <v/>
      </c>
      <c r="AB20" s="20" t="str">
        <f t="shared" si="10"/>
        <v/>
      </c>
      <c r="AD20" s="20" t="str">
        <f t="shared" si="22"/>
        <v/>
      </c>
      <c r="AE20" s="20" t="str">
        <f t="shared" si="23"/>
        <v/>
      </c>
      <c r="AF20" s="20" t="str">
        <f t="shared" si="24"/>
        <v xml:space="preserve">SELECT * FROM "SchAccounting"."Func_TblCodeOfAccounting_Structure_SET"(0000004000000000002, NULL, 0000009000000000002, 2, '1-1000', '1-1126'); </v>
      </c>
      <c r="AG20" s="20" t="str">
        <f t="shared" si="25"/>
        <v/>
      </c>
      <c r="AH20" s="20" t="str">
        <f t="shared" si="26"/>
        <v/>
      </c>
      <c r="AI20" s="20" t="str">
        <f t="shared" si="27"/>
        <v/>
      </c>
      <c r="AJ20" s="20" t="str">
        <f t="shared" si="28"/>
        <v/>
      </c>
      <c r="AK20" s="20" t="str">
        <f t="shared" si="29"/>
        <v/>
      </c>
      <c r="AL20" s="20" t="str">
        <f t="shared" si="30"/>
        <v/>
      </c>
      <c r="AM20" s="20" t="str">
        <f t="shared" si="31"/>
        <v/>
      </c>
      <c r="AO20" s="28" t="str">
        <f t="shared" si="0"/>
        <v xml:space="preserve">SELECT * FROM "SchAccounting"."Func_TblCodeOfAccounting_Structure_SET"(0000004000000000002, NULL, 0000009000000000002, 2, '1-1000', '1-1126'); </v>
      </c>
    </row>
    <row r="21" spans="2:41" x14ac:dyDescent="0.25">
      <c r="B21" s="20">
        <v>3</v>
      </c>
      <c r="C21" s="32" t="s">
        <v>351</v>
      </c>
      <c r="D21" s="20" t="s">
        <v>16</v>
      </c>
      <c r="I21" s="20" t="s">
        <v>351</v>
      </c>
      <c r="Q21" s="20" t="str">
        <f t="shared" si="21"/>
        <v>BCA - IDR</v>
      </c>
      <c r="S21" s="20" t="str">
        <f t="shared" si="1"/>
        <v>1-ACTV</v>
      </c>
      <c r="T21" s="20" t="str">
        <f t="shared" si="2"/>
        <v>1-0000</v>
      </c>
      <c r="U21" s="20" t="str">
        <f t="shared" si="3"/>
        <v>1-1000</v>
      </c>
      <c r="V21" s="20" t="str">
        <f t="shared" si="4"/>
        <v>1-1200</v>
      </c>
      <c r="W21" s="20" t="str">
        <f t="shared" si="5"/>
        <v>1-1108</v>
      </c>
      <c r="X21" s="20" t="str">
        <f t="shared" si="6"/>
        <v/>
      </c>
      <c r="Y21" s="20" t="str">
        <f t="shared" si="7"/>
        <v/>
      </c>
      <c r="Z21" s="20" t="str">
        <f t="shared" si="8"/>
        <v/>
      </c>
      <c r="AA21" s="20" t="str">
        <f t="shared" si="9"/>
        <v/>
      </c>
      <c r="AB21" s="20" t="str">
        <f t="shared" si="10"/>
        <v/>
      </c>
      <c r="AD21" s="20" t="str">
        <f t="shared" si="22"/>
        <v/>
      </c>
      <c r="AE21" s="20" t="str">
        <f t="shared" si="23"/>
        <v/>
      </c>
      <c r="AF21" s="20" t="str">
        <f t="shared" si="24"/>
        <v xml:space="preserve">SELECT * FROM "SchAccounting"."Func_TblCodeOfAccounting_Structure_SET"(0000004000000000002, NULL, 0000009000000000002, 2, '1-1000', '1-1200'); </v>
      </c>
      <c r="AG21" s="20" t="str">
        <f t="shared" si="25"/>
        <v/>
      </c>
      <c r="AH21" s="20" t="str">
        <f t="shared" si="26"/>
        <v/>
      </c>
      <c r="AI21" s="20" t="str">
        <f t="shared" si="27"/>
        <v/>
      </c>
      <c r="AJ21" s="20" t="str">
        <f t="shared" si="28"/>
        <v/>
      </c>
      <c r="AK21" s="20" t="str">
        <f t="shared" si="29"/>
        <v/>
      </c>
      <c r="AL21" s="20" t="str">
        <f t="shared" si="30"/>
        <v/>
      </c>
      <c r="AM21" s="20" t="str">
        <f t="shared" si="31"/>
        <v/>
      </c>
      <c r="AO21" s="28" t="str">
        <f t="shared" si="0"/>
        <v xml:space="preserve">SELECT * FROM "SchAccounting"."Func_TblCodeOfAccounting_Structure_SET"(0000004000000000002, NULL, 0000009000000000002, 2, '1-1000', '1-1200'); </v>
      </c>
    </row>
    <row r="22" spans="2:41" x14ac:dyDescent="0.25">
      <c r="B22" s="20">
        <v>3</v>
      </c>
      <c r="C22" s="32" t="s">
        <v>352</v>
      </c>
      <c r="D22" s="20" t="s">
        <v>451</v>
      </c>
      <c r="I22" s="20" t="s">
        <v>352</v>
      </c>
      <c r="Q22" s="20" t="str">
        <f t="shared" si="21"/>
        <v>BCA - Medan</v>
      </c>
      <c r="S22" s="20" t="str">
        <f t="shared" si="1"/>
        <v>1-ACTV</v>
      </c>
      <c r="T22" s="20" t="str">
        <f t="shared" si="2"/>
        <v>1-0000</v>
      </c>
      <c r="U22" s="20" t="str">
        <f t="shared" si="3"/>
        <v>1-1000</v>
      </c>
      <c r="V22" s="20" t="str">
        <f t="shared" si="4"/>
        <v>1-1201</v>
      </c>
      <c r="W22" s="20" t="str">
        <f t="shared" si="5"/>
        <v>1-1108</v>
      </c>
      <c r="X22" s="20" t="str">
        <f t="shared" si="6"/>
        <v/>
      </c>
      <c r="Y22" s="20" t="str">
        <f t="shared" si="7"/>
        <v/>
      </c>
      <c r="Z22" s="20" t="str">
        <f t="shared" si="8"/>
        <v/>
      </c>
      <c r="AA22" s="20" t="str">
        <f t="shared" si="9"/>
        <v/>
      </c>
      <c r="AB22" s="20" t="str">
        <f t="shared" si="10"/>
        <v/>
      </c>
      <c r="AD22" s="20" t="str">
        <f t="shared" si="22"/>
        <v/>
      </c>
      <c r="AE22" s="20" t="str">
        <f t="shared" si="23"/>
        <v/>
      </c>
      <c r="AF22" s="20" t="str">
        <f t="shared" si="24"/>
        <v xml:space="preserve">SELECT * FROM "SchAccounting"."Func_TblCodeOfAccounting_Structure_SET"(0000004000000000002, NULL, 0000009000000000002, 2, '1-1000', '1-1201'); </v>
      </c>
      <c r="AG22" s="20" t="str">
        <f t="shared" si="25"/>
        <v/>
      </c>
      <c r="AH22" s="20" t="str">
        <f t="shared" si="26"/>
        <v/>
      </c>
      <c r="AI22" s="20" t="str">
        <f t="shared" si="27"/>
        <v/>
      </c>
      <c r="AJ22" s="20" t="str">
        <f t="shared" si="28"/>
        <v/>
      </c>
      <c r="AK22" s="20" t="str">
        <f t="shared" si="29"/>
        <v/>
      </c>
      <c r="AL22" s="20" t="str">
        <f t="shared" si="30"/>
        <v/>
      </c>
      <c r="AM22" s="20" t="str">
        <f t="shared" si="31"/>
        <v/>
      </c>
      <c r="AO22" s="28" t="str">
        <f t="shared" si="0"/>
        <v xml:space="preserve">SELECT * FROM "SchAccounting"."Func_TblCodeOfAccounting_Structure_SET"(0000004000000000002, NULL, 0000009000000000002, 2, '1-1000', '1-1201'); </v>
      </c>
    </row>
    <row r="23" spans="2:41" x14ac:dyDescent="0.25">
      <c r="B23" s="20">
        <v>3</v>
      </c>
      <c r="C23" s="32" t="s">
        <v>353</v>
      </c>
      <c r="D23" s="20" t="s">
        <v>452</v>
      </c>
      <c r="I23" s="20" t="s">
        <v>353</v>
      </c>
      <c r="Q23" s="20" t="str">
        <f t="shared" si="21"/>
        <v>BCA - Surabaya</v>
      </c>
      <c r="S23" s="20" t="str">
        <f t="shared" si="1"/>
        <v>1-ACTV</v>
      </c>
      <c r="T23" s="20" t="str">
        <f t="shared" si="2"/>
        <v>1-0000</v>
      </c>
      <c r="U23" s="20" t="str">
        <f t="shared" si="3"/>
        <v>1-1000</v>
      </c>
      <c r="V23" s="20" t="str">
        <f t="shared" si="4"/>
        <v>1-1203</v>
      </c>
      <c r="W23" s="20" t="str">
        <f t="shared" si="5"/>
        <v>1-1108</v>
      </c>
      <c r="X23" s="20" t="str">
        <f t="shared" si="6"/>
        <v/>
      </c>
      <c r="Y23" s="20" t="str">
        <f t="shared" si="7"/>
        <v/>
      </c>
      <c r="Z23" s="20" t="str">
        <f t="shared" si="8"/>
        <v/>
      </c>
      <c r="AA23" s="20" t="str">
        <f t="shared" si="9"/>
        <v/>
      </c>
      <c r="AB23" s="20" t="str">
        <f t="shared" si="10"/>
        <v/>
      </c>
      <c r="AD23" s="20" t="str">
        <f t="shared" si="22"/>
        <v/>
      </c>
      <c r="AE23" s="20" t="str">
        <f t="shared" si="23"/>
        <v/>
      </c>
      <c r="AF23" s="20" t="str">
        <f t="shared" si="24"/>
        <v xml:space="preserve">SELECT * FROM "SchAccounting"."Func_TblCodeOfAccounting_Structure_SET"(0000004000000000002, NULL, 0000009000000000002, 2, '1-1000', '1-1203'); </v>
      </c>
      <c r="AG23" s="20" t="str">
        <f t="shared" si="25"/>
        <v/>
      </c>
      <c r="AH23" s="20" t="str">
        <f t="shared" si="26"/>
        <v/>
      </c>
      <c r="AI23" s="20" t="str">
        <f t="shared" si="27"/>
        <v/>
      </c>
      <c r="AJ23" s="20" t="str">
        <f t="shared" si="28"/>
        <v/>
      </c>
      <c r="AK23" s="20" t="str">
        <f t="shared" si="29"/>
        <v/>
      </c>
      <c r="AL23" s="20" t="str">
        <f t="shared" si="30"/>
        <v/>
      </c>
      <c r="AM23" s="20" t="str">
        <f t="shared" si="31"/>
        <v/>
      </c>
      <c r="AO23" s="28" t="str">
        <f t="shared" si="0"/>
        <v xml:space="preserve">SELECT * FROM "SchAccounting"."Func_TblCodeOfAccounting_Structure_SET"(0000004000000000002, NULL, 0000009000000000002, 2, '1-1000', '1-1203'); </v>
      </c>
    </row>
    <row r="24" spans="2:41" x14ac:dyDescent="0.25">
      <c r="B24" s="20">
        <v>3</v>
      </c>
      <c r="C24" s="32" t="s">
        <v>354</v>
      </c>
      <c r="D24" s="20" t="s">
        <v>19</v>
      </c>
      <c r="I24" s="20" t="s">
        <v>354</v>
      </c>
      <c r="Q24" s="20" t="str">
        <f t="shared" si="21"/>
        <v>BCA - IDR 0607</v>
      </c>
      <c r="S24" s="20" t="str">
        <f t="shared" si="1"/>
        <v>1-ACTV</v>
      </c>
      <c r="T24" s="20" t="str">
        <f t="shared" si="2"/>
        <v>1-0000</v>
      </c>
      <c r="U24" s="20" t="str">
        <f t="shared" si="3"/>
        <v>1-1000</v>
      </c>
      <c r="V24" s="20" t="str">
        <f t="shared" si="4"/>
        <v>1-1220</v>
      </c>
      <c r="W24" s="20" t="str">
        <f t="shared" si="5"/>
        <v>1-1108</v>
      </c>
      <c r="X24" s="20" t="str">
        <f t="shared" si="6"/>
        <v/>
      </c>
      <c r="Y24" s="20" t="str">
        <f t="shared" si="7"/>
        <v/>
      </c>
      <c r="Z24" s="20" t="str">
        <f t="shared" si="8"/>
        <v/>
      </c>
      <c r="AA24" s="20" t="str">
        <f t="shared" si="9"/>
        <v/>
      </c>
      <c r="AB24" s="20" t="str">
        <f t="shared" si="10"/>
        <v/>
      </c>
      <c r="AD24" s="20" t="str">
        <f t="shared" si="22"/>
        <v/>
      </c>
      <c r="AE24" s="20" t="str">
        <f t="shared" si="23"/>
        <v/>
      </c>
      <c r="AF24" s="20" t="str">
        <f t="shared" si="24"/>
        <v xml:space="preserve">SELECT * FROM "SchAccounting"."Func_TblCodeOfAccounting_Structure_SET"(0000004000000000002, NULL, 0000009000000000002, 2, '1-1000', '1-1220'); </v>
      </c>
      <c r="AG24" s="20" t="str">
        <f t="shared" si="25"/>
        <v/>
      </c>
      <c r="AH24" s="20" t="str">
        <f t="shared" si="26"/>
        <v/>
      </c>
      <c r="AI24" s="20" t="str">
        <f t="shared" si="27"/>
        <v/>
      </c>
      <c r="AJ24" s="20" t="str">
        <f t="shared" si="28"/>
        <v/>
      </c>
      <c r="AK24" s="20" t="str">
        <f t="shared" si="29"/>
        <v/>
      </c>
      <c r="AL24" s="20" t="str">
        <f t="shared" si="30"/>
        <v/>
      </c>
      <c r="AM24" s="20" t="str">
        <f t="shared" si="31"/>
        <v/>
      </c>
      <c r="AO24" s="28" t="str">
        <f t="shared" si="0"/>
        <v xml:space="preserve">SELECT * FROM "SchAccounting"."Func_TblCodeOfAccounting_Structure_SET"(0000004000000000002, NULL, 0000009000000000002, 2, '1-1000', '1-1220'); </v>
      </c>
    </row>
    <row r="25" spans="2:41" x14ac:dyDescent="0.25">
      <c r="B25" s="20">
        <v>3</v>
      </c>
      <c r="C25" s="32" t="s">
        <v>355</v>
      </c>
      <c r="D25" s="20" t="s">
        <v>20</v>
      </c>
      <c r="I25" s="20" t="s">
        <v>355</v>
      </c>
      <c r="Q25" s="20" t="str">
        <f t="shared" si="21"/>
        <v>BII - IDR 0380</v>
      </c>
      <c r="S25" s="20" t="str">
        <f t="shared" si="1"/>
        <v>1-ACTV</v>
      </c>
      <c r="T25" s="20" t="str">
        <f t="shared" si="2"/>
        <v>1-0000</v>
      </c>
      <c r="U25" s="20" t="str">
        <f t="shared" si="3"/>
        <v>1-1000</v>
      </c>
      <c r="V25" s="20" t="str">
        <f t="shared" si="4"/>
        <v>1-1300</v>
      </c>
      <c r="W25" s="20" t="str">
        <f t="shared" si="5"/>
        <v>1-1108</v>
      </c>
      <c r="X25" s="20" t="str">
        <f t="shared" si="6"/>
        <v/>
      </c>
      <c r="Y25" s="20" t="str">
        <f t="shared" si="7"/>
        <v/>
      </c>
      <c r="Z25" s="20" t="str">
        <f t="shared" si="8"/>
        <v/>
      </c>
      <c r="AA25" s="20" t="str">
        <f t="shared" si="9"/>
        <v/>
      </c>
      <c r="AB25" s="20" t="str">
        <f t="shared" si="10"/>
        <v/>
      </c>
      <c r="AD25" s="20" t="str">
        <f t="shared" si="22"/>
        <v/>
      </c>
      <c r="AE25" s="20" t="str">
        <f t="shared" si="23"/>
        <v/>
      </c>
      <c r="AF25" s="20" t="str">
        <f t="shared" si="24"/>
        <v xml:space="preserve">SELECT * FROM "SchAccounting"."Func_TblCodeOfAccounting_Structure_SET"(0000004000000000002, NULL, 0000009000000000002, 2, '1-1000', '1-1300'); </v>
      </c>
      <c r="AG25" s="20" t="str">
        <f t="shared" si="25"/>
        <v/>
      </c>
      <c r="AH25" s="20" t="str">
        <f t="shared" si="26"/>
        <v/>
      </c>
      <c r="AI25" s="20" t="str">
        <f t="shared" si="27"/>
        <v/>
      </c>
      <c r="AJ25" s="20" t="str">
        <f t="shared" si="28"/>
        <v/>
      </c>
      <c r="AK25" s="20" t="str">
        <f t="shared" si="29"/>
        <v/>
      </c>
      <c r="AL25" s="20" t="str">
        <f t="shared" si="30"/>
        <v/>
      </c>
      <c r="AM25" s="20" t="str">
        <f t="shared" si="31"/>
        <v/>
      </c>
      <c r="AO25" s="28" t="str">
        <f t="shared" si="0"/>
        <v xml:space="preserve">SELECT * FROM "SchAccounting"."Func_TblCodeOfAccounting_Structure_SET"(0000004000000000002, NULL, 0000009000000000002, 2, '1-1000', '1-1300'); </v>
      </c>
    </row>
    <row r="26" spans="2:41" x14ac:dyDescent="0.25">
      <c r="B26" s="20">
        <v>3</v>
      </c>
      <c r="C26" s="32" t="s">
        <v>356</v>
      </c>
      <c r="D26" s="20" t="s">
        <v>21</v>
      </c>
      <c r="I26" s="20" t="s">
        <v>356</v>
      </c>
      <c r="Q26" s="20" t="str">
        <f t="shared" si="21"/>
        <v>BII - IDR2 1070</v>
      </c>
      <c r="S26" s="20" t="str">
        <f t="shared" si="1"/>
        <v>1-ACTV</v>
      </c>
      <c r="T26" s="20" t="str">
        <f t="shared" si="2"/>
        <v>1-0000</v>
      </c>
      <c r="U26" s="20" t="str">
        <f t="shared" si="3"/>
        <v>1-1000</v>
      </c>
      <c r="V26" s="20" t="str">
        <f t="shared" si="4"/>
        <v>1-1400</v>
      </c>
      <c r="W26" s="20" t="str">
        <f t="shared" si="5"/>
        <v>1-1108</v>
      </c>
      <c r="X26" s="20" t="str">
        <f t="shared" si="6"/>
        <v/>
      </c>
      <c r="Y26" s="20" t="str">
        <f t="shared" si="7"/>
        <v/>
      </c>
      <c r="Z26" s="20" t="str">
        <f t="shared" si="8"/>
        <v/>
      </c>
      <c r="AA26" s="20" t="str">
        <f t="shared" si="9"/>
        <v/>
      </c>
      <c r="AB26" s="20" t="str">
        <f t="shared" si="10"/>
        <v/>
      </c>
      <c r="AD26" s="20" t="str">
        <f t="shared" si="22"/>
        <v/>
      </c>
      <c r="AE26" s="20" t="str">
        <f t="shared" si="23"/>
        <v/>
      </c>
      <c r="AF26" s="20" t="str">
        <f t="shared" si="24"/>
        <v xml:space="preserve">SELECT * FROM "SchAccounting"."Func_TblCodeOfAccounting_Structure_SET"(0000004000000000002, NULL, 0000009000000000002, 2, '1-1000', '1-1400'); </v>
      </c>
      <c r="AG26" s="20" t="str">
        <f t="shared" si="25"/>
        <v/>
      </c>
      <c r="AH26" s="20" t="str">
        <f t="shared" si="26"/>
        <v/>
      </c>
      <c r="AI26" s="20" t="str">
        <f t="shared" si="27"/>
        <v/>
      </c>
      <c r="AJ26" s="20" t="str">
        <f t="shared" si="28"/>
        <v/>
      </c>
      <c r="AK26" s="20" t="str">
        <f t="shared" si="29"/>
        <v/>
      </c>
      <c r="AL26" s="20" t="str">
        <f t="shared" si="30"/>
        <v/>
      </c>
      <c r="AM26" s="20" t="str">
        <f t="shared" si="31"/>
        <v/>
      </c>
      <c r="AO26" s="28" t="str">
        <f t="shared" si="0"/>
        <v xml:space="preserve">SELECT * FROM "SchAccounting"."Func_TblCodeOfAccounting_Structure_SET"(0000004000000000002, NULL, 0000009000000000002, 2, '1-1000', '1-1400'); </v>
      </c>
    </row>
    <row r="27" spans="2:41" x14ac:dyDescent="0.25">
      <c r="B27" s="20">
        <v>3</v>
      </c>
      <c r="C27" s="32" t="s">
        <v>357</v>
      </c>
      <c r="D27" s="20" t="s">
        <v>22</v>
      </c>
      <c r="I27" s="20" t="s">
        <v>357</v>
      </c>
      <c r="Q27" s="20" t="str">
        <f t="shared" si="21"/>
        <v>BII - IDR 2304</v>
      </c>
      <c r="S27" s="20" t="str">
        <f t="shared" si="1"/>
        <v>1-ACTV</v>
      </c>
      <c r="T27" s="20" t="str">
        <f t="shared" si="2"/>
        <v>1-0000</v>
      </c>
      <c r="U27" s="20" t="str">
        <f t="shared" si="3"/>
        <v>1-1000</v>
      </c>
      <c r="V27" s="20" t="str">
        <f t="shared" si="4"/>
        <v>1-1500</v>
      </c>
      <c r="W27" s="20" t="str">
        <f t="shared" si="5"/>
        <v>1-1108</v>
      </c>
      <c r="X27" s="20" t="str">
        <f t="shared" si="6"/>
        <v/>
      </c>
      <c r="Y27" s="20" t="str">
        <f t="shared" si="7"/>
        <v/>
      </c>
      <c r="Z27" s="20" t="str">
        <f t="shared" si="8"/>
        <v/>
      </c>
      <c r="AA27" s="20" t="str">
        <f t="shared" si="9"/>
        <v/>
      </c>
      <c r="AB27" s="20" t="str">
        <f t="shared" si="10"/>
        <v/>
      </c>
      <c r="AD27" s="20" t="str">
        <f t="shared" si="22"/>
        <v/>
      </c>
      <c r="AE27" s="20" t="str">
        <f t="shared" si="23"/>
        <v/>
      </c>
      <c r="AF27" s="20" t="str">
        <f t="shared" si="24"/>
        <v xml:space="preserve">SELECT * FROM "SchAccounting"."Func_TblCodeOfAccounting_Structure_SET"(0000004000000000002, NULL, 0000009000000000002, 2, '1-1000', '1-1500'); </v>
      </c>
      <c r="AG27" s="20" t="str">
        <f t="shared" si="25"/>
        <v/>
      </c>
      <c r="AH27" s="20" t="str">
        <f t="shared" si="26"/>
        <v/>
      </c>
      <c r="AI27" s="20" t="str">
        <f t="shared" si="27"/>
        <v/>
      </c>
      <c r="AJ27" s="20" t="str">
        <f t="shared" si="28"/>
        <v/>
      </c>
      <c r="AK27" s="20" t="str">
        <f t="shared" si="29"/>
        <v/>
      </c>
      <c r="AL27" s="20" t="str">
        <f t="shared" si="30"/>
        <v/>
      </c>
      <c r="AM27" s="20" t="str">
        <f t="shared" si="31"/>
        <v/>
      </c>
      <c r="AO27" s="28" t="str">
        <f t="shared" si="0"/>
        <v xml:space="preserve">SELECT * FROM "SchAccounting"."Func_TblCodeOfAccounting_Structure_SET"(0000004000000000002, NULL, 0000009000000000002, 2, '1-1000', '1-1500'); </v>
      </c>
    </row>
    <row r="28" spans="2:41" x14ac:dyDescent="0.25">
      <c r="B28" s="20">
        <v>3</v>
      </c>
      <c r="C28" s="32" t="s">
        <v>358</v>
      </c>
      <c r="D28" s="20" t="s">
        <v>23</v>
      </c>
      <c r="I28" s="20" t="s">
        <v>359</v>
      </c>
      <c r="Q28" s="20" t="str">
        <f t="shared" si="21"/>
        <v>BII - USD 6153</v>
      </c>
      <c r="S28" s="20" t="str">
        <f t="shared" si="1"/>
        <v>1-ACTV</v>
      </c>
      <c r="T28" s="20" t="str">
        <f t="shared" si="2"/>
        <v>1-0000</v>
      </c>
      <c r="U28" s="20" t="str">
        <f t="shared" si="3"/>
        <v>1-1000</v>
      </c>
      <c r="V28" s="20" t="str">
        <f t="shared" si="4"/>
        <v>1-1601</v>
      </c>
      <c r="W28" s="20" t="str">
        <f t="shared" si="5"/>
        <v>1-1108</v>
      </c>
      <c r="X28" s="20" t="str">
        <f t="shared" si="6"/>
        <v/>
      </c>
      <c r="Y28" s="20" t="str">
        <f t="shared" si="7"/>
        <v/>
      </c>
      <c r="Z28" s="20" t="str">
        <f t="shared" si="8"/>
        <v/>
      </c>
      <c r="AA28" s="20" t="str">
        <f t="shared" si="9"/>
        <v/>
      </c>
      <c r="AB28" s="20" t="str">
        <f t="shared" si="10"/>
        <v/>
      </c>
      <c r="AD28" s="20" t="str">
        <f t="shared" si="22"/>
        <v/>
      </c>
      <c r="AE28" s="20" t="str">
        <f t="shared" si="23"/>
        <v/>
      </c>
      <c r="AF28" s="20" t="str">
        <f t="shared" si="24"/>
        <v xml:space="preserve">SELECT * FROM "SchAccounting"."Func_TblCodeOfAccounting_Structure_SET"(0000004000000000002, NULL, 0000009000000000002, 2, '1-1000', '1-1601'); </v>
      </c>
      <c r="AG28" s="20" t="str">
        <f t="shared" si="25"/>
        <v/>
      </c>
      <c r="AH28" s="20" t="str">
        <f t="shared" si="26"/>
        <v/>
      </c>
      <c r="AI28" s="20" t="str">
        <f t="shared" si="27"/>
        <v/>
      </c>
      <c r="AJ28" s="20" t="str">
        <f t="shared" si="28"/>
        <v/>
      </c>
      <c r="AK28" s="20" t="str">
        <f t="shared" si="29"/>
        <v/>
      </c>
      <c r="AL28" s="20" t="str">
        <f t="shared" si="30"/>
        <v/>
      </c>
      <c r="AM28" s="20" t="str">
        <f t="shared" si="31"/>
        <v/>
      </c>
      <c r="AO28" s="28" t="str">
        <f t="shared" si="0"/>
        <v xml:space="preserve">SELECT * FROM "SchAccounting"."Func_TblCodeOfAccounting_Structure_SET"(0000004000000000002, NULL, 0000009000000000002, 2, '1-1000', '1-1601'); </v>
      </c>
    </row>
    <row r="29" spans="2:41" x14ac:dyDescent="0.25">
      <c r="B29" s="20">
        <v>3</v>
      </c>
      <c r="C29" s="32" t="s">
        <v>361</v>
      </c>
      <c r="D29" s="20" t="s">
        <v>25</v>
      </c>
      <c r="I29" s="20" t="s">
        <v>362</v>
      </c>
      <c r="Q29" s="20" t="str">
        <f t="shared" si="21"/>
        <v>BII - USD 6140</v>
      </c>
      <c r="S29" s="20" t="str">
        <f t="shared" si="1"/>
        <v>1-ACTV</v>
      </c>
      <c r="T29" s="20" t="str">
        <f t="shared" si="2"/>
        <v>1-0000</v>
      </c>
      <c r="U29" s="20" t="str">
        <f t="shared" si="3"/>
        <v>1-1000</v>
      </c>
      <c r="V29" s="20" t="str">
        <f t="shared" si="4"/>
        <v>1-1701</v>
      </c>
      <c r="W29" s="20" t="str">
        <f t="shared" si="5"/>
        <v>1-1108</v>
      </c>
      <c r="X29" s="20" t="str">
        <f t="shared" si="6"/>
        <v/>
      </c>
      <c r="Y29" s="20" t="str">
        <f t="shared" si="7"/>
        <v/>
      </c>
      <c r="Z29" s="20" t="str">
        <f t="shared" si="8"/>
        <v/>
      </c>
      <c r="AA29" s="20" t="str">
        <f t="shared" si="9"/>
        <v/>
      </c>
      <c r="AB29" s="20" t="str">
        <f t="shared" si="10"/>
        <v/>
      </c>
      <c r="AD29" s="20" t="str">
        <f t="shared" si="22"/>
        <v/>
      </c>
      <c r="AE29" s="20" t="str">
        <f t="shared" si="23"/>
        <v/>
      </c>
      <c r="AF29" s="20" t="str">
        <f t="shared" si="24"/>
        <v xml:space="preserve">SELECT * FROM "SchAccounting"."Func_TblCodeOfAccounting_Structure_SET"(0000004000000000002, NULL, 0000009000000000002, 2, '1-1000', '1-1701'); </v>
      </c>
      <c r="AG29" s="20" t="str">
        <f t="shared" si="25"/>
        <v/>
      </c>
      <c r="AH29" s="20" t="str">
        <f t="shared" si="26"/>
        <v/>
      </c>
      <c r="AI29" s="20" t="str">
        <f t="shared" si="27"/>
        <v/>
      </c>
      <c r="AJ29" s="20" t="str">
        <f t="shared" si="28"/>
        <v/>
      </c>
      <c r="AK29" s="20" t="str">
        <f t="shared" si="29"/>
        <v/>
      </c>
      <c r="AL29" s="20" t="str">
        <f t="shared" si="30"/>
        <v/>
      </c>
      <c r="AM29" s="20" t="str">
        <f t="shared" si="31"/>
        <v/>
      </c>
      <c r="AO29" s="28" t="str">
        <f t="shared" si="0"/>
        <v xml:space="preserve">SELECT * FROM "SchAccounting"."Func_TblCodeOfAccounting_Structure_SET"(0000004000000000002, NULL, 0000009000000000002, 2, '1-1000', '1-1701'); </v>
      </c>
    </row>
    <row r="30" spans="2:41" x14ac:dyDescent="0.25">
      <c r="B30" s="20">
        <v>3</v>
      </c>
      <c r="C30" s="32" t="s">
        <v>364</v>
      </c>
      <c r="D30" s="20" t="s">
        <v>27</v>
      </c>
      <c r="I30" s="20" t="s">
        <v>365</v>
      </c>
      <c r="Q30" s="20" t="str">
        <f t="shared" si="21"/>
        <v>STDE - USD 0287</v>
      </c>
      <c r="S30" s="20" t="str">
        <f t="shared" si="1"/>
        <v>1-ACTV</v>
      </c>
      <c r="T30" s="20" t="str">
        <f t="shared" si="2"/>
        <v>1-0000</v>
      </c>
      <c r="U30" s="20" t="str">
        <f t="shared" si="3"/>
        <v>1-1000</v>
      </c>
      <c r="V30" s="20" t="str">
        <f t="shared" si="4"/>
        <v>1-1801</v>
      </c>
      <c r="W30" s="20" t="str">
        <f t="shared" si="5"/>
        <v>1-1108</v>
      </c>
      <c r="X30" s="20" t="str">
        <f t="shared" si="6"/>
        <v/>
      </c>
      <c r="Y30" s="20" t="str">
        <f t="shared" si="7"/>
        <v/>
      </c>
      <c r="Z30" s="20" t="str">
        <f t="shared" si="8"/>
        <v/>
      </c>
      <c r="AA30" s="20" t="str">
        <f t="shared" si="9"/>
        <v/>
      </c>
      <c r="AB30" s="20" t="str">
        <f t="shared" si="10"/>
        <v/>
      </c>
      <c r="AD30" s="20" t="str">
        <f t="shared" si="22"/>
        <v/>
      </c>
      <c r="AE30" s="20" t="str">
        <f t="shared" si="23"/>
        <v/>
      </c>
      <c r="AF30" s="20" t="str">
        <f t="shared" si="24"/>
        <v xml:space="preserve">SELECT * FROM "SchAccounting"."Func_TblCodeOfAccounting_Structure_SET"(0000004000000000002, NULL, 0000009000000000002, 2, '1-1000', '1-1801'); </v>
      </c>
      <c r="AG30" s="20" t="str">
        <f t="shared" si="25"/>
        <v/>
      </c>
      <c r="AH30" s="20" t="str">
        <f t="shared" si="26"/>
        <v/>
      </c>
      <c r="AI30" s="20" t="str">
        <f t="shared" si="27"/>
        <v/>
      </c>
      <c r="AJ30" s="20" t="str">
        <f t="shared" si="28"/>
        <v/>
      </c>
      <c r="AK30" s="20" t="str">
        <f t="shared" si="29"/>
        <v/>
      </c>
      <c r="AL30" s="20" t="str">
        <f t="shared" si="30"/>
        <v/>
      </c>
      <c r="AM30" s="20" t="str">
        <f t="shared" si="31"/>
        <v/>
      </c>
      <c r="AO30" s="28" t="str">
        <f t="shared" si="0"/>
        <v xml:space="preserve">SELECT * FROM "SchAccounting"."Func_TblCodeOfAccounting_Structure_SET"(0000004000000000002, NULL, 0000009000000000002, 2, '1-1000', '1-1801'); </v>
      </c>
    </row>
    <row r="31" spans="2:41" x14ac:dyDescent="0.25">
      <c r="B31" s="20">
        <v>3</v>
      </c>
      <c r="C31" s="32" t="s">
        <v>367</v>
      </c>
      <c r="D31" s="20" t="s">
        <v>29</v>
      </c>
      <c r="I31" s="20" t="s">
        <v>368</v>
      </c>
      <c r="Q31" s="20" t="str">
        <f t="shared" si="21"/>
        <v>STDO - USD 0325</v>
      </c>
      <c r="S31" s="20" t="str">
        <f t="shared" si="1"/>
        <v>1-ACTV</v>
      </c>
      <c r="T31" s="20" t="str">
        <f t="shared" si="2"/>
        <v>1-0000</v>
      </c>
      <c r="U31" s="20" t="str">
        <f t="shared" si="3"/>
        <v>1-1000</v>
      </c>
      <c r="V31" s="20" t="str">
        <f t="shared" si="4"/>
        <v>1-1811</v>
      </c>
      <c r="W31" s="20" t="str">
        <f t="shared" si="5"/>
        <v>1-1108</v>
      </c>
      <c r="X31" s="20" t="str">
        <f t="shared" si="6"/>
        <v/>
      </c>
      <c r="Y31" s="20" t="str">
        <f t="shared" si="7"/>
        <v/>
      </c>
      <c r="Z31" s="20" t="str">
        <f t="shared" si="8"/>
        <v/>
      </c>
      <c r="AA31" s="20" t="str">
        <f t="shared" si="9"/>
        <v/>
      </c>
      <c r="AB31" s="20" t="str">
        <f t="shared" si="10"/>
        <v/>
      </c>
      <c r="AD31" s="20" t="str">
        <f t="shared" si="22"/>
        <v/>
      </c>
      <c r="AE31" s="20" t="str">
        <f t="shared" si="23"/>
        <v/>
      </c>
      <c r="AF31" s="20" t="str">
        <f t="shared" si="24"/>
        <v xml:space="preserve">SELECT * FROM "SchAccounting"."Func_TblCodeOfAccounting_Structure_SET"(0000004000000000002, NULL, 0000009000000000002, 2, '1-1000', '1-1811'); </v>
      </c>
      <c r="AG31" s="20" t="str">
        <f t="shared" si="25"/>
        <v/>
      </c>
      <c r="AH31" s="20" t="str">
        <f t="shared" si="26"/>
        <v/>
      </c>
      <c r="AI31" s="20" t="str">
        <f t="shared" si="27"/>
        <v/>
      </c>
      <c r="AJ31" s="20" t="str">
        <f t="shared" si="28"/>
        <v/>
      </c>
      <c r="AK31" s="20" t="str">
        <f t="shared" si="29"/>
        <v/>
      </c>
      <c r="AL31" s="20" t="str">
        <f t="shared" si="30"/>
        <v/>
      </c>
      <c r="AM31" s="20" t="str">
        <f t="shared" si="31"/>
        <v/>
      </c>
      <c r="AO31" s="28" t="str">
        <f t="shared" si="0"/>
        <v xml:space="preserve">SELECT * FROM "SchAccounting"."Func_TblCodeOfAccounting_Structure_SET"(0000004000000000002, NULL, 0000009000000000002, 2, '1-1000', '1-1811'); </v>
      </c>
    </row>
    <row r="32" spans="2:41" x14ac:dyDescent="0.25">
      <c r="B32" s="20">
        <v>3</v>
      </c>
      <c r="C32" s="32" t="s">
        <v>370</v>
      </c>
      <c r="D32" s="20" t="s">
        <v>31</v>
      </c>
      <c r="I32" s="20" t="s">
        <v>370</v>
      </c>
      <c r="Q32" s="20" t="str">
        <f t="shared" si="21"/>
        <v>STDE - IDR 0376</v>
      </c>
      <c r="S32" s="20" t="str">
        <f t="shared" si="1"/>
        <v>1-ACTV</v>
      </c>
      <c r="T32" s="20" t="str">
        <f t="shared" si="2"/>
        <v>1-0000</v>
      </c>
      <c r="U32" s="20" t="str">
        <f t="shared" si="3"/>
        <v>1-1000</v>
      </c>
      <c r="V32" s="20" t="str">
        <f t="shared" si="4"/>
        <v>1-1820</v>
      </c>
      <c r="W32" s="20" t="str">
        <f t="shared" si="5"/>
        <v>1-1108</v>
      </c>
      <c r="X32" s="20" t="str">
        <f t="shared" si="6"/>
        <v/>
      </c>
      <c r="Y32" s="20" t="str">
        <f t="shared" si="7"/>
        <v/>
      </c>
      <c r="Z32" s="20" t="str">
        <f t="shared" si="8"/>
        <v/>
      </c>
      <c r="AA32" s="20" t="str">
        <f t="shared" si="9"/>
        <v/>
      </c>
      <c r="AB32" s="20" t="str">
        <f t="shared" si="10"/>
        <v/>
      </c>
      <c r="AD32" s="20" t="str">
        <f t="shared" si="22"/>
        <v/>
      </c>
      <c r="AE32" s="20" t="str">
        <f t="shared" si="23"/>
        <v/>
      </c>
      <c r="AF32" s="20" t="str">
        <f t="shared" si="24"/>
        <v xml:space="preserve">SELECT * FROM "SchAccounting"."Func_TblCodeOfAccounting_Structure_SET"(0000004000000000002, NULL, 0000009000000000002, 2, '1-1000', '1-1820'); </v>
      </c>
      <c r="AG32" s="20" t="str">
        <f t="shared" si="25"/>
        <v/>
      </c>
      <c r="AH32" s="20" t="str">
        <f t="shared" si="26"/>
        <v/>
      </c>
      <c r="AI32" s="20" t="str">
        <f t="shared" si="27"/>
        <v/>
      </c>
      <c r="AJ32" s="20" t="str">
        <f t="shared" si="28"/>
        <v/>
      </c>
      <c r="AK32" s="20" t="str">
        <f t="shared" si="29"/>
        <v/>
      </c>
      <c r="AL32" s="20" t="str">
        <f t="shared" si="30"/>
        <v/>
      </c>
      <c r="AM32" s="20" t="str">
        <f t="shared" si="31"/>
        <v/>
      </c>
      <c r="AO32" s="28" t="str">
        <f t="shared" si="0"/>
        <v xml:space="preserve">SELECT * FROM "SchAccounting"."Func_TblCodeOfAccounting_Structure_SET"(0000004000000000002, NULL, 0000009000000000002, 2, '1-1000', '1-1820'); </v>
      </c>
    </row>
    <row r="33" spans="2:41" x14ac:dyDescent="0.25">
      <c r="B33" s="20">
        <v>3</v>
      </c>
      <c r="C33" s="32" t="s">
        <v>371</v>
      </c>
      <c r="D33" s="20" t="s">
        <v>32</v>
      </c>
      <c r="I33" s="20" t="s">
        <v>371</v>
      </c>
      <c r="Q33" s="20" t="str">
        <f t="shared" si="21"/>
        <v>STDO - IDR 0414</v>
      </c>
      <c r="S33" s="20" t="str">
        <f t="shared" si="1"/>
        <v>1-ACTV</v>
      </c>
      <c r="T33" s="20" t="str">
        <f t="shared" si="2"/>
        <v>1-0000</v>
      </c>
      <c r="U33" s="20" t="str">
        <f t="shared" si="3"/>
        <v>1-1000</v>
      </c>
      <c r="V33" s="20" t="str">
        <f t="shared" si="4"/>
        <v>1-1830</v>
      </c>
      <c r="W33" s="20" t="str">
        <f t="shared" si="5"/>
        <v>1-1108</v>
      </c>
      <c r="X33" s="20" t="str">
        <f t="shared" si="6"/>
        <v/>
      </c>
      <c r="Y33" s="20" t="str">
        <f t="shared" si="7"/>
        <v/>
      </c>
      <c r="Z33" s="20" t="str">
        <f t="shared" si="8"/>
        <v/>
      </c>
      <c r="AA33" s="20" t="str">
        <f t="shared" si="9"/>
        <v/>
      </c>
      <c r="AB33" s="20" t="str">
        <f t="shared" si="10"/>
        <v/>
      </c>
      <c r="AD33" s="20" t="str">
        <f t="shared" si="22"/>
        <v/>
      </c>
      <c r="AE33" s="20" t="str">
        <f t="shared" si="23"/>
        <v/>
      </c>
      <c r="AF33" s="20" t="str">
        <f t="shared" si="24"/>
        <v xml:space="preserve">SELECT * FROM "SchAccounting"."Func_TblCodeOfAccounting_Structure_SET"(0000004000000000002, NULL, 0000009000000000002, 2, '1-1000', '1-1830'); </v>
      </c>
      <c r="AG33" s="20" t="str">
        <f t="shared" si="25"/>
        <v/>
      </c>
      <c r="AH33" s="20" t="str">
        <f t="shared" si="26"/>
        <v/>
      </c>
      <c r="AI33" s="20" t="str">
        <f t="shared" si="27"/>
        <v/>
      </c>
      <c r="AJ33" s="20" t="str">
        <f t="shared" si="28"/>
        <v/>
      </c>
      <c r="AK33" s="20" t="str">
        <f t="shared" si="29"/>
        <v/>
      </c>
      <c r="AL33" s="20" t="str">
        <f t="shared" si="30"/>
        <v/>
      </c>
      <c r="AM33" s="20" t="str">
        <f t="shared" si="31"/>
        <v/>
      </c>
      <c r="AO33" s="28" t="str">
        <f t="shared" si="0"/>
        <v xml:space="preserve">SELECT * FROM "SchAccounting"."Func_TblCodeOfAccounting_Structure_SET"(0000004000000000002, NULL, 0000009000000000002, 2, '1-1000', '1-1830'); </v>
      </c>
    </row>
    <row r="34" spans="2:41" x14ac:dyDescent="0.25">
      <c r="B34" s="20">
        <v>3</v>
      </c>
      <c r="C34" s="32" t="s">
        <v>372</v>
      </c>
      <c r="D34" s="20" t="s">
        <v>33</v>
      </c>
      <c r="I34" s="20" t="s">
        <v>372</v>
      </c>
      <c r="Q34" s="20" t="str">
        <f t="shared" si="21"/>
        <v>BRIE - IDR 0300</v>
      </c>
      <c r="S34" s="20" t="str">
        <f t="shared" si="1"/>
        <v>1-ACTV</v>
      </c>
      <c r="T34" s="20" t="str">
        <f t="shared" si="2"/>
        <v>1-0000</v>
      </c>
      <c r="U34" s="20" t="str">
        <f t="shared" si="3"/>
        <v>1-1000</v>
      </c>
      <c r="V34" s="20" t="str">
        <f t="shared" si="4"/>
        <v>1-1840</v>
      </c>
      <c r="W34" s="20" t="str">
        <f t="shared" si="5"/>
        <v>1-1108</v>
      </c>
      <c r="X34" s="20" t="str">
        <f t="shared" si="6"/>
        <v/>
      </c>
      <c r="Y34" s="20" t="str">
        <f t="shared" si="7"/>
        <v/>
      </c>
      <c r="Z34" s="20" t="str">
        <f t="shared" si="8"/>
        <v/>
      </c>
      <c r="AA34" s="20" t="str">
        <f t="shared" si="9"/>
        <v/>
      </c>
      <c r="AB34" s="20" t="str">
        <f t="shared" si="10"/>
        <v/>
      </c>
      <c r="AD34" s="20" t="str">
        <f t="shared" si="22"/>
        <v/>
      </c>
      <c r="AE34" s="20" t="str">
        <f t="shared" si="23"/>
        <v/>
      </c>
      <c r="AF34" s="20" t="str">
        <f t="shared" si="24"/>
        <v xml:space="preserve">SELECT * FROM "SchAccounting"."Func_TblCodeOfAccounting_Structure_SET"(0000004000000000002, NULL, 0000009000000000002, 2, '1-1000', '1-1840'); </v>
      </c>
      <c r="AG34" s="20" t="str">
        <f t="shared" si="25"/>
        <v/>
      </c>
      <c r="AH34" s="20" t="str">
        <f t="shared" si="26"/>
        <v/>
      </c>
      <c r="AI34" s="20" t="str">
        <f t="shared" si="27"/>
        <v/>
      </c>
      <c r="AJ34" s="20" t="str">
        <f t="shared" si="28"/>
        <v/>
      </c>
      <c r="AK34" s="20" t="str">
        <f t="shared" si="29"/>
        <v/>
      </c>
      <c r="AL34" s="20" t="str">
        <f t="shared" si="30"/>
        <v/>
      </c>
      <c r="AM34" s="20" t="str">
        <f t="shared" si="31"/>
        <v/>
      </c>
      <c r="AO34" s="28" t="str">
        <f t="shared" si="0"/>
        <v xml:space="preserve">SELECT * FROM "SchAccounting"."Func_TblCodeOfAccounting_Structure_SET"(0000004000000000002, NULL, 0000009000000000002, 2, '1-1000', '1-1840'); </v>
      </c>
    </row>
    <row r="35" spans="2:41" x14ac:dyDescent="0.25">
      <c r="B35" s="20">
        <v>3</v>
      </c>
      <c r="C35" s="32" t="s">
        <v>373</v>
      </c>
      <c r="D35" s="20" t="s">
        <v>34</v>
      </c>
      <c r="I35" s="20" t="s">
        <v>373</v>
      </c>
      <c r="Q35" s="20" t="str">
        <f t="shared" si="21"/>
        <v>BRIO - IDR 8309</v>
      </c>
      <c r="S35" s="20" t="str">
        <f t="shared" si="1"/>
        <v>1-ACTV</v>
      </c>
      <c r="T35" s="20" t="str">
        <f t="shared" si="2"/>
        <v>1-0000</v>
      </c>
      <c r="U35" s="20" t="str">
        <f t="shared" si="3"/>
        <v>1-1000</v>
      </c>
      <c r="V35" s="20" t="str">
        <f t="shared" si="4"/>
        <v>1-1850</v>
      </c>
      <c r="W35" s="20" t="str">
        <f t="shared" si="5"/>
        <v>1-1108</v>
      </c>
      <c r="X35" s="20" t="str">
        <f t="shared" si="6"/>
        <v/>
      </c>
      <c r="Y35" s="20" t="str">
        <f t="shared" si="7"/>
        <v/>
      </c>
      <c r="Z35" s="20" t="str">
        <f t="shared" si="8"/>
        <v/>
      </c>
      <c r="AA35" s="20" t="str">
        <f t="shared" si="9"/>
        <v/>
      </c>
      <c r="AB35" s="20" t="str">
        <f t="shared" si="10"/>
        <v/>
      </c>
      <c r="AD35" s="20" t="str">
        <f t="shared" si="22"/>
        <v/>
      </c>
      <c r="AE35" s="20" t="str">
        <f t="shared" si="23"/>
        <v/>
      </c>
      <c r="AF35" s="20" t="str">
        <f t="shared" si="24"/>
        <v xml:space="preserve">SELECT * FROM "SchAccounting"."Func_TblCodeOfAccounting_Structure_SET"(0000004000000000002, NULL, 0000009000000000002, 2, '1-1000', '1-1850'); </v>
      </c>
      <c r="AG35" s="20" t="str">
        <f t="shared" si="25"/>
        <v/>
      </c>
      <c r="AH35" s="20" t="str">
        <f t="shared" si="26"/>
        <v/>
      </c>
      <c r="AI35" s="20" t="str">
        <f t="shared" si="27"/>
        <v/>
      </c>
      <c r="AJ35" s="20" t="str">
        <f t="shared" si="28"/>
        <v/>
      </c>
      <c r="AK35" s="20" t="str">
        <f t="shared" si="29"/>
        <v/>
      </c>
      <c r="AL35" s="20" t="str">
        <f t="shared" si="30"/>
        <v/>
      </c>
      <c r="AM35" s="20" t="str">
        <f t="shared" si="31"/>
        <v/>
      </c>
      <c r="AO35" s="28" t="str">
        <f t="shared" si="0"/>
        <v xml:space="preserve">SELECT * FROM "SchAccounting"."Func_TblCodeOfAccounting_Structure_SET"(0000004000000000002, NULL, 0000009000000000002, 2, '1-1000', '1-1850'); </v>
      </c>
    </row>
    <row r="36" spans="2:41" x14ac:dyDescent="0.25">
      <c r="B36" s="20">
        <v>2</v>
      </c>
      <c r="C36" s="32" t="s">
        <v>374</v>
      </c>
      <c r="D36" s="20" t="s">
        <v>35</v>
      </c>
      <c r="I36" s="32" t="s">
        <v>375</v>
      </c>
      <c r="Q36" s="20" t="str">
        <f t="shared" si="21"/>
        <v>PRTE - USD</v>
      </c>
      <c r="S36" s="20" t="str">
        <f t="shared" si="1"/>
        <v>1-ACTV</v>
      </c>
      <c r="T36" s="20" t="str">
        <f t="shared" si="2"/>
        <v>1-0000</v>
      </c>
      <c r="U36" s="20" t="str">
        <f t="shared" si="3"/>
        <v>1-1000</v>
      </c>
      <c r="V36" s="20" t="str">
        <f t="shared" si="4"/>
        <v>1-1861</v>
      </c>
      <c r="W36" s="20" t="str">
        <f t="shared" si="5"/>
        <v>1-1108</v>
      </c>
      <c r="X36" s="20" t="str">
        <f t="shared" si="6"/>
        <v/>
      </c>
      <c r="Y36" s="20" t="str">
        <f t="shared" si="7"/>
        <v/>
      </c>
      <c r="Z36" s="20" t="str">
        <f t="shared" si="8"/>
        <v/>
      </c>
      <c r="AA36" s="20" t="str">
        <f t="shared" si="9"/>
        <v/>
      </c>
      <c r="AB36" s="20" t="str">
        <f t="shared" si="10"/>
        <v/>
      </c>
      <c r="AD36" s="20" t="str">
        <f t="shared" si="22"/>
        <v/>
      </c>
      <c r="AE36" s="20" t="str">
        <f t="shared" si="23"/>
        <v/>
      </c>
      <c r="AF36" s="20" t="str">
        <f t="shared" si="24"/>
        <v xml:space="preserve">SELECT * FROM "SchAccounting"."Func_TblCodeOfAccounting_Structure_SET"(0000004000000000002, NULL, 0000009000000000002, 2, '1-1000', '1-1861'); </v>
      </c>
      <c r="AG36" s="20" t="str">
        <f t="shared" si="25"/>
        <v/>
      </c>
      <c r="AH36" s="20" t="str">
        <f t="shared" si="26"/>
        <v/>
      </c>
      <c r="AI36" s="20" t="str">
        <f t="shared" si="27"/>
        <v/>
      </c>
      <c r="AJ36" s="20" t="str">
        <f t="shared" si="28"/>
        <v/>
      </c>
      <c r="AK36" s="20" t="str">
        <f t="shared" si="29"/>
        <v/>
      </c>
      <c r="AL36" s="20" t="str">
        <f t="shared" si="30"/>
        <v/>
      </c>
      <c r="AM36" s="20" t="str">
        <f t="shared" si="31"/>
        <v/>
      </c>
      <c r="AO36" s="28" t="str">
        <f t="shared" si="0"/>
        <v xml:space="preserve">SELECT * FROM "SchAccounting"."Func_TblCodeOfAccounting_Structure_SET"(0000004000000000002, NULL, 0000009000000000002, 2, '1-1000', '1-1861'); </v>
      </c>
    </row>
    <row r="37" spans="2:41" x14ac:dyDescent="0.25">
      <c r="B37" s="20">
        <v>2</v>
      </c>
      <c r="C37" s="32" t="s">
        <v>377</v>
      </c>
      <c r="D37" s="20" t="s">
        <v>37</v>
      </c>
      <c r="I37" s="32" t="s">
        <v>378</v>
      </c>
      <c r="Q37" s="20" t="str">
        <f t="shared" si="21"/>
        <v>PRTO - USD</v>
      </c>
      <c r="S37" s="20" t="str">
        <f t="shared" si="1"/>
        <v>1-ACTV</v>
      </c>
      <c r="T37" s="20" t="str">
        <f t="shared" si="2"/>
        <v>1-0000</v>
      </c>
      <c r="U37" s="20" t="str">
        <f t="shared" si="3"/>
        <v>1-1000</v>
      </c>
      <c r="V37" s="20" t="str">
        <f t="shared" si="4"/>
        <v>1-1871</v>
      </c>
      <c r="W37" s="20" t="str">
        <f t="shared" si="5"/>
        <v>1-1108</v>
      </c>
      <c r="X37" s="20" t="str">
        <f t="shared" si="6"/>
        <v/>
      </c>
      <c r="Y37" s="20" t="str">
        <f t="shared" si="7"/>
        <v/>
      </c>
      <c r="Z37" s="20" t="str">
        <f t="shared" si="8"/>
        <v/>
      </c>
      <c r="AA37" s="20" t="str">
        <f t="shared" si="9"/>
        <v/>
      </c>
      <c r="AB37" s="20" t="str">
        <f t="shared" si="10"/>
        <v/>
      </c>
      <c r="AD37" s="20" t="str">
        <f t="shared" si="22"/>
        <v/>
      </c>
      <c r="AE37" s="20" t="str">
        <f t="shared" si="23"/>
        <v/>
      </c>
      <c r="AF37" s="20" t="str">
        <f t="shared" si="24"/>
        <v xml:space="preserve">SELECT * FROM "SchAccounting"."Func_TblCodeOfAccounting_Structure_SET"(0000004000000000002, NULL, 0000009000000000002, 2, '1-1000', '1-1871'); </v>
      </c>
      <c r="AG37" s="20" t="str">
        <f t="shared" si="25"/>
        <v/>
      </c>
      <c r="AH37" s="20" t="str">
        <f t="shared" si="26"/>
        <v/>
      </c>
      <c r="AI37" s="20" t="str">
        <f t="shared" si="27"/>
        <v/>
      </c>
      <c r="AJ37" s="20" t="str">
        <f t="shared" si="28"/>
        <v/>
      </c>
      <c r="AK37" s="20" t="str">
        <f t="shared" si="29"/>
        <v/>
      </c>
      <c r="AL37" s="20" t="str">
        <f t="shared" si="30"/>
        <v/>
      </c>
      <c r="AM37" s="20" t="str">
        <f t="shared" si="31"/>
        <v/>
      </c>
      <c r="AO37" s="28" t="str">
        <f t="shared" si="0"/>
        <v xml:space="preserve">SELECT * FROM "SchAccounting"."Func_TblCodeOfAccounting_Structure_SET"(0000004000000000002, NULL, 0000009000000000002, 2, '1-1000', '1-1871'); </v>
      </c>
    </row>
    <row r="38" spans="2:41" x14ac:dyDescent="0.25">
      <c r="B38" s="20">
        <v>3</v>
      </c>
      <c r="C38" s="32" t="s">
        <v>380</v>
      </c>
      <c r="D38" s="20" t="s">
        <v>39</v>
      </c>
      <c r="I38" s="32" t="s">
        <v>380</v>
      </c>
      <c r="Q38" s="20" t="str">
        <f t="shared" si="21"/>
        <v>PRTE - IDR</v>
      </c>
      <c r="S38" s="20" t="str">
        <f t="shared" si="1"/>
        <v>1-ACTV</v>
      </c>
      <c r="T38" s="20" t="str">
        <f t="shared" si="2"/>
        <v>1-0000</v>
      </c>
      <c r="U38" s="20" t="str">
        <f t="shared" si="3"/>
        <v>1-1000</v>
      </c>
      <c r="V38" s="20" t="str">
        <f t="shared" si="4"/>
        <v>1-1880</v>
      </c>
      <c r="W38" s="20" t="str">
        <f t="shared" si="5"/>
        <v>1-1108</v>
      </c>
      <c r="X38" s="20" t="str">
        <f t="shared" si="6"/>
        <v/>
      </c>
      <c r="Y38" s="20" t="str">
        <f t="shared" si="7"/>
        <v/>
      </c>
      <c r="Z38" s="20" t="str">
        <f t="shared" si="8"/>
        <v/>
      </c>
      <c r="AA38" s="20" t="str">
        <f t="shared" si="9"/>
        <v/>
      </c>
      <c r="AB38" s="20" t="str">
        <f t="shared" si="10"/>
        <v/>
      </c>
      <c r="AD38" s="20" t="str">
        <f t="shared" si="22"/>
        <v/>
      </c>
      <c r="AE38" s="20" t="str">
        <f t="shared" si="23"/>
        <v/>
      </c>
      <c r="AF38" s="20" t="str">
        <f t="shared" si="24"/>
        <v xml:space="preserve">SELECT * FROM "SchAccounting"."Func_TblCodeOfAccounting_Structure_SET"(0000004000000000002, NULL, 0000009000000000002, 2, '1-1000', '1-1880'); </v>
      </c>
      <c r="AG38" s="20" t="str">
        <f t="shared" si="25"/>
        <v/>
      </c>
      <c r="AH38" s="20" t="str">
        <f t="shared" si="26"/>
        <v/>
      </c>
      <c r="AI38" s="20" t="str">
        <f t="shared" si="27"/>
        <v/>
      </c>
      <c r="AJ38" s="20" t="str">
        <f t="shared" si="28"/>
        <v/>
      </c>
      <c r="AK38" s="20" t="str">
        <f t="shared" si="29"/>
        <v/>
      </c>
      <c r="AL38" s="20" t="str">
        <f t="shared" si="30"/>
        <v/>
      </c>
      <c r="AM38" s="20" t="str">
        <f t="shared" si="31"/>
        <v/>
      </c>
      <c r="AO38" s="28" t="str">
        <f t="shared" si="0"/>
        <v xml:space="preserve">SELECT * FROM "SchAccounting"."Func_TblCodeOfAccounting_Structure_SET"(0000004000000000002, NULL, 0000009000000000002, 2, '1-1000', '1-1880'); </v>
      </c>
    </row>
    <row r="39" spans="2:41" x14ac:dyDescent="0.25">
      <c r="B39" s="20">
        <v>3</v>
      </c>
      <c r="C39" s="32" t="s">
        <v>381</v>
      </c>
      <c r="D39" s="20" t="s">
        <v>40</v>
      </c>
      <c r="I39" s="32" t="s">
        <v>381</v>
      </c>
      <c r="Q39" s="20" t="str">
        <f t="shared" si="21"/>
        <v>PRTO - IDR</v>
      </c>
      <c r="S39" s="20" t="str">
        <f t="shared" si="1"/>
        <v>1-ACTV</v>
      </c>
      <c r="T39" s="20" t="str">
        <f t="shared" si="2"/>
        <v>1-0000</v>
      </c>
      <c r="U39" s="20" t="str">
        <f t="shared" si="3"/>
        <v>1-1000</v>
      </c>
      <c r="V39" s="20" t="str">
        <f t="shared" si="4"/>
        <v>1-1890</v>
      </c>
      <c r="W39" s="20" t="str">
        <f t="shared" si="5"/>
        <v>1-1108</v>
      </c>
      <c r="X39" s="20" t="str">
        <f t="shared" si="6"/>
        <v/>
      </c>
      <c r="Y39" s="20" t="str">
        <f t="shared" si="7"/>
        <v/>
      </c>
      <c r="Z39" s="20" t="str">
        <f t="shared" si="8"/>
        <v/>
      </c>
      <c r="AA39" s="20" t="str">
        <f t="shared" si="9"/>
        <v/>
      </c>
      <c r="AB39" s="20" t="str">
        <f t="shared" si="10"/>
        <v/>
      </c>
      <c r="AD39" s="20" t="str">
        <f t="shared" si="22"/>
        <v/>
      </c>
      <c r="AE39" s="20" t="str">
        <f t="shared" si="23"/>
        <v/>
      </c>
      <c r="AF39" s="20" t="str">
        <f t="shared" si="24"/>
        <v xml:space="preserve">SELECT * FROM "SchAccounting"."Func_TblCodeOfAccounting_Structure_SET"(0000004000000000002, NULL, 0000009000000000002, 2, '1-1000', '1-1890'); </v>
      </c>
      <c r="AG39" s="20" t="str">
        <f t="shared" si="25"/>
        <v/>
      </c>
      <c r="AH39" s="20" t="str">
        <f t="shared" si="26"/>
        <v/>
      </c>
      <c r="AI39" s="20" t="str">
        <f t="shared" si="27"/>
        <v/>
      </c>
      <c r="AJ39" s="20" t="str">
        <f t="shared" si="28"/>
        <v/>
      </c>
      <c r="AK39" s="20" t="str">
        <f t="shared" si="29"/>
        <v/>
      </c>
      <c r="AL39" s="20" t="str">
        <f t="shared" si="30"/>
        <v/>
      </c>
      <c r="AM39" s="20" t="str">
        <f t="shared" si="31"/>
        <v/>
      </c>
      <c r="AO39" s="28" t="str">
        <f t="shared" si="0"/>
        <v xml:space="preserve">SELECT * FROM "SchAccounting"."Func_TblCodeOfAccounting_Structure_SET"(0000004000000000002, NULL, 0000009000000000002, 2, '1-1000', '1-1890'); </v>
      </c>
    </row>
    <row r="40" spans="2:41" x14ac:dyDescent="0.25">
      <c r="B40" s="20">
        <v>3</v>
      </c>
      <c r="C40" s="32" t="s">
        <v>382</v>
      </c>
      <c r="D40" s="20" t="s">
        <v>41</v>
      </c>
      <c r="I40" s="32" t="s">
        <v>382</v>
      </c>
      <c r="Q40" s="20" t="str">
        <f t="shared" si="21"/>
        <v>BRIS - IDR 1006777593</v>
      </c>
      <c r="S40" s="20" t="str">
        <f t="shared" si="1"/>
        <v>1-ACTV</v>
      </c>
      <c r="T40" s="20" t="str">
        <f t="shared" si="2"/>
        <v>1-0000</v>
      </c>
      <c r="U40" s="20" t="str">
        <f t="shared" si="3"/>
        <v>1-1000</v>
      </c>
      <c r="V40" s="20" t="str">
        <f t="shared" si="4"/>
        <v>1-1891</v>
      </c>
      <c r="W40" s="20" t="str">
        <f t="shared" si="5"/>
        <v>1-1108</v>
      </c>
      <c r="X40" s="20" t="str">
        <f t="shared" si="6"/>
        <v/>
      </c>
      <c r="Y40" s="20" t="str">
        <f t="shared" si="7"/>
        <v/>
      </c>
      <c r="Z40" s="20" t="str">
        <f t="shared" si="8"/>
        <v/>
      </c>
      <c r="AA40" s="20" t="str">
        <f t="shared" si="9"/>
        <v/>
      </c>
      <c r="AB40" s="20" t="str">
        <f t="shared" si="10"/>
        <v/>
      </c>
      <c r="AD40" s="20" t="str">
        <f t="shared" ref="AD40:AD103" si="32">IF(EXACT(T40, T39), "", CONCATENATE("SELECT * FROM ""SchAccounting"".""Func_TblCodeOfAccounting_Structure_SET""(0000004000000000002, NULL, 0000009000000000002, 0, '", S40, "', '", T40, "'); "))</f>
        <v/>
      </c>
      <c r="AE40" s="20" t="str">
        <f t="shared" ref="AE40:AE103" si="33">IF(EXACT(U40, U39), "", CONCATENATE("SELECT * FROM ""SchAccounting"".""Func_TblCodeOfAccounting_Structure_SET""(0000004000000000002, NULL, 0000009000000000002, 1, '", T40, "', '", U40, "'); "))</f>
        <v/>
      </c>
      <c r="AF40" s="20" t="str">
        <f t="shared" ref="AF40:AF103" si="34">IF(EXACT(V40, V39), "", CONCATENATE("SELECT * FROM ""SchAccounting"".""Func_TblCodeOfAccounting_Structure_SET""(0000004000000000002, NULL, 0000009000000000002, 2, '", U40, "', '", V40, "'); "))</f>
        <v xml:space="preserve">SELECT * FROM "SchAccounting"."Func_TblCodeOfAccounting_Structure_SET"(0000004000000000002, NULL, 0000009000000000002, 2, '1-1000', '1-1891'); </v>
      </c>
      <c r="AG40" s="20" t="str">
        <f t="shared" ref="AG40:AG103" si="35">IF(EXACT(W40, W39), "", CONCATENATE("SELECT * FROM ""SchAccounting"".""Func_TblCodeOfAccounting_Structure_SET""(0000004000000000002, NULL, 0000009000000000002, 3, '", V40, "', '", W40, "'); "))</f>
        <v/>
      </c>
      <c r="AH40" s="20" t="str">
        <f t="shared" ref="AH40:AH103" si="36">IF(EXACT(X40, X39), "", CONCATENATE("SELECT * FROM ""SchAccounting"".""Func_TblCodeOfAccounting_Structure_SET""(0000004000000000002, NULL, 0000009000000000002, 4, '", W40, "', '", X40, "'); "))</f>
        <v/>
      </c>
      <c r="AI40" s="20" t="str">
        <f t="shared" ref="AI40:AI103" si="37">IF(EXACT(Y40, Y39), "", CONCATENATE("SELECT * FROM ""SchAccounting"".""Func_TblCodeOfAccounting_Structure_SET""(0000004000000000002, NULL, 0000009000000000002, 5, '", X40, "', '", Y40, "'); "))</f>
        <v/>
      </c>
      <c r="AJ40" s="20" t="str">
        <f t="shared" ref="AJ40:AJ103" si="38">IF(EXACT(Z40, Z39), "", CONCATENATE("SELECT * FROM ""SchAccounting"".""Func_TblCodeOfAccounting_Structure_SET""(0000004000000000002, NULL, 0000009000000000002, 6, '", Y40, "', '", Z40, "'); "))</f>
        <v/>
      </c>
      <c r="AK40" s="20" t="str">
        <f t="shared" ref="AK40:AK103" si="39">IF(EXACT(AA40, AA39), "", CONCATENATE("SELECT * FROM ""SchAccounting"".""Func_TblCodeOfAccounting_Structure_SET""(0000004000000000002, NULL, 0000009000000000002, 7, '", Z40, "', '", AA40, "'); "))</f>
        <v/>
      </c>
      <c r="AL40" s="20" t="str">
        <f t="shared" ref="AL40:AL103" si="40">IF(EXACT(AB40, AB39), "", CONCATENATE("SELECT * FROM ""SchAccounting"".""Func_TblCodeOfAccounting_Structure_SET""(0000004000000000002, NULL, 0000009000000000002, 8, '", AA40, "', '", AB40, "'); "))</f>
        <v/>
      </c>
      <c r="AM40" s="20" t="str">
        <f t="shared" ref="AM40:AM103" si="41">IF(EXACT(AC40, AC39), "", CONCATENATE("SELECT * FROM ""SchAccounting"".""Func_TblCodeOfAccounting_Structure_SET""(0000004000000000002, NULL, 0000009000000000002, 9, '", AB40, "', '", AC40, "'); "))</f>
        <v/>
      </c>
      <c r="AO40" s="28" t="str">
        <f t="shared" si="0"/>
        <v xml:space="preserve">SELECT * FROM "SchAccounting"."Func_TblCodeOfAccounting_Structure_SET"(0000004000000000002, NULL, 0000009000000000002, 2, '1-1000', '1-1891'); </v>
      </c>
    </row>
    <row r="41" spans="2:41" x14ac:dyDescent="0.25">
      <c r="B41" s="20">
        <v>3</v>
      </c>
      <c r="C41" s="32" t="s">
        <v>383</v>
      </c>
      <c r="D41" s="20" t="s">
        <v>42</v>
      </c>
      <c r="I41" s="32" t="s">
        <v>383</v>
      </c>
      <c r="Q41" s="20" t="str">
        <f t="shared" si="21"/>
        <v>CNGE - IDR 2005</v>
      </c>
      <c r="S41" s="20" t="str">
        <f t="shared" si="1"/>
        <v>1-ACTV</v>
      </c>
      <c r="T41" s="20" t="str">
        <f t="shared" si="2"/>
        <v>1-0000</v>
      </c>
      <c r="U41" s="20" t="str">
        <f t="shared" si="3"/>
        <v>1-1000</v>
      </c>
      <c r="V41" s="20" t="str">
        <f t="shared" si="4"/>
        <v>1-1892</v>
      </c>
      <c r="W41" s="20" t="str">
        <f t="shared" si="5"/>
        <v>1-1108</v>
      </c>
      <c r="X41" s="20" t="str">
        <f t="shared" si="6"/>
        <v/>
      </c>
      <c r="Y41" s="20" t="str">
        <f t="shared" si="7"/>
        <v/>
      </c>
      <c r="Z41" s="20" t="str">
        <f t="shared" si="8"/>
        <v/>
      </c>
      <c r="AA41" s="20" t="str">
        <f t="shared" si="9"/>
        <v/>
      </c>
      <c r="AB41" s="20" t="str">
        <f t="shared" si="10"/>
        <v/>
      </c>
      <c r="AD41" s="20" t="str">
        <f t="shared" si="32"/>
        <v/>
      </c>
      <c r="AE41" s="20" t="str">
        <f t="shared" si="33"/>
        <v/>
      </c>
      <c r="AF41" s="20" t="str">
        <f t="shared" si="34"/>
        <v xml:space="preserve">SELECT * FROM "SchAccounting"."Func_TblCodeOfAccounting_Structure_SET"(0000004000000000002, NULL, 0000009000000000002, 2, '1-1000', '1-1892'); </v>
      </c>
      <c r="AG41" s="20" t="str">
        <f t="shared" si="35"/>
        <v/>
      </c>
      <c r="AH41" s="20" t="str">
        <f t="shared" si="36"/>
        <v/>
      </c>
      <c r="AI41" s="20" t="str">
        <f t="shared" si="37"/>
        <v/>
      </c>
      <c r="AJ41" s="20" t="str">
        <f t="shared" si="38"/>
        <v/>
      </c>
      <c r="AK41" s="20" t="str">
        <f t="shared" si="39"/>
        <v/>
      </c>
      <c r="AL41" s="20" t="str">
        <f t="shared" si="40"/>
        <v/>
      </c>
      <c r="AM41" s="20" t="str">
        <f t="shared" si="41"/>
        <v/>
      </c>
      <c r="AO41" s="28" t="str">
        <f t="shared" si="0"/>
        <v xml:space="preserve">SELECT * FROM "SchAccounting"."Func_TblCodeOfAccounting_Structure_SET"(0000004000000000002, NULL, 0000009000000000002, 2, '1-1000', '1-1892'); </v>
      </c>
    </row>
    <row r="42" spans="2:41" x14ac:dyDescent="0.25">
      <c r="B42" s="20">
        <v>3</v>
      </c>
      <c r="C42" s="32" t="s">
        <v>384</v>
      </c>
      <c r="D42" s="20" t="s">
        <v>43</v>
      </c>
      <c r="I42" s="32" t="s">
        <v>384</v>
      </c>
      <c r="Q42" s="20" t="str">
        <f t="shared" si="21"/>
        <v>CNGO - IDR 1009</v>
      </c>
      <c r="S42" s="20" t="str">
        <f t="shared" si="1"/>
        <v>1-ACTV</v>
      </c>
      <c r="T42" s="20" t="str">
        <f t="shared" si="2"/>
        <v>1-0000</v>
      </c>
      <c r="U42" s="20" t="str">
        <f t="shared" si="3"/>
        <v>1-1000</v>
      </c>
      <c r="V42" s="20" t="str">
        <f t="shared" si="4"/>
        <v>1-1893</v>
      </c>
      <c r="W42" s="20" t="str">
        <f t="shared" si="5"/>
        <v>1-1108</v>
      </c>
      <c r="X42" s="20" t="str">
        <f t="shared" si="6"/>
        <v/>
      </c>
      <c r="Y42" s="20" t="str">
        <f t="shared" si="7"/>
        <v/>
      </c>
      <c r="Z42" s="20" t="str">
        <f t="shared" si="8"/>
        <v/>
      </c>
      <c r="AA42" s="20" t="str">
        <f t="shared" si="9"/>
        <v/>
      </c>
      <c r="AB42" s="20" t="str">
        <f t="shared" si="10"/>
        <v/>
      </c>
      <c r="AD42" s="20" t="str">
        <f t="shared" si="32"/>
        <v/>
      </c>
      <c r="AE42" s="20" t="str">
        <f t="shared" si="33"/>
        <v/>
      </c>
      <c r="AF42" s="20" t="str">
        <f t="shared" si="34"/>
        <v xml:space="preserve">SELECT * FROM "SchAccounting"."Func_TblCodeOfAccounting_Structure_SET"(0000004000000000002, NULL, 0000009000000000002, 2, '1-1000', '1-1893'); </v>
      </c>
      <c r="AG42" s="20" t="str">
        <f t="shared" si="35"/>
        <v/>
      </c>
      <c r="AH42" s="20" t="str">
        <f t="shared" si="36"/>
        <v/>
      </c>
      <c r="AI42" s="20" t="str">
        <f t="shared" si="37"/>
        <v/>
      </c>
      <c r="AJ42" s="20" t="str">
        <f t="shared" si="38"/>
        <v/>
      </c>
      <c r="AK42" s="20" t="str">
        <f t="shared" si="39"/>
        <v/>
      </c>
      <c r="AL42" s="20" t="str">
        <f t="shared" si="40"/>
        <v/>
      </c>
      <c r="AM42" s="20" t="str">
        <f t="shared" si="41"/>
        <v/>
      </c>
      <c r="AO42" s="28" t="str">
        <f t="shared" si="0"/>
        <v xml:space="preserve">SELECT * FROM "SchAccounting"."Func_TblCodeOfAccounting_Structure_SET"(0000004000000000002, NULL, 0000009000000000002, 2, '1-1000', '1-1893'); </v>
      </c>
    </row>
    <row r="43" spans="2:41" x14ac:dyDescent="0.25">
      <c r="B43" s="20">
        <v>3</v>
      </c>
      <c r="C43" s="32" t="s">
        <v>385</v>
      </c>
      <c r="D43" s="20" t="s">
        <v>44</v>
      </c>
      <c r="I43" s="32" t="s">
        <v>385</v>
      </c>
      <c r="Q43" s="20" t="str">
        <f t="shared" si="21"/>
        <v>Muammalat - IDR</v>
      </c>
      <c r="S43" s="20" t="str">
        <f t="shared" si="1"/>
        <v>1-ACTV</v>
      </c>
      <c r="T43" s="20" t="str">
        <f t="shared" si="2"/>
        <v>1-0000</v>
      </c>
      <c r="U43" s="20" t="str">
        <f t="shared" si="3"/>
        <v>1-1000</v>
      </c>
      <c r="V43" s="20" t="str">
        <f t="shared" si="4"/>
        <v>1-1894</v>
      </c>
      <c r="W43" s="20" t="str">
        <f t="shared" si="5"/>
        <v>1-1108</v>
      </c>
      <c r="X43" s="20" t="str">
        <f t="shared" si="6"/>
        <v/>
      </c>
      <c r="Y43" s="20" t="str">
        <f t="shared" si="7"/>
        <v/>
      </c>
      <c r="Z43" s="20" t="str">
        <f t="shared" si="8"/>
        <v/>
      </c>
      <c r="AA43" s="20" t="str">
        <f t="shared" si="9"/>
        <v/>
      </c>
      <c r="AB43" s="20" t="str">
        <f t="shared" si="10"/>
        <v/>
      </c>
      <c r="AD43" s="20" t="str">
        <f t="shared" si="32"/>
        <v/>
      </c>
      <c r="AE43" s="20" t="str">
        <f t="shared" si="33"/>
        <v/>
      </c>
      <c r="AF43" s="20" t="str">
        <f t="shared" si="34"/>
        <v xml:space="preserve">SELECT * FROM "SchAccounting"."Func_TblCodeOfAccounting_Structure_SET"(0000004000000000002, NULL, 0000009000000000002, 2, '1-1000', '1-1894'); </v>
      </c>
      <c r="AG43" s="20" t="str">
        <f t="shared" si="35"/>
        <v/>
      </c>
      <c r="AH43" s="20" t="str">
        <f t="shared" si="36"/>
        <v/>
      </c>
      <c r="AI43" s="20" t="str">
        <f t="shared" si="37"/>
        <v/>
      </c>
      <c r="AJ43" s="20" t="str">
        <f t="shared" si="38"/>
        <v/>
      </c>
      <c r="AK43" s="20" t="str">
        <f t="shared" si="39"/>
        <v/>
      </c>
      <c r="AL43" s="20" t="str">
        <f t="shared" si="40"/>
        <v/>
      </c>
      <c r="AM43" s="20" t="str">
        <f t="shared" si="41"/>
        <v/>
      </c>
      <c r="AO43" s="28" t="str">
        <f t="shared" si="0"/>
        <v xml:space="preserve">SELECT * FROM "SchAccounting"."Func_TblCodeOfAccounting_Structure_SET"(0000004000000000002, NULL, 0000009000000000002, 2, '1-1000', '1-1894'); </v>
      </c>
    </row>
    <row r="44" spans="2:41" x14ac:dyDescent="0.25">
      <c r="B44" s="20">
        <v>4</v>
      </c>
      <c r="C44" s="32" t="s">
        <v>386</v>
      </c>
      <c r="D44" s="20" t="s">
        <v>453</v>
      </c>
      <c r="I44" s="32" t="s">
        <v>386</v>
      </c>
      <c r="Q44" s="20" t="str">
        <f t="shared" si="21"/>
        <v>Bank BTN - IDR</v>
      </c>
      <c r="S44" s="20" t="str">
        <f t="shared" si="1"/>
        <v>1-ACTV</v>
      </c>
      <c r="T44" s="20" t="str">
        <f t="shared" si="2"/>
        <v>1-0000</v>
      </c>
      <c r="U44" s="20" t="str">
        <f t="shared" si="3"/>
        <v>1-1000</v>
      </c>
      <c r="V44" s="20" t="str">
        <f t="shared" si="4"/>
        <v>1-1895</v>
      </c>
      <c r="W44" s="20" t="str">
        <f t="shared" si="5"/>
        <v>1-1108</v>
      </c>
      <c r="X44" s="20" t="str">
        <f t="shared" si="6"/>
        <v/>
      </c>
      <c r="Y44" s="20" t="str">
        <f t="shared" si="7"/>
        <v/>
      </c>
      <c r="Z44" s="20" t="str">
        <f t="shared" si="8"/>
        <v/>
      </c>
      <c r="AA44" s="20" t="str">
        <f t="shared" si="9"/>
        <v/>
      </c>
      <c r="AB44" s="20" t="str">
        <f t="shared" si="10"/>
        <v/>
      </c>
      <c r="AD44" s="20" t="str">
        <f t="shared" si="32"/>
        <v/>
      </c>
      <c r="AE44" s="20" t="str">
        <f t="shared" si="33"/>
        <v/>
      </c>
      <c r="AF44" s="20" t="str">
        <f t="shared" si="34"/>
        <v xml:space="preserve">SELECT * FROM "SchAccounting"."Func_TblCodeOfAccounting_Structure_SET"(0000004000000000002, NULL, 0000009000000000002, 2, '1-1000', '1-1895'); </v>
      </c>
      <c r="AG44" s="20" t="str">
        <f t="shared" si="35"/>
        <v/>
      </c>
      <c r="AH44" s="20" t="str">
        <f t="shared" si="36"/>
        <v/>
      </c>
      <c r="AI44" s="20" t="str">
        <f t="shared" si="37"/>
        <v/>
      </c>
      <c r="AJ44" s="20" t="str">
        <f t="shared" si="38"/>
        <v/>
      </c>
      <c r="AK44" s="20" t="str">
        <f t="shared" si="39"/>
        <v/>
      </c>
      <c r="AL44" s="20" t="str">
        <f t="shared" si="40"/>
        <v/>
      </c>
      <c r="AM44" s="20" t="str">
        <f t="shared" si="41"/>
        <v/>
      </c>
      <c r="AO44" s="28" t="str">
        <f t="shared" si="0"/>
        <v xml:space="preserve">SELECT * FROM "SchAccounting"."Func_TblCodeOfAccounting_Structure_SET"(0000004000000000002, NULL, 0000009000000000002, 2, '1-1000', '1-1895'); </v>
      </c>
    </row>
    <row r="45" spans="2:41" x14ac:dyDescent="0.25">
      <c r="B45" s="20">
        <v>4</v>
      </c>
      <c r="C45" s="32" t="s">
        <v>387</v>
      </c>
      <c r="D45" s="20" t="s">
        <v>454</v>
      </c>
      <c r="I45" s="32" t="s">
        <v>387</v>
      </c>
      <c r="Q45" s="20" t="str">
        <f t="shared" si="21"/>
        <v>Bank Bengkulu - IDR</v>
      </c>
      <c r="S45" s="20" t="str">
        <f t="shared" si="1"/>
        <v>1-ACTV</v>
      </c>
      <c r="T45" s="20" t="str">
        <f t="shared" si="2"/>
        <v>1-0000</v>
      </c>
      <c r="U45" s="20" t="str">
        <f t="shared" si="3"/>
        <v>1-1000</v>
      </c>
      <c r="V45" s="20" t="str">
        <f t="shared" si="4"/>
        <v>1-1896</v>
      </c>
      <c r="W45" s="20" t="str">
        <f t="shared" si="5"/>
        <v>1-1108</v>
      </c>
      <c r="X45" s="20" t="str">
        <f t="shared" si="6"/>
        <v/>
      </c>
      <c r="Y45" s="20" t="str">
        <f t="shared" si="7"/>
        <v/>
      </c>
      <c r="Z45" s="20" t="str">
        <f t="shared" si="8"/>
        <v/>
      </c>
      <c r="AA45" s="20" t="str">
        <f t="shared" si="9"/>
        <v/>
      </c>
      <c r="AB45" s="20" t="str">
        <f t="shared" si="10"/>
        <v/>
      </c>
      <c r="AD45" s="20" t="str">
        <f t="shared" si="32"/>
        <v/>
      </c>
      <c r="AE45" s="20" t="str">
        <f t="shared" si="33"/>
        <v/>
      </c>
      <c r="AF45" s="20" t="str">
        <f t="shared" si="34"/>
        <v xml:space="preserve">SELECT * FROM "SchAccounting"."Func_TblCodeOfAccounting_Structure_SET"(0000004000000000002, NULL, 0000009000000000002, 2, '1-1000', '1-1896'); </v>
      </c>
      <c r="AG45" s="20" t="str">
        <f t="shared" si="35"/>
        <v/>
      </c>
      <c r="AH45" s="20" t="str">
        <f t="shared" si="36"/>
        <v/>
      </c>
      <c r="AI45" s="20" t="str">
        <f t="shared" si="37"/>
        <v/>
      </c>
      <c r="AJ45" s="20" t="str">
        <f t="shared" si="38"/>
        <v/>
      </c>
      <c r="AK45" s="20" t="str">
        <f t="shared" si="39"/>
        <v/>
      </c>
      <c r="AL45" s="20" t="str">
        <f t="shared" si="40"/>
        <v/>
      </c>
      <c r="AM45" s="20" t="str">
        <f t="shared" si="41"/>
        <v/>
      </c>
      <c r="AO45" s="28" t="str">
        <f t="shared" si="0"/>
        <v xml:space="preserve">SELECT * FROM "SchAccounting"."Func_TblCodeOfAccounting_Structure_SET"(0000004000000000002, NULL, 0000009000000000002, 2, '1-1000', '1-1896'); </v>
      </c>
    </row>
    <row r="46" spans="2:41" x14ac:dyDescent="0.25">
      <c r="I46" s="32" t="s">
        <v>866</v>
      </c>
      <c r="Q46" s="20" t="s">
        <v>868</v>
      </c>
      <c r="S46" s="20" t="str">
        <f t="shared" si="1"/>
        <v>1-ACTV</v>
      </c>
      <c r="T46" s="20" t="str">
        <f t="shared" si="2"/>
        <v>1-0000</v>
      </c>
      <c r="U46" s="20" t="str">
        <f t="shared" si="3"/>
        <v>1-1000</v>
      </c>
      <c r="V46" s="20" t="str">
        <f t="shared" si="4"/>
        <v>1-1897</v>
      </c>
      <c r="W46" s="20" t="str">
        <f t="shared" si="5"/>
        <v>1-1108</v>
      </c>
      <c r="X46" s="20" t="str">
        <f t="shared" si="6"/>
        <v/>
      </c>
      <c r="Y46" s="20" t="str">
        <f t="shared" si="7"/>
        <v/>
      </c>
      <c r="Z46" s="20" t="str">
        <f t="shared" si="8"/>
        <v/>
      </c>
      <c r="AA46" s="20" t="str">
        <f t="shared" si="9"/>
        <v/>
      </c>
      <c r="AB46" s="20" t="str">
        <f t="shared" si="10"/>
        <v/>
      </c>
      <c r="AD46" s="20" t="str">
        <f t="shared" si="32"/>
        <v/>
      </c>
      <c r="AE46" s="20" t="str">
        <f t="shared" si="33"/>
        <v/>
      </c>
      <c r="AF46" s="20" t="str">
        <f t="shared" si="34"/>
        <v xml:space="preserve">SELECT * FROM "SchAccounting"."Func_TblCodeOfAccounting_Structure_SET"(0000004000000000002, NULL, 0000009000000000002, 2, '1-1000', '1-1897'); </v>
      </c>
      <c r="AG46" s="20" t="str">
        <f t="shared" si="35"/>
        <v/>
      </c>
      <c r="AH46" s="20" t="str">
        <f t="shared" si="36"/>
        <v/>
      </c>
      <c r="AI46" s="20" t="str">
        <f t="shared" si="37"/>
        <v/>
      </c>
      <c r="AJ46" s="20" t="str">
        <f t="shared" si="38"/>
        <v/>
      </c>
      <c r="AK46" s="20" t="str">
        <f t="shared" si="39"/>
        <v/>
      </c>
      <c r="AL46" s="20" t="str">
        <f t="shared" si="40"/>
        <v/>
      </c>
      <c r="AM46" s="20" t="str">
        <f t="shared" si="41"/>
        <v/>
      </c>
      <c r="AO46" s="28" t="str">
        <f t="shared" si="0"/>
        <v xml:space="preserve">SELECT * FROM "SchAccounting"."Func_TblCodeOfAccounting_Structure_SET"(0000004000000000002, NULL, 0000009000000000002, 2, '1-1000', '1-1897'); </v>
      </c>
    </row>
    <row r="47" spans="2:41" x14ac:dyDescent="0.25">
      <c r="I47" s="32" t="s">
        <v>867</v>
      </c>
      <c r="Q47" s="20" t="s">
        <v>869</v>
      </c>
      <c r="S47" s="20" t="str">
        <f t="shared" si="1"/>
        <v>1-ACTV</v>
      </c>
      <c r="T47" s="20" t="str">
        <f t="shared" si="2"/>
        <v>1-0000</v>
      </c>
      <c r="U47" s="20" t="str">
        <f t="shared" si="3"/>
        <v>1-1000</v>
      </c>
      <c r="V47" s="20" t="str">
        <f t="shared" si="4"/>
        <v>1-1898</v>
      </c>
      <c r="W47" s="20" t="str">
        <f t="shared" si="5"/>
        <v>1-1108</v>
      </c>
      <c r="X47" s="20" t="str">
        <f t="shared" si="6"/>
        <v/>
      </c>
      <c r="Y47" s="20" t="str">
        <f t="shared" si="7"/>
        <v/>
      </c>
      <c r="Z47" s="20" t="str">
        <f t="shared" si="8"/>
        <v/>
      </c>
      <c r="AA47" s="20" t="str">
        <f t="shared" si="9"/>
        <v/>
      </c>
      <c r="AB47" s="20" t="str">
        <f t="shared" si="10"/>
        <v/>
      </c>
      <c r="AD47" s="20" t="str">
        <f t="shared" si="32"/>
        <v/>
      </c>
      <c r="AE47" s="20" t="str">
        <f t="shared" si="33"/>
        <v/>
      </c>
      <c r="AF47" s="20" t="str">
        <f t="shared" si="34"/>
        <v xml:space="preserve">SELECT * FROM "SchAccounting"."Func_TblCodeOfAccounting_Structure_SET"(0000004000000000002, NULL, 0000009000000000002, 2, '1-1000', '1-1898'); </v>
      </c>
      <c r="AG47" s="20" t="str">
        <f t="shared" si="35"/>
        <v/>
      </c>
      <c r="AH47" s="20" t="str">
        <f t="shared" si="36"/>
        <v/>
      </c>
      <c r="AI47" s="20" t="str">
        <f t="shared" si="37"/>
        <v/>
      </c>
      <c r="AJ47" s="20" t="str">
        <f t="shared" si="38"/>
        <v/>
      </c>
      <c r="AK47" s="20" t="str">
        <f t="shared" si="39"/>
        <v/>
      </c>
      <c r="AL47" s="20" t="str">
        <f t="shared" si="40"/>
        <v/>
      </c>
      <c r="AM47" s="20" t="str">
        <f t="shared" si="41"/>
        <v/>
      </c>
      <c r="AO47" s="28" t="str">
        <f t="shared" si="0"/>
        <v xml:space="preserve">SELECT * FROM "SchAccounting"."Func_TblCodeOfAccounting_Structure_SET"(0000004000000000002, NULL, 0000009000000000002, 2, '1-1000', '1-1898'); </v>
      </c>
    </row>
    <row r="48" spans="2:41" x14ac:dyDescent="0.25">
      <c r="B48" s="20">
        <v>3</v>
      </c>
      <c r="C48" s="32" t="s">
        <v>470</v>
      </c>
      <c r="D48" s="20" t="s">
        <v>46</v>
      </c>
      <c r="I48" s="32" t="s">
        <v>470</v>
      </c>
      <c r="Q48" s="20" t="str">
        <f t="shared" si="21"/>
        <v>Money in Transfer</v>
      </c>
      <c r="S48" s="20" t="str">
        <f t="shared" si="1"/>
        <v>1-ACTV</v>
      </c>
      <c r="T48" s="20" t="str">
        <f t="shared" si="2"/>
        <v>1-0000</v>
      </c>
      <c r="U48" s="20" t="str">
        <f t="shared" si="3"/>
        <v>1-1000</v>
      </c>
      <c r="V48" s="20" t="str">
        <f t="shared" si="4"/>
        <v>1-1900</v>
      </c>
      <c r="W48" s="20" t="str">
        <f t="shared" si="5"/>
        <v>1-1108</v>
      </c>
      <c r="X48" s="20" t="str">
        <f t="shared" si="6"/>
        <v/>
      </c>
      <c r="Y48" s="20" t="str">
        <f t="shared" si="7"/>
        <v/>
      </c>
      <c r="Z48" s="20" t="str">
        <f t="shared" si="8"/>
        <v/>
      </c>
      <c r="AA48" s="20" t="str">
        <f t="shared" si="9"/>
        <v/>
      </c>
      <c r="AB48" s="20" t="str">
        <f t="shared" si="10"/>
        <v/>
      </c>
      <c r="AD48" s="20" t="str">
        <f t="shared" si="32"/>
        <v/>
      </c>
      <c r="AE48" s="20" t="str">
        <f t="shared" si="33"/>
        <v/>
      </c>
      <c r="AF48" s="20" t="str">
        <f t="shared" si="34"/>
        <v xml:space="preserve">SELECT * FROM "SchAccounting"."Func_TblCodeOfAccounting_Structure_SET"(0000004000000000002, NULL, 0000009000000000002, 2, '1-1000', '1-1900'); </v>
      </c>
      <c r="AG48" s="20" t="str">
        <f t="shared" si="35"/>
        <v/>
      </c>
      <c r="AH48" s="20" t="str">
        <f t="shared" si="36"/>
        <v/>
      </c>
      <c r="AI48" s="20" t="str">
        <f t="shared" si="37"/>
        <v/>
      </c>
      <c r="AJ48" s="20" t="str">
        <f t="shared" si="38"/>
        <v/>
      </c>
      <c r="AK48" s="20" t="str">
        <f t="shared" si="39"/>
        <v/>
      </c>
      <c r="AL48" s="20" t="str">
        <f t="shared" si="40"/>
        <v/>
      </c>
      <c r="AM48" s="20" t="str">
        <f t="shared" si="41"/>
        <v/>
      </c>
      <c r="AO48" s="28" t="str">
        <f t="shared" si="0"/>
        <v xml:space="preserve">SELECT * FROM "SchAccounting"."Func_TblCodeOfAccounting_Structure_SET"(0000004000000000002, NULL, 0000009000000000002, 2, '1-1000', '1-1900'); </v>
      </c>
    </row>
    <row r="49" spans="2:41" x14ac:dyDescent="0.25">
      <c r="B49" s="20">
        <v>2</v>
      </c>
      <c r="C49" s="32" t="s">
        <v>471</v>
      </c>
      <c r="D49" s="20" t="s">
        <v>47</v>
      </c>
      <c r="H49" s="32" t="s">
        <v>471</v>
      </c>
      <c r="Q49" s="20" t="str">
        <f t="shared" si="21"/>
        <v>Account Receivable</v>
      </c>
      <c r="S49" s="20" t="str">
        <f t="shared" si="1"/>
        <v>1-ACTV</v>
      </c>
      <c r="T49" s="20" t="str">
        <f t="shared" si="2"/>
        <v>1-0000</v>
      </c>
      <c r="U49" s="20" t="str">
        <f t="shared" si="3"/>
        <v>1-2000</v>
      </c>
      <c r="V49" s="20" t="str">
        <f t="shared" si="4"/>
        <v>1-1900</v>
      </c>
      <c r="W49" s="20" t="str">
        <f t="shared" si="5"/>
        <v>1-1108</v>
      </c>
      <c r="X49" s="20" t="str">
        <f t="shared" si="6"/>
        <v/>
      </c>
      <c r="Y49" s="20" t="str">
        <f t="shared" si="7"/>
        <v/>
      </c>
      <c r="Z49" s="20" t="str">
        <f t="shared" si="8"/>
        <v/>
      </c>
      <c r="AA49" s="20" t="str">
        <f t="shared" si="9"/>
        <v/>
      </c>
      <c r="AB49" s="20" t="str">
        <f t="shared" si="10"/>
        <v/>
      </c>
      <c r="AD49" s="20" t="str">
        <f t="shared" si="32"/>
        <v/>
      </c>
      <c r="AE49" s="20" t="str">
        <f t="shared" si="33"/>
        <v xml:space="preserve">SELECT * FROM "SchAccounting"."Func_TblCodeOfAccounting_Structure_SET"(0000004000000000002, NULL, 0000009000000000002, 1, '1-0000', '1-2000'); </v>
      </c>
      <c r="AF49" s="20" t="str">
        <f t="shared" si="34"/>
        <v/>
      </c>
      <c r="AG49" s="20" t="str">
        <f t="shared" si="35"/>
        <v/>
      </c>
      <c r="AH49" s="20" t="str">
        <f t="shared" si="36"/>
        <v/>
      </c>
      <c r="AI49" s="20" t="str">
        <f t="shared" si="37"/>
        <v/>
      </c>
      <c r="AJ49" s="20" t="str">
        <f t="shared" si="38"/>
        <v/>
      </c>
      <c r="AK49" s="20" t="str">
        <f t="shared" si="39"/>
        <v/>
      </c>
      <c r="AL49" s="20" t="str">
        <f t="shared" si="40"/>
        <v/>
      </c>
      <c r="AM49" s="20" t="str">
        <f t="shared" si="41"/>
        <v/>
      </c>
      <c r="AO49" s="28" t="str">
        <f t="shared" si="0"/>
        <v xml:space="preserve">SELECT * FROM "SchAccounting"."Func_TblCodeOfAccounting_Structure_SET"(0000004000000000002, NULL, 0000009000000000002, 1, '1-0000', '1-2000'); </v>
      </c>
    </row>
    <row r="50" spans="2:41" x14ac:dyDescent="0.25">
      <c r="B50" s="20">
        <v>3</v>
      </c>
      <c r="C50" s="32" t="s">
        <v>472</v>
      </c>
      <c r="D50" s="20" t="s">
        <v>48</v>
      </c>
      <c r="I50" s="32" t="s">
        <v>472</v>
      </c>
      <c r="Q50" s="20" t="str">
        <f t="shared" si="21"/>
        <v>Acct Receivable - IDR</v>
      </c>
      <c r="S50" s="20" t="str">
        <f t="shared" si="1"/>
        <v>1-ACTV</v>
      </c>
      <c r="T50" s="20" t="str">
        <f t="shared" si="2"/>
        <v>1-0000</v>
      </c>
      <c r="U50" s="20" t="str">
        <f t="shared" si="3"/>
        <v>1-2000</v>
      </c>
      <c r="V50" s="20" t="str">
        <f t="shared" si="4"/>
        <v>1-2010</v>
      </c>
      <c r="W50" s="20" t="str">
        <f t="shared" si="5"/>
        <v>1-1108</v>
      </c>
      <c r="X50" s="20" t="str">
        <f t="shared" si="6"/>
        <v/>
      </c>
      <c r="Y50" s="20" t="str">
        <f t="shared" si="7"/>
        <v/>
      </c>
      <c r="Z50" s="20" t="str">
        <f t="shared" si="8"/>
        <v/>
      </c>
      <c r="AA50" s="20" t="str">
        <f t="shared" si="9"/>
        <v/>
      </c>
      <c r="AB50" s="20" t="str">
        <f t="shared" si="10"/>
        <v/>
      </c>
      <c r="AD50" s="20" t="str">
        <f t="shared" si="32"/>
        <v/>
      </c>
      <c r="AE50" s="20" t="str">
        <f t="shared" si="33"/>
        <v/>
      </c>
      <c r="AF50" s="20" t="str">
        <f t="shared" si="34"/>
        <v xml:space="preserve">SELECT * FROM "SchAccounting"."Func_TblCodeOfAccounting_Structure_SET"(0000004000000000002, NULL, 0000009000000000002, 2, '1-2000', '1-2010'); </v>
      </c>
      <c r="AG50" s="20" t="str">
        <f t="shared" si="35"/>
        <v/>
      </c>
      <c r="AH50" s="20" t="str">
        <f t="shared" si="36"/>
        <v/>
      </c>
      <c r="AI50" s="20" t="str">
        <f t="shared" si="37"/>
        <v/>
      </c>
      <c r="AJ50" s="20" t="str">
        <f t="shared" si="38"/>
        <v/>
      </c>
      <c r="AK50" s="20" t="str">
        <f t="shared" si="39"/>
        <v/>
      </c>
      <c r="AL50" s="20" t="str">
        <f t="shared" si="40"/>
        <v/>
      </c>
      <c r="AM50" s="20" t="str">
        <f t="shared" si="41"/>
        <v/>
      </c>
      <c r="AO50" s="28" t="str">
        <f t="shared" si="0"/>
        <v xml:space="preserve">SELECT * FROM "SchAccounting"."Func_TblCodeOfAccounting_Structure_SET"(0000004000000000002, NULL, 0000009000000000002, 2, '1-2000', '1-2010'); </v>
      </c>
    </row>
    <row r="51" spans="2:41" x14ac:dyDescent="0.25">
      <c r="B51" s="20">
        <v>3</v>
      </c>
      <c r="C51" s="32" t="s">
        <v>473</v>
      </c>
      <c r="D51" s="20" t="s">
        <v>49</v>
      </c>
      <c r="I51" s="32" t="s">
        <v>474</v>
      </c>
      <c r="Q51" s="20" t="str">
        <f t="shared" si="21"/>
        <v>Acct Receivable - USD</v>
      </c>
      <c r="S51" s="20" t="str">
        <f t="shared" si="1"/>
        <v>1-ACTV</v>
      </c>
      <c r="T51" s="20" t="str">
        <f t="shared" si="2"/>
        <v>1-0000</v>
      </c>
      <c r="U51" s="20" t="str">
        <f t="shared" si="3"/>
        <v>1-2000</v>
      </c>
      <c r="V51" s="20" t="str">
        <f t="shared" si="4"/>
        <v>1-2021</v>
      </c>
      <c r="W51" s="20" t="str">
        <f t="shared" si="5"/>
        <v>1-1108</v>
      </c>
      <c r="X51" s="20" t="str">
        <f t="shared" si="6"/>
        <v/>
      </c>
      <c r="Y51" s="20" t="str">
        <f t="shared" si="7"/>
        <v/>
      </c>
      <c r="Z51" s="20" t="str">
        <f t="shared" si="8"/>
        <v/>
      </c>
      <c r="AA51" s="20" t="str">
        <f t="shared" si="9"/>
        <v/>
      </c>
      <c r="AB51" s="20" t="str">
        <f t="shared" si="10"/>
        <v/>
      </c>
      <c r="AD51" s="20" t="str">
        <f t="shared" si="32"/>
        <v/>
      </c>
      <c r="AE51" s="20" t="str">
        <f t="shared" si="33"/>
        <v/>
      </c>
      <c r="AF51" s="20" t="str">
        <f t="shared" si="34"/>
        <v xml:space="preserve">SELECT * FROM "SchAccounting"."Func_TblCodeOfAccounting_Structure_SET"(0000004000000000002, NULL, 0000009000000000002, 2, '1-2000', '1-2021'); </v>
      </c>
      <c r="AG51" s="20" t="str">
        <f t="shared" si="35"/>
        <v/>
      </c>
      <c r="AH51" s="20" t="str">
        <f t="shared" si="36"/>
        <v/>
      </c>
      <c r="AI51" s="20" t="str">
        <f t="shared" si="37"/>
        <v/>
      </c>
      <c r="AJ51" s="20" t="str">
        <f t="shared" si="38"/>
        <v/>
      </c>
      <c r="AK51" s="20" t="str">
        <f t="shared" si="39"/>
        <v/>
      </c>
      <c r="AL51" s="20" t="str">
        <f t="shared" si="40"/>
        <v/>
      </c>
      <c r="AM51" s="20" t="str">
        <f t="shared" si="41"/>
        <v/>
      </c>
      <c r="AO51" s="28" t="str">
        <f t="shared" si="0"/>
        <v xml:space="preserve">SELECT * FROM "SchAccounting"."Func_TblCodeOfAccounting_Structure_SET"(0000004000000000002, NULL, 0000009000000000002, 2, '1-2000', '1-2021'); </v>
      </c>
    </row>
    <row r="52" spans="2:41" x14ac:dyDescent="0.25">
      <c r="B52" s="20">
        <v>3</v>
      </c>
      <c r="C52" s="32" t="s">
        <v>476</v>
      </c>
      <c r="D52" s="20" t="s">
        <v>51</v>
      </c>
      <c r="I52" s="32" t="s">
        <v>477</v>
      </c>
      <c r="Q52" s="20" t="str">
        <f t="shared" si="21"/>
        <v>Acct Receivable - AUD</v>
      </c>
      <c r="S52" s="20" t="str">
        <f t="shared" si="1"/>
        <v>1-ACTV</v>
      </c>
      <c r="T52" s="20" t="str">
        <f t="shared" si="2"/>
        <v>1-0000</v>
      </c>
      <c r="U52" s="20" t="str">
        <f t="shared" si="3"/>
        <v>1-2000</v>
      </c>
      <c r="V52" s="20" t="str">
        <f t="shared" si="4"/>
        <v>1-2031</v>
      </c>
      <c r="W52" s="20" t="str">
        <f t="shared" si="5"/>
        <v>1-1108</v>
      </c>
      <c r="X52" s="20" t="str">
        <f t="shared" si="6"/>
        <v/>
      </c>
      <c r="Y52" s="20" t="str">
        <f t="shared" si="7"/>
        <v/>
      </c>
      <c r="Z52" s="20" t="str">
        <f t="shared" si="8"/>
        <v/>
      </c>
      <c r="AA52" s="20" t="str">
        <f t="shared" si="9"/>
        <v/>
      </c>
      <c r="AB52" s="20" t="str">
        <f t="shared" si="10"/>
        <v/>
      </c>
      <c r="AD52" s="20" t="str">
        <f t="shared" si="32"/>
        <v/>
      </c>
      <c r="AE52" s="20" t="str">
        <f t="shared" si="33"/>
        <v/>
      </c>
      <c r="AF52" s="20" t="str">
        <f t="shared" si="34"/>
        <v xml:space="preserve">SELECT * FROM "SchAccounting"."Func_TblCodeOfAccounting_Structure_SET"(0000004000000000002, NULL, 0000009000000000002, 2, '1-2000', '1-2031'); </v>
      </c>
      <c r="AG52" s="20" t="str">
        <f t="shared" si="35"/>
        <v/>
      </c>
      <c r="AH52" s="20" t="str">
        <f t="shared" si="36"/>
        <v/>
      </c>
      <c r="AI52" s="20" t="str">
        <f t="shared" si="37"/>
        <v/>
      </c>
      <c r="AJ52" s="20" t="str">
        <f t="shared" si="38"/>
        <v/>
      </c>
      <c r="AK52" s="20" t="str">
        <f t="shared" si="39"/>
        <v/>
      </c>
      <c r="AL52" s="20" t="str">
        <f t="shared" si="40"/>
        <v/>
      </c>
      <c r="AM52" s="20" t="str">
        <f t="shared" si="41"/>
        <v/>
      </c>
      <c r="AO52" s="28" t="str">
        <f t="shared" si="0"/>
        <v xml:space="preserve">SELECT * FROM "SchAccounting"."Func_TblCodeOfAccounting_Structure_SET"(0000004000000000002, NULL, 0000009000000000002, 2, '1-2000', '1-2031'); </v>
      </c>
    </row>
    <row r="53" spans="2:41" x14ac:dyDescent="0.25">
      <c r="B53" s="20">
        <v>4</v>
      </c>
      <c r="C53" s="32" t="s">
        <v>479</v>
      </c>
      <c r="D53" s="20" t="s">
        <v>53</v>
      </c>
      <c r="I53" s="32" t="s">
        <v>479</v>
      </c>
      <c r="Q53" s="20" t="str">
        <f t="shared" ref="Q53:Q116" si="42">D53</f>
        <v>Acct Receivable - Non Trade</v>
      </c>
      <c r="S53" s="20" t="str">
        <f t="shared" si="1"/>
        <v>1-ACTV</v>
      </c>
      <c r="T53" s="20" t="str">
        <f t="shared" si="2"/>
        <v>1-0000</v>
      </c>
      <c r="U53" s="20" t="str">
        <f t="shared" si="3"/>
        <v>1-2000</v>
      </c>
      <c r="V53" s="20" t="str">
        <f t="shared" si="4"/>
        <v>1-2100</v>
      </c>
      <c r="W53" s="20" t="str">
        <f t="shared" si="5"/>
        <v>1-1108</v>
      </c>
      <c r="X53" s="20" t="str">
        <f t="shared" si="6"/>
        <v/>
      </c>
      <c r="Y53" s="20" t="str">
        <f t="shared" si="7"/>
        <v/>
      </c>
      <c r="Z53" s="20" t="str">
        <f t="shared" si="8"/>
        <v/>
      </c>
      <c r="AA53" s="20" t="str">
        <f t="shared" si="9"/>
        <v/>
      </c>
      <c r="AB53" s="20" t="str">
        <f t="shared" si="10"/>
        <v/>
      </c>
      <c r="AD53" s="20" t="str">
        <f t="shared" si="32"/>
        <v/>
      </c>
      <c r="AE53" s="20" t="str">
        <f t="shared" si="33"/>
        <v/>
      </c>
      <c r="AF53" s="20" t="str">
        <f t="shared" si="34"/>
        <v xml:space="preserve">SELECT * FROM "SchAccounting"."Func_TblCodeOfAccounting_Structure_SET"(0000004000000000002, NULL, 0000009000000000002, 2, '1-2000', '1-2100'); </v>
      </c>
      <c r="AG53" s="20" t="str">
        <f t="shared" si="35"/>
        <v/>
      </c>
      <c r="AH53" s="20" t="str">
        <f t="shared" si="36"/>
        <v/>
      </c>
      <c r="AI53" s="20" t="str">
        <f t="shared" si="37"/>
        <v/>
      </c>
      <c r="AJ53" s="20" t="str">
        <f t="shared" si="38"/>
        <v/>
      </c>
      <c r="AK53" s="20" t="str">
        <f t="shared" si="39"/>
        <v/>
      </c>
      <c r="AL53" s="20" t="str">
        <f t="shared" si="40"/>
        <v/>
      </c>
      <c r="AM53" s="20" t="str">
        <f t="shared" si="41"/>
        <v/>
      </c>
      <c r="AO53" s="28" t="str">
        <f t="shared" si="0"/>
        <v xml:space="preserve">SELECT * FROM "SchAccounting"."Func_TblCodeOfAccounting_Structure_SET"(0000004000000000002, NULL, 0000009000000000002, 2, '1-2000', '1-2100'); </v>
      </c>
    </row>
    <row r="54" spans="2:41" x14ac:dyDescent="0.25">
      <c r="B54" s="20">
        <v>3</v>
      </c>
      <c r="C54" s="32" t="s">
        <v>480</v>
      </c>
      <c r="D54" s="20" t="s">
        <v>54</v>
      </c>
      <c r="I54" s="32" t="s">
        <v>480</v>
      </c>
      <c r="Q54" s="20" t="str">
        <f t="shared" si="42"/>
        <v>Inter Company Receivable</v>
      </c>
      <c r="S54" s="20" t="str">
        <f t="shared" si="1"/>
        <v>1-ACTV</v>
      </c>
      <c r="T54" s="20" t="str">
        <f t="shared" si="2"/>
        <v>1-0000</v>
      </c>
      <c r="U54" s="20" t="str">
        <f t="shared" si="3"/>
        <v>1-2000</v>
      </c>
      <c r="V54" s="20" t="str">
        <f t="shared" si="4"/>
        <v>1-2200</v>
      </c>
      <c r="W54" s="20" t="str">
        <f t="shared" si="5"/>
        <v>1-1108</v>
      </c>
      <c r="X54" s="20" t="str">
        <f t="shared" si="6"/>
        <v/>
      </c>
      <c r="Y54" s="20" t="str">
        <f t="shared" si="7"/>
        <v/>
      </c>
      <c r="Z54" s="20" t="str">
        <f t="shared" si="8"/>
        <v/>
      </c>
      <c r="AA54" s="20" t="str">
        <f t="shared" si="9"/>
        <v/>
      </c>
      <c r="AB54" s="20" t="str">
        <f t="shared" si="10"/>
        <v/>
      </c>
      <c r="AD54" s="20" t="str">
        <f t="shared" si="32"/>
        <v/>
      </c>
      <c r="AE54" s="20" t="str">
        <f t="shared" si="33"/>
        <v/>
      </c>
      <c r="AF54" s="20" t="str">
        <f t="shared" si="34"/>
        <v xml:space="preserve">SELECT * FROM "SchAccounting"."Func_TblCodeOfAccounting_Structure_SET"(0000004000000000002, NULL, 0000009000000000002, 2, '1-2000', '1-2200'); </v>
      </c>
      <c r="AG54" s="20" t="str">
        <f t="shared" si="35"/>
        <v/>
      </c>
      <c r="AH54" s="20" t="str">
        <f t="shared" si="36"/>
        <v/>
      </c>
      <c r="AI54" s="20" t="str">
        <f t="shared" si="37"/>
        <v/>
      </c>
      <c r="AJ54" s="20" t="str">
        <f t="shared" si="38"/>
        <v/>
      </c>
      <c r="AK54" s="20" t="str">
        <f t="shared" si="39"/>
        <v/>
      </c>
      <c r="AL54" s="20" t="str">
        <f t="shared" si="40"/>
        <v/>
      </c>
      <c r="AM54" s="20" t="str">
        <f t="shared" si="41"/>
        <v/>
      </c>
      <c r="AO54" s="28" t="str">
        <f t="shared" si="0"/>
        <v xml:space="preserve">SELECT * FROM "SchAccounting"."Func_TblCodeOfAccounting_Structure_SET"(0000004000000000002, NULL, 0000009000000000002, 2, '1-2000', '1-2200'); </v>
      </c>
    </row>
    <row r="55" spans="2:41" x14ac:dyDescent="0.25">
      <c r="B55" s="20">
        <v>4</v>
      </c>
      <c r="C55" s="32" t="s">
        <v>481</v>
      </c>
      <c r="D55" s="20" t="s">
        <v>55</v>
      </c>
      <c r="J55" s="32" t="s">
        <v>481</v>
      </c>
      <c r="Q55" s="20" t="str">
        <f t="shared" si="42"/>
        <v>I/C Receivable to DHD</v>
      </c>
      <c r="S55" s="20" t="str">
        <f t="shared" si="1"/>
        <v>1-ACTV</v>
      </c>
      <c r="T55" s="20" t="str">
        <f t="shared" si="2"/>
        <v>1-0000</v>
      </c>
      <c r="U55" s="20" t="str">
        <f t="shared" si="3"/>
        <v>1-2000</v>
      </c>
      <c r="V55" s="20" t="str">
        <f t="shared" si="4"/>
        <v>1-2200</v>
      </c>
      <c r="W55" s="20" t="str">
        <f t="shared" si="5"/>
        <v>1-2210</v>
      </c>
      <c r="X55" s="20" t="str">
        <f t="shared" si="6"/>
        <v/>
      </c>
      <c r="Y55" s="20" t="str">
        <f t="shared" si="7"/>
        <v/>
      </c>
      <c r="Z55" s="20" t="str">
        <f t="shared" si="8"/>
        <v/>
      </c>
      <c r="AA55" s="20" t="str">
        <f t="shared" si="9"/>
        <v/>
      </c>
      <c r="AB55" s="20" t="str">
        <f t="shared" si="10"/>
        <v/>
      </c>
      <c r="AD55" s="20" t="str">
        <f t="shared" si="32"/>
        <v/>
      </c>
      <c r="AE55" s="20" t="str">
        <f t="shared" si="33"/>
        <v/>
      </c>
      <c r="AF55" s="20" t="str">
        <f t="shared" si="34"/>
        <v/>
      </c>
      <c r="AG55" s="20" t="str">
        <f t="shared" si="35"/>
        <v xml:space="preserve">SELECT * FROM "SchAccounting"."Func_TblCodeOfAccounting_Structure_SET"(0000004000000000002, NULL, 0000009000000000002, 3, '1-2200', '1-2210'); </v>
      </c>
      <c r="AH55" s="20" t="str">
        <f t="shared" si="36"/>
        <v/>
      </c>
      <c r="AI55" s="20" t="str">
        <f t="shared" si="37"/>
        <v/>
      </c>
      <c r="AJ55" s="20" t="str">
        <f t="shared" si="38"/>
        <v/>
      </c>
      <c r="AK55" s="20" t="str">
        <f t="shared" si="39"/>
        <v/>
      </c>
      <c r="AL55" s="20" t="str">
        <f t="shared" si="40"/>
        <v/>
      </c>
      <c r="AM55" s="20" t="str">
        <f t="shared" si="41"/>
        <v/>
      </c>
      <c r="AO55" s="28" t="str">
        <f t="shared" si="0"/>
        <v xml:space="preserve">SELECT * FROM "SchAccounting"."Func_TblCodeOfAccounting_Structure_SET"(0000004000000000002, NULL, 0000009000000000002, 3, '1-2200', '1-2210'); </v>
      </c>
    </row>
    <row r="56" spans="2:41" x14ac:dyDescent="0.25">
      <c r="B56" s="20">
        <v>4</v>
      </c>
      <c r="C56" s="32" t="s">
        <v>482</v>
      </c>
      <c r="D56" s="20" t="s">
        <v>56</v>
      </c>
      <c r="J56" s="32" t="s">
        <v>482</v>
      </c>
      <c r="Q56" s="20" t="str">
        <f t="shared" si="42"/>
        <v>I/C Receivable to EML</v>
      </c>
      <c r="S56" s="20" t="str">
        <f t="shared" si="1"/>
        <v>1-ACTV</v>
      </c>
      <c r="T56" s="20" t="str">
        <f t="shared" si="2"/>
        <v>1-0000</v>
      </c>
      <c r="U56" s="20" t="str">
        <f t="shared" si="3"/>
        <v>1-2000</v>
      </c>
      <c r="V56" s="20" t="str">
        <f t="shared" si="4"/>
        <v>1-2200</v>
      </c>
      <c r="W56" s="20" t="str">
        <f t="shared" si="5"/>
        <v>1-2220</v>
      </c>
      <c r="X56" s="20" t="str">
        <f t="shared" si="6"/>
        <v/>
      </c>
      <c r="Y56" s="20" t="str">
        <f t="shared" si="7"/>
        <v/>
      </c>
      <c r="Z56" s="20" t="str">
        <f t="shared" si="8"/>
        <v/>
      </c>
      <c r="AA56" s="20" t="str">
        <f t="shared" si="9"/>
        <v/>
      </c>
      <c r="AB56" s="20" t="str">
        <f t="shared" si="10"/>
        <v/>
      </c>
      <c r="AD56" s="20" t="str">
        <f t="shared" si="32"/>
        <v/>
      </c>
      <c r="AE56" s="20" t="str">
        <f t="shared" si="33"/>
        <v/>
      </c>
      <c r="AF56" s="20" t="str">
        <f t="shared" si="34"/>
        <v/>
      </c>
      <c r="AG56" s="20" t="str">
        <f t="shared" si="35"/>
        <v xml:space="preserve">SELECT * FROM "SchAccounting"."Func_TblCodeOfAccounting_Structure_SET"(0000004000000000002, NULL, 0000009000000000002, 3, '1-2200', '1-2220'); </v>
      </c>
      <c r="AH56" s="20" t="str">
        <f t="shared" si="36"/>
        <v/>
      </c>
      <c r="AI56" s="20" t="str">
        <f t="shared" si="37"/>
        <v/>
      </c>
      <c r="AJ56" s="20" t="str">
        <f t="shared" si="38"/>
        <v/>
      </c>
      <c r="AK56" s="20" t="str">
        <f t="shared" si="39"/>
        <v/>
      </c>
      <c r="AL56" s="20" t="str">
        <f t="shared" si="40"/>
        <v/>
      </c>
      <c r="AM56" s="20" t="str">
        <f t="shared" si="41"/>
        <v/>
      </c>
      <c r="AO56" s="28" t="str">
        <f t="shared" si="0"/>
        <v xml:space="preserve">SELECT * FROM "SchAccounting"."Func_TblCodeOfAccounting_Structure_SET"(0000004000000000002, NULL, 0000009000000000002, 3, '1-2200', '1-2220'); </v>
      </c>
    </row>
    <row r="57" spans="2:41" x14ac:dyDescent="0.25">
      <c r="B57" s="20">
        <v>4</v>
      </c>
      <c r="C57" s="32" t="s">
        <v>483</v>
      </c>
      <c r="D57" s="20" t="s">
        <v>57</v>
      </c>
      <c r="J57" s="32" t="s">
        <v>483</v>
      </c>
      <c r="Q57" s="20" t="str">
        <f t="shared" si="42"/>
        <v>I/C Receivable to HED</v>
      </c>
      <c r="S57" s="20" t="str">
        <f t="shared" si="1"/>
        <v>1-ACTV</v>
      </c>
      <c r="T57" s="20" t="str">
        <f t="shared" si="2"/>
        <v>1-0000</v>
      </c>
      <c r="U57" s="20" t="str">
        <f t="shared" si="3"/>
        <v>1-2000</v>
      </c>
      <c r="V57" s="20" t="str">
        <f t="shared" si="4"/>
        <v>1-2200</v>
      </c>
      <c r="W57" s="20" t="str">
        <f t="shared" si="5"/>
        <v>1-2230</v>
      </c>
      <c r="X57" s="20" t="str">
        <f t="shared" si="6"/>
        <v/>
      </c>
      <c r="Y57" s="20" t="str">
        <f t="shared" si="7"/>
        <v/>
      </c>
      <c r="Z57" s="20" t="str">
        <f t="shared" si="8"/>
        <v/>
      </c>
      <c r="AA57" s="20" t="str">
        <f t="shared" si="9"/>
        <v/>
      </c>
      <c r="AB57" s="20" t="str">
        <f t="shared" si="10"/>
        <v/>
      </c>
      <c r="AD57" s="20" t="str">
        <f t="shared" si="32"/>
        <v/>
      </c>
      <c r="AE57" s="20" t="str">
        <f t="shared" si="33"/>
        <v/>
      </c>
      <c r="AF57" s="20" t="str">
        <f t="shared" si="34"/>
        <v/>
      </c>
      <c r="AG57" s="20" t="str">
        <f t="shared" si="35"/>
        <v xml:space="preserve">SELECT * FROM "SchAccounting"."Func_TblCodeOfAccounting_Structure_SET"(0000004000000000002, NULL, 0000009000000000002, 3, '1-2200', '1-2230'); </v>
      </c>
      <c r="AH57" s="20" t="str">
        <f t="shared" si="36"/>
        <v/>
      </c>
      <c r="AI57" s="20" t="str">
        <f t="shared" si="37"/>
        <v/>
      </c>
      <c r="AJ57" s="20" t="str">
        <f t="shared" si="38"/>
        <v/>
      </c>
      <c r="AK57" s="20" t="str">
        <f t="shared" si="39"/>
        <v/>
      </c>
      <c r="AL57" s="20" t="str">
        <f t="shared" si="40"/>
        <v/>
      </c>
      <c r="AM57" s="20" t="str">
        <f t="shared" si="41"/>
        <v/>
      </c>
      <c r="AO57" s="28" t="str">
        <f t="shared" si="0"/>
        <v xml:space="preserve">SELECT * FROM "SchAccounting"."Func_TblCodeOfAccounting_Structure_SET"(0000004000000000002, NULL, 0000009000000000002, 3, '1-2200', '1-2230'); </v>
      </c>
    </row>
    <row r="58" spans="2:41" x14ac:dyDescent="0.25">
      <c r="B58" s="20">
        <v>2</v>
      </c>
      <c r="C58" s="32" t="s">
        <v>484</v>
      </c>
      <c r="D58" s="20" t="s">
        <v>58</v>
      </c>
      <c r="J58" s="32" t="s">
        <v>484</v>
      </c>
      <c r="Q58" s="20" t="str">
        <f t="shared" si="42"/>
        <v>I/C Receivable to KHA</v>
      </c>
      <c r="S58" s="20" t="str">
        <f t="shared" si="1"/>
        <v>1-ACTV</v>
      </c>
      <c r="T58" s="20" t="str">
        <f t="shared" si="2"/>
        <v>1-0000</v>
      </c>
      <c r="U58" s="20" t="str">
        <f t="shared" si="3"/>
        <v>1-2000</v>
      </c>
      <c r="V58" s="20" t="str">
        <f t="shared" si="4"/>
        <v>1-2200</v>
      </c>
      <c r="W58" s="20" t="str">
        <f t="shared" si="5"/>
        <v>1-2240</v>
      </c>
      <c r="X58" s="20" t="str">
        <f t="shared" si="6"/>
        <v/>
      </c>
      <c r="Y58" s="20" t="str">
        <f t="shared" si="7"/>
        <v/>
      </c>
      <c r="Z58" s="20" t="str">
        <f t="shared" si="8"/>
        <v/>
      </c>
      <c r="AA58" s="20" t="str">
        <f t="shared" si="9"/>
        <v/>
      </c>
      <c r="AB58" s="20" t="str">
        <f t="shared" si="10"/>
        <v/>
      </c>
      <c r="AD58" s="20" t="str">
        <f t="shared" si="32"/>
        <v/>
      </c>
      <c r="AE58" s="20" t="str">
        <f t="shared" si="33"/>
        <v/>
      </c>
      <c r="AF58" s="20" t="str">
        <f t="shared" si="34"/>
        <v/>
      </c>
      <c r="AG58" s="20" t="str">
        <f t="shared" si="35"/>
        <v xml:space="preserve">SELECT * FROM "SchAccounting"."Func_TblCodeOfAccounting_Structure_SET"(0000004000000000002, NULL, 0000009000000000002, 3, '1-2200', '1-2240'); </v>
      </c>
      <c r="AH58" s="20" t="str">
        <f t="shared" si="36"/>
        <v/>
      </c>
      <c r="AI58" s="20" t="str">
        <f t="shared" si="37"/>
        <v/>
      </c>
      <c r="AJ58" s="20" t="str">
        <f t="shared" si="38"/>
        <v/>
      </c>
      <c r="AK58" s="20" t="str">
        <f t="shared" si="39"/>
        <v/>
      </c>
      <c r="AL58" s="20" t="str">
        <f t="shared" si="40"/>
        <v/>
      </c>
      <c r="AM58" s="20" t="str">
        <f t="shared" si="41"/>
        <v/>
      </c>
      <c r="AO58" s="28" t="str">
        <f t="shared" si="0"/>
        <v xml:space="preserve">SELECT * FROM "SchAccounting"."Func_TblCodeOfAccounting_Structure_SET"(0000004000000000002, NULL, 0000009000000000002, 3, '1-2200', '1-2240'); </v>
      </c>
    </row>
    <row r="59" spans="2:41" x14ac:dyDescent="0.25">
      <c r="B59" s="20">
        <v>3</v>
      </c>
      <c r="C59" s="32" t="s">
        <v>485</v>
      </c>
      <c r="D59" s="20" t="s">
        <v>59</v>
      </c>
      <c r="I59" s="32" t="s">
        <v>485</v>
      </c>
      <c r="Q59" s="20" t="str">
        <f t="shared" si="42"/>
        <v>Allowance for doubtfull acct</v>
      </c>
      <c r="S59" s="20" t="str">
        <f t="shared" si="1"/>
        <v>1-ACTV</v>
      </c>
      <c r="T59" s="20" t="str">
        <f t="shared" si="2"/>
        <v>1-0000</v>
      </c>
      <c r="U59" s="20" t="str">
        <f t="shared" si="3"/>
        <v>1-2000</v>
      </c>
      <c r="V59" s="20" t="str">
        <f t="shared" si="4"/>
        <v>1-2500</v>
      </c>
      <c r="W59" s="20" t="str">
        <f t="shared" si="5"/>
        <v>1-2240</v>
      </c>
      <c r="X59" s="20" t="str">
        <f t="shared" si="6"/>
        <v/>
      </c>
      <c r="Y59" s="20" t="str">
        <f t="shared" si="7"/>
        <v/>
      </c>
      <c r="Z59" s="20" t="str">
        <f t="shared" si="8"/>
        <v/>
      </c>
      <c r="AA59" s="20" t="str">
        <f t="shared" si="9"/>
        <v/>
      </c>
      <c r="AB59" s="20" t="str">
        <f t="shared" si="10"/>
        <v/>
      </c>
      <c r="AD59" s="20" t="str">
        <f t="shared" si="32"/>
        <v/>
      </c>
      <c r="AE59" s="20" t="str">
        <f t="shared" si="33"/>
        <v/>
      </c>
      <c r="AF59" s="20" t="str">
        <f t="shared" si="34"/>
        <v xml:space="preserve">SELECT * FROM "SchAccounting"."Func_TblCodeOfAccounting_Structure_SET"(0000004000000000002, NULL, 0000009000000000002, 2, '1-2000', '1-2500'); </v>
      </c>
      <c r="AG59" s="20" t="str">
        <f t="shared" si="35"/>
        <v/>
      </c>
      <c r="AH59" s="20" t="str">
        <f t="shared" si="36"/>
        <v/>
      </c>
      <c r="AI59" s="20" t="str">
        <f t="shared" si="37"/>
        <v/>
      </c>
      <c r="AJ59" s="20" t="str">
        <f t="shared" si="38"/>
        <v/>
      </c>
      <c r="AK59" s="20" t="str">
        <f t="shared" si="39"/>
        <v/>
      </c>
      <c r="AL59" s="20" t="str">
        <f t="shared" si="40"/>
        <v/>
      </c>
      <c r="AM59" s="20" t="str">
        <f t="shared" si="41"/>
        <v/>
      </c>
      <c r="AO59" s="28" t="str">
        <f t="shared" si="0"/>
        <v xml:space="preserve">SELECT * FROM "SchAccounting"."Func_TblCodeOfAccounting_Structure_SET"(0000004000000000002, NULL, 0000009000000000002, 2, '1-2000', '1-2500'); </v>
      </c>
    </row>
    <row r="60" spans="2:41" x14ac:dyDescent="0.25">
      <c r="B60" s="20">
        <v>2</v>
      </c>
      <c r="C60" s="32" t="s">
        <v>486</v>
      </c>
      <c r="D60" s="20" t="s">
        <v>60</v>
      </c>
      <c r="H60" s="32" t="s">
        <v>486</v>
      </c>
      <c r="Q60" s="20" t="str">
        <f t="shared" si="42"/>
        <v>Inventory</v>
      </c>
      <c r="S60" s="20" t="str">
        <f t="shared" si="1"/>
        <v>1-ACTV</v>
      </c>
      <c r="T60" s="20" t="str">
        <f t="shared" si="2"/>
        <v>1-0000</v>
      </c>
      <c r="U60" s="20" t="str">
        <f t="shared" si="3"/>
        <v>1-3000</v>
      </c>
      <c r="V60" s="20" t="str">
        <f t="shared" si="4"/>
        <v>1-2500</v>
      </c>
      <c r="W60" s="20" t="str">
        <f t="shared" si="5"/>
        <v>1-2240</v>
      </c>
      <c r="X60" s="20" t="str">
        <f t="shared" si="6"/>
        <v/>
      </c>
      <c r="Y60" s="20" t="str">
        <f t="shared" si="7"/>
        <v/>
      </c>
      <c r="Z60" s="20" t="str">
        <f t="shared" si="8"/>
        <v/>
      </c>
      <c r="AA60" s="20" t="str">
        <f t="shared" si="9"/>
        <v/>
      </c>
      <c r="AB60" s="20" t="str">
        <f t="shared" si="10"/>
        <v/>
      </c>
      <c r="AD60" s="20" t="str">
        <f t="shared" si="32"/>
        <v/>
      </c>
      <c r="AE60" s="20" t="str">
        <f t="shared" si="33"/>
        <v xml:space="preserve">SELECT * FROM "SchAccounting"."Func_TblCodeOfAccounting_Structure_SET"(0000004000000000002, NULL, 0000009000000000002, 1, '1-0000', '1-3000'); </v>
      </c>
      <c r="AF60" s="20" t="str">
        <f t="shared" si="34"/>
        <v/>
      </c>
      <c r="AG60" s="20" t="str">
        <f t="shared" si="35"/>
        <v/>
      </c>
      <c r="AH60" s="20" t="str">
        <f t="shared" si="36"/>
        <v/>
      </c>
      <c r="AI60" s="20" t="str">
        <f t="shared" si="37"/>
        <v/>
      </c>
      <c r="AJ60" s="20" t="str">
        <f t="shared" si="38"/>
        <v/>
      </c>
      <c r="AK60" s="20" t="str">
        <f t="shared" si="39"/>
        <v/>
      </c>
      <c r="AL60" s="20" t="str">
        <f t="shared" si="40"/>
        <v/>
      </c>
      <c r="AM60" s="20" t="str">
        <f t="shared" si="41"/>
        <v/>
      </c>
      <c r="AO60" s="28" t="str">
        <f t="shared" si="0"/>
        <v xml:space="preserve">SELECT * FROM "SchAccounting"."Func_TblCodeOfAccounting_Structure_SET"(0000004000000000002, NULL, 0000009000000000002, 1, '1-0000', '1-3000'); </v>
      </c>
    </row>
    <row r="61" spans="2:41" x14ac:dyDescent="0.25">
      <c r="B61" s="20">
        <v>3</v>
      </c>
      <c r="C61" s="32" t="s">
        <v>487</v>
      </c>
      <c r="D61" s="20" t="s">
        <v>455</v>
      </c>
      <c r="I61" s="32" t="s">
        <v>487</v>
      </c>
      <c r="Q61" s="20" t="str">
        <f t="shared" si="42"/>
        <v>Inventory - WHS Jakarta</v>
      </c>
      <c r="S61" s="20" t="str">
        <f t="shared" si="1"/>
        <v>1-ACTV</v>
      </c>
      <c r="T61" s="20" t="str">
        <f t="shared" si="2"/>
        <v>1-0000</v>
      </c>
      <c r="U61" s="20" t="str">
        <f t="shared" si="3"/>
        <v>1-3000</v>
      </c>
      <c r="V61" s="20" t="str">
        <f t="shared" si="4"/>
        <v>1-3001</v>
      </c>
      <c r="W61" s="20" t="str">
        <f t="shared" si="5"/>
        <v>1-2240</v>
      </c>
      <c r="X61" s="20" t="str">
        <f t="shared" si="6"/>
        <v/>
      </c>
      <c r="Y61" s="20" t="str">
        <f t="shared" si="7"/>
        <v/>
      </c>
      <c r="Z61" s="20" t="str">
        <f t="shared" si="8"/>
        <v/>
      </c>
      <c r="AA61" s="20" t="str">
        <f t="shared" si="9"/>
        <v/>
      </c>
      <c r="AB61" s="20" t="str">
        <f t="shared" si="10"/>
        <v/>
      </c>
      <c r="AD61" s="20" t="str">
        <f t="shared" si="32"/>
        <v/>
      </c>
      <c r="AE61" s="20" t="str">
        <f t="shared" si="33"/>
        <v/>
      </c>
      <c r="AF61" s="20" t="str">
        <f t="shared" si="34"/>
        <v xml:space="preserve">SELECT * FROM "SchAccounting"."Func_TblCodeOfAccounting_Structure_SET"(0000004000000000002, NULL, 0000009000000000002, 2, '1-3000', '1-3001'); </v>
      </c>
      <c r="AG61" s="20" t="str">
        <f t="shared" si="35"/>
        <v/>
      </c>
      <c r="AH61" s="20" t="str">
        <f t="shared" si="36"/>
        <v/>
      </c>
      <c r="AI61" s="20" t="str">
        <f t="shared" si="37"/>
        <v/>
      </c>
      <c r="AJ61" s="20" t="str">
        <f t="shared" si="38"/>
        <v/>
      </c>
      <c r="AK61" s="20" t="str">
        <f t="shared" si="39"/>
        <v/>
      </c>
      <c r="AL61" s="20" t="str">
        <f t="shared" si="40"/>
        <v/>
      </c>
      <c r="AM61" s="20" t="str">
        <f t="shared" si="41"/>
        <v/>
      </c>
      <c r="AO61" s="28" t="str">
        <f t="shared" si="0"/>
        <v xml:space="preserve">SELECT * FROM "SchAccounting"."Func_TblCodeOfAccounting_Structure_SET"(0000004000000000002, NULL, 0000009000000000002, 2, '1-3000', '1-3001'); </v>
      </c>
    </row>
    <row r="62" spans="2:41" x14ac:dyDescent="0.25">
      <c r="B62" s="20">
        <v>3</v>
      </c>
      <c r="C62" s="32" t="s">
        <v>488</v>
      </c>
      <c r="D62" s="20" t="s">
        <v>456</v>
      </c>
      <c r="I62" s="32" t="s">
        <v>488</v>
      </c>
      <c r="Q62" s="20" t="str">
        <f t="shared" si="42"/>
        <v>Inventory - WHS Medan</v>
      </c>
      <c r="S62" s="20" t="str">
        <f t="shared" si="1"/>
        <v>1-ACTV</v>
      </c>
      <c r="T62" s="20" t="str">
        <f t="shared" si="2"/>
        <v>1-0000</v>
      </c>
      <c r="U62" s="20" t="str">
        <f t="shared" si="3"/>
        <v>1-3000</v>
      </c>
      <c r="V62" s="20" t="str">
        <f t="shared" si="4"/>
        <v>1-3002</v>
      </c>
      <c r="W62" s="20" t="str">
        <f t="shared" si="5"/>
        <v>1-2240</v>
      </c>
      <c r="X62" s="20" t="str">
        <f t="shared" si="6"/>
        <v/>
      </c>
      <c r="Y62" s="20" t="str">
        <f t="shared" si="7"/>
        <v/>
      </c>
      <c r="Z62" s="20" t="str">
        <f t="shared" si="8"/>
        <v/>
      </c>
      <c r="AA62" s="20" t="str">
        <f t="shared" si="9"/>
        <v/>
      </c>
      <c r="AB62" s="20" t="str">
        <f t="shared" si="10"/>
        <v/>
      </c>
      <c r="AD62" s="20" t="str">
        <f t="shared" si="32"/>
        <v/>
      </c>
      <c r="AE62" s="20" t="str">
        <f t="shared" si="33"/>
        <v/>
      </c>
      <c r="AF62" s="20" t="str">
        <f t="shared" si="34"/>
        <v xml:space="preserve">SELECT * FROM "SchAccounting"."Func_TblCodeOfAccounting_Structure_SET"(0000004000000000002, NULL, 0000009000000000002, 2, '1-3000', '1-3002'); </v>
      </c>
      <c r="AG62" s="20" t="str">
        <f t="shared" si="35"/>
        <v/>
      </c>
      <c r="AH62" s="20" t="str">
        <f t="shared" si="36"/>
        <v/>
      </c>
      <c r="AI62" s="20" t="str">
        <f t="shared" si="37"/>
        <v/>
      </c>
      <c r="AJ62" s="20" t="str">
        <f t="shared" si="38"/>
        <v/>
      </c>
      <c r="AK62" s="20" t="str">
        <f t="shared" si="39"/>
        <v/>
      </c>
      <c r="AL62" s="20" t="str">
        <f t="shared" si="40"/>
        <v/>
      </c>
      <c r="AM62" s="20" t="str">
        <f t="shared" si="41"/>
        <v/>
      </c>
      <c r="AO62" s="28" t="str">
        <f t="shared" si="0"/>
        <v xml:space="preserve">SELECT * FROM "SchAccounting"."Func_TblCodeOfAccounting_Structure_SET"(0000004000000000002, NULL, 0000009000000000002, 2, '1-3000', '1-3002'); </v>
      </c>
    </row>
    <row r="63" spans="2:41" x14ac:dyDescent="0.25">
      <c r="B63" s="20">
        <v>3</v>
      </c>
      <c r="C63" s="32" t="s">
        <v>489</v>
      </c>
      <c r="D63" s="20" t="s">
        <v>457</v>
      </c>
      <c r="I63" s="32" t="s">
        <v>489</v>
      </c>
      <c r="Q63" s="20" t="str">
        <f t="shared" si="42"/>
        <v>Inventory - WHS Surabaya</v>
      </c>
      <c r="S63" s="20" t="str">
        <f t="shared" si="1"/>
        <v>1-ACTV</v>
      </c>
      <c r="T63" s="20" t="str">
        <f t="shared" si="2"/>
        <v>1-0000</v>
      </c>
      <c r="U63" s="20" t="str">
        <f t="shared" si="3"/>
        <v>1-3000</v>
      </c>
      <c r="V63" s="20" t="str">
        <f t="shared" si="4"/>
        <v>1-3003</v>
      </c>
      <c r="W63" s="20" t="str">
        <f t="shared" si="5"/>
        <v>1-2240</v>
      </c>
      <c r="X63" s="20" t="str">
        <f t="shared" si="6"/>
        <v/>
      </c>
      <c r="Y63" s="20" t="str">
        <f t="shared" si="7"/>
        <v/>
      </c>
      <c r="Z63" s="20" t="str">
        <f t="shared" si="8"/>
        <v/>
      </c>
      <c r="AA63" s="20" t="str">
        <f t="shared" si="9"/>
        <v/>
      </c>
      <c r="AB63" s="20" t="str">
        <f t="shared" si="10"/>
        <v/>
      </c>
      <c r="AD63" s="20" t="str">
        <f t="shared" si="32"/>
        <v/>
      </c>
      <c r="AE63" s="20" t="str">
        <f t="shared" si="33"/>
        <v/>
      </c>
      <c r="AF63" s="20" t="str">
        <f t="shared" si="34"/>
        <v xml:space="preserve">SELECT * FROM "SchAccounting"."Func_TblCodeOfAccounting_Structure_SET"(0000004000000000002, NULL, 0000009000000000002, 2, '1-3000', '1-3003'); </v>
      </c>
      <c r="AG63" s="20" t="str">
        <f t="shared" si="35"/>
        <v/>
      </c>
      <c r="AH63" s="20" t="str">
        <f t="shared" si="36"/>
        <v/>
      </c>
      <c r="AI63" s="20" t="str">
        <f t="shared" si="37"/>
        <v/>
      </c>
      <c r="AJ63" s="20" t="str">
        <f t="shared" si="38"/>
        <v/>
      </c>
      <c r="AK63" s="20" t="str">
        <f t="shared" si="39"/>
        <v/>
      </c>
      <c r="AL63" s="20" t="str">
        <f t="shared" si="40"/>
        <v/>
      </c>
      <c r="AM63" s="20" t="str">
        <f t="shared" si="41"/>
        <v/>
      </c>
      <c r="AO63" s="28" t="str">
        <f t="shared" si="0"/>
        <v xml:space="preserve">SELECT * FROM "SchAccounting"."Func_TblCodeOfAccounting_Structure_SET"(0000004000000000002, NULL, 0000009000000000002, 2, '1-3000', '1-3003'); </v>
      </c>
    </row>
    <row r="64" spans="2:41" x14ac:dyDescent="0.25">
      <c r="B64" s="20">
        <v>3</v>
      </c>
      <c r="C64" s="32" t="s">
        <v>490</v>
      </c>
      <c r="D64" s="20" t="s">
        <v>458</v>
      </c>
      <c r="I64" s="32" t="s">
        <v>490</v>
      </c>
      <c r="Q64" s="20" t="str">
        <f t="shared" si="42"/>
        <v>Inventory - WHS Palubaru</v>
      </c>
      <c r="S64" s="20" t="str">
        <f t="shared" si="1"/>
        <v>1-ACTV</v>
      </c>
      <c r="T64" s="20" t="str">
        <f t="shared" si="2"/>
        <v>1-0000</v>
      </c>
      <c r="U64" s="20" t="str">
        <f t="shared" si="3"/>
        <v>1-3000</v>
      </c>
      <c r="V64" s="20" t="str">
        <f t="shared" si="4"/>
        <v>1-3004</v>
      </c>
      <c r="W64" s="20" t="str">
        <f t="shared" si="5"/>
        <v>1-2240</v>
      </c>
      <c r="X64" s="20" t="str">
        <f t="shared" si="6"/>
        <v/>
      </c>
      <c r="Y64" s="20" t="str">
        <f t="shared" si="7"/>
        <v/>
      </c>
      <c r="Z64" s="20" t="str">
        <f t="shared" si="8"/>
        <v/>
      </c>
      <c r="AA64" s="20" t="str">
        <f t="shared" si="9"/>
        <v/>
      </c>
      <c r="AB64" s="20" t="str">
        <f t="shared" si="10"/>
        <v/>
      </c>
      <c r="AD64" s="20" t="str">
        <f t="shared" si="32"/>
        <v/>
      </c>
      <c r="AE64" s="20" t="str">
        <f t="shared" si="33"/>
        <v/>
      </c>
      <c r="AF64" s="20" t="str">
        <f t="shared" si="34"/>
        <v xml:space="preserve">SELECT * FROM "SchAccounting"."Func_TblCodeOfAccounting_Structure_SET"(0000004000000000002, NULL, 0000009000000000002, 2, '1-3000', '1-3004'); </v>
      </c>
      <c r="AG64" s="20" t="str">
        <f t="shared" si="35"/>
        <v/>
      </c>
      <c r="AH64" s="20" t="str">
        <f t="shared" si="36"/>
        <v/>
      </c>
      <c r="AI64" s="20" t="str">
        <f t="shared" si="37"/>
        <v/>
      </c>
      <c r="AJ64" s="20" t="str">
        <f t="shared" si="38"/>
        <v/>
      </c>
      <c r="AK64" s="20" t="str">
        <f t="shared" si="39"/>
        <v/>
      </c>
      <c r="AL64" s="20" t="str">
        <f t="shared" si="40"/>
        <v/>
      </c>
      <c r="AM64" s="20" t="str">
        <f t="shared" si="41"/>
        <v/>
      </c>
      <c r="AO64" s="28" t="str">
        <f t="shared" si="0"/>
        <v xml:space="preserve">SELECT * FROM "SchAccounting"."Func_TblCodeOfAccounting_Structure_SET"(0000004000000000002, NULL, 0000009000000000002, 2, '1-3000', '1-3004'); </v>
      </c>
    </row>
    <row r="65" spans="2:41" x14ac:dyDescent="0.25">
      <c r="B65" s="20">
        <v>3</v>
      </c>
      <c r="C65" s="32" t="s">
        <v>491</v>
      </c>
      <c r="D65" s="20" t="s">
        <v>459</v>
      </c>
      <c r="I65" s="32" t="s">
        <v>491</v>
      </c>
      <c r="Q65" s="20" t="str">
        <f t="shared" si="42"/>
        <v>Inventory - WHS Malili</v>
      </c>
      <c r="S65" s="20" t="str">
        <f t="shared" si="1"/>
        <v>1-ACTV</v>
      </c>
      <c r="T65" s="20" t="str">
        <f t="shared" si="2"/>
        <v>1-0000</v>
      </c>
      <c r="U65" s="20" t="str">
        <f t="shared" si="3"/>
        <v>1-3000</v>
      </c>
      <c r="V65" s="20" t="str">
        <f t="shared" si="4"/>
        <v>1-3005</v>
      </c>
      <c r="W65" s="20" t="str">
        <f t="shared" si="5"/>
        <v>1-2240</v>
      </c>
      <c r="X65" s="20" t="str">
        <f t="shared" si="6"/>
        <v/>
      </c>
      <c r="Y65" s="20" t="str">
        <f t="shared" si="7"/>
        <v/>
      </c>
      <c r="Z65" s="20" t="str">
        <f t="shared" si="8"/>
        <v/>
      </c>
      <c r="AA65" s="20" t="str">
        <f t="shared" si="9"/>
        <v/>
      </c>
      <c r="AB65" s="20" t="str">
        <f t="shared" si="10"/>
        <v/>
      </c>
      <c r="AD65" s="20" t="str">
        <f t="shared" si="32"/>
        <v/>
      </c>
      <c r="AE65" s="20" t="str">
        <f t="shared" si="33"/>
        <v/>
      </c>
      <c r="AF65" s="20" t="str">
        <f t="shared" si="34"/>
        <v xml:space="preserve">SELECT * FROM "SchAccounting"."Func_TblCodeOfAccounting_Structure_SET"(0000004000000000002, NULL, 0000009000000000002, 2, '1-3000', '1-3005'); </v>
      </c>
      <c r="AG65" s="20" t="str">
        <f t="shared" si="35"/>
        <v/>
      </c>
      <c r="AH65" s="20" t="str">
        <f t="shared" si="36"/>
        <v/>
      </c>
      <c r="AI65" s="20" t="str">
        <f t="shared" si="37"/>
        <v/>
      </c>
      <c r="AJ65" s="20" t="str">
        <f t="shared" si="38"/>
        <v/>
      </c>
      <c r="AK65" s="20" t="str">
        <f t="shared" si="39"/>
        <v/>
      </c>
      <c r="AL65" s="20" t="str">
        <f t="shared" si="40"/>
        <v/>
      </c>
      <c r="AM65" s="20" t="str">
        <f t="shared" si="41"/>
        <v/>
      </c>
      <c r="AO65" s="28" t="str">
        <f t="shared" si="0"/>
        <v xml:space="preserve">SELECT * FROM "SchAccounting"."Func_TblCodeOfAccounting_Structure_SET"(0000004000000000002, NULL, 0000009000000000002, 2, '1-3000', '1-3005'); </v>
      </c>
    </row>
    <row r="66" spans="2:41" x14ac:dyDescent="0.25">
      <c r="B66" s="20">
        <v>3</v>
      </c>
      <c r="C66" s="32" t="s">
        <v>492</v>
      </c>
      <c r="D66" s="20" t="s">
        <v>460</v>
      </c>
      <c r="I66" s="32" t="s">
        <v>492</v>
      </c>
      <c r="Q66" s="20" t="str">
        <f t="shared" si="42"/>
        <v>Inventory - WHS Siwa</v>
      </c>
      <c r="S66" s="20" t="str">
        <f t="shared" si="1"/>
        <v>1-ACTV</v>
      </c>
      <c r="T66" s="20" t="str">
        <f t="shared" si="2"/>
        <v>1-0000</v>
      </c>
      <c r="U66" s="20" t="str">
        <f t="shared" si="3"/>
        <v>1-3000</v>
      </c>
      <c r="V66" s="20" t="str">
        <f t="shared" si="4"/>
        <v>1-3006</v>
      </c>
      <c r="W66" s="20" t="str">
        <f t="shared" si="5"/>
        <v>1-2240</v>
      </c>
      <c r="X66" s="20" t="str">
        <f t="shared" si="6"/>
        <v/>
      </c>
      <c r="Y66" s="20" t="str">
        <f t="shared" si="7"/>
        <v/>
      </c>
      <c r="Z66" s="20" t="str">
        <f t="shared" si="8"/>
        <v/>
      </c>
      <c r="AA66" s="20" t="str">
        <f t="shared" si="9"/>
        <v/>
      </c>
      <c r="AB66" s="20" t="str">
        <f t="shared" si="10"/>
        <v/>
      </c>
      <c r="AD66" s="20" t="str">
        <f t="shared" si="32"/>
        <v/>
      </c>
      <c r="AE66" s="20" t="str">
        <f t="shared" si="33"/>
        <v/>
      </c>
      <c r="AF66" s="20" t="str">
        <f t="shared" si="34"/>
        <v xml:space="preserve">SELECT * FROM "SchAccounting"."Func_TblCodeOfAccounting_Structure_SET"(0000004000000000002, NULL, 0000009000000000002, 2, '1-3000', '1-3006'); </v>
      </c>
      <c r="AG66" s="20" t="str">
        <f t="shared" si="35"/>
        <v/>
      </c>
      <c r="AH66" s="20" t="str">
        <f t="shared" si="36"/>
        <v/>
      </c>
      <c r="AI66" s="20" t="str">
        <f t="shared" si="37"/>
        <v/>
      </c>
      <c r="AJ66" s="20" t="str">
        <f t="shared" si="38"/>
        <v/>
      </c>
      <c r="AK66" s="20" t="str">
        <f t="shared" si="39"/>
        <v/>
      </c>
      <c r="AL66" s="20" t="str">
        <f t="shared" si="40"/>
        <v/>
      </c>
      <c r="AM66" s="20" t="str">
        <f t="shared" si="41"/>
        <v/>
      </c>
      <c r="AO66" s="28" t="str">
        <f t="shared" si="0"/>
        <v xml:space="preserve">SELECT * FROM "SchAccounting"."Func_TblCodeOfAccounting_Structure_SET"(0000004000000000002, NULL, 0000009000000000002, 2, '1-3000', '1-3006'); </v>
      </c>
    </row>
    <row r="67" spans="2:41" x14ac:dyDescent="0.25">
      <c r="B67" s="20">
        <v>3</v>
      </c>
      <c r="C67" s="32" t="s">
        <v>493</v>
      </c>
      <c r="D67" s="20" t="s">
        <v>461</v>
      </c>
      <c r="I67" s="32" t="s">
        <v>493</v>
      </c>
      <c r="Q67" s="20" t="str">
        <f t="shared" si="42"/>
        <v>Inventory - WHS Balikpapan</v>
      </c>
      <c r="S67" s="20" t="str">
        <f t="shared" si="1"/>
        <v>1-ACTV</v>
      </c>
      <c r="T67" s="20" t="str">
        <f t="shared" si="2"/>
        <v>1-0000</v>
      </c>
      <c r="U67" s="20" t="str">
        <f t="shared" si="3"/>
        <v>1-3000</v>
      </c>
      <c r="V67" s="20" t="str">
        <f t="shared" si="4"/>
        <v>1-3007</v>
      </c>
      <c r="W67" s="20" t="str">
        <f t="shared" si="5"/>
        <v>1-2240</v>
      </c>
      <c r="X67" s="20" t="str">
        <f t="shared" si="6"/>
        <v/>
      </c>
      <c r="Y67" s="20" t="str">
        <f t="shared" si="7"/>
        <v/>
      </c>
      <c r="Z67" s="20" t="str">
        <f t="shared" si="8"/>
        <v/>
      </c>
      <c r="AA67" s="20" t="str">
        <f t="shared" si="9"/>
        <v/>
      </c>
      <c r="AB67" s="20" t="str">
        <f t="shared" si="10"/>
        <v/>
      </c>
      <c r="AD67" s="20" t="str">
        <f t="shared" si="32"/>
        <v/>
      </c>
      <c r="AE67" s="20" t="str">
        <f t="shared" si="33"/>
        <v/>
      </c>
      <c r="AF67" s="20" t="str">
        <f t="shared" si="34"/>
        <v xml:space="preserve">SELECT * FROM "SchAccounting"."Func_TblCodeOfAccounting_Structure_SET"(0000004000000000002, NULL, 0000009000000000002, 2, '1-3000', '1-3007'); </v>
      </c>
      <c r="AG67" s="20" t="str">
        <f t="shared" si="35"/>
        <v/>
      </c>
      <c r="AH67" s="20" t="str">
        <f t="shared" si="36"/>
        <v/>
      </c>
      <c r="AI67" s="20" t="str">
        <f t="shared" si="37"/>
        <v/>
      </c>
      <c r="AJ67" s="20" t="str">
        <f t="shared" si="38"/>
        <v/>
      </c>
      <c r="AK67" s="20" t="str">
        <f t="shared" si="39"/>
        <v/>
      </c>
      <c r="AL67" s="20" t="str">
        <f t="shared" si="40"/>
        <v/>
      </c>
      <c r="AM67" s="20" t="str">
        <f t="shared" si="41"/>
        <v/>
      </c>
      <c r="AO67" s="28" t="str">
        <f t="shared" si="0"/>
        <v xml:space="preserve">SELECT * FROM "SchAccounting"."Func_TblCodeOfAccounting_Structure_SET"(0000004000000000002, NULL, 0000009000000000002, 2, '1-3000', '1-3007'); </v>
      </c>
    </row>
    <row r="68" spans="2:41" x14ac:dyDescent="0.25">
      <c r="B68" s="20">
        <v>3</v>
      </c>
      <c r="C68" s="32" t="s">
        <v>494</v>
      </c>
      <c r="D68" s="20" t="s">
        <v>462</v>
      </c>
      <c r="I68" s="32" t="s">
        <v>494</v>
      </c>
      <c r="Q68" s="20" t="str">
        <f t="shared" si="42"/>
        <v>Inventory - WHS Banjarmasin</v>
      </c>
      <c r="S68" s="20" t="str">
        <f t="shared" si="1"/>
        <v>1-ACTV</v>
      </c>
      <c r="T68" s="20" t="str">
        <f t="shared" si="2"/>
        <v>1-0000</v>
      </c>
      <c r="U68" s="20" t="str">
        <f t="shared" si="3"/>
        <v>1-3000</v>
      </c>
      <c r="V68" s="20" t="str">
        <f t="shared" si="4"/>
        <v>1-3008</v>
      </c>
      <c r="W68" s="20" t="str">
        <f t="shared" si="5"/>
        <v>1-2240</v>
      </c>
      <c r="X68" s="20" t="str">
        <f t="shared" si="6"/>
        <v/>
      </c>
      <c r="Y68" s="20" t="str">
        <f t="shared" si="7"/>
        <v/>
      </c>
      <c r="Z68" s="20" t="str">
        <f t="shared" si="8"/>
        <v/>
      </c>
      <c r="AA68" s="20" t="str">
        <f t="shared" si="9"/>
        <v/>
      </c>
      <c r="AB68" s="20" t="str">
        <f t="shared" si="10"/>
        <v/>
      </c>
      <c r="AD68" s="20" t="str">
        <f t="shared" si="32"/>
        <v/>
      </c>
      <c r="AE68" s="20" t="str">
        <f t="shared" si="33"/>
        <v/>
      </c>
      <c r="AF68" s="20" t="str">
        <f t="shared" si="34"/>
        <v xml:space="preserve">SELECT * FROM "SchAccounting"."Func_TblCodeOfAccounting_Structure_SET"(0000004000000000002, NULL, 0000009000000000002, 2, '1-3000', '1-3008'); </v>
      </c>
      <c r="AG68" s="20" t="str">
        <f t="shared" si="35"/>
        <v/>
      </c>
      <c r="AH68" s="20" t="str">
        <f t="shared" si="36"/>
        <v/>
      </c>
      <c r="AI68" s="20" t="str">
        <f t="shared" si="37"/>
        <v/>
      </c>
      <c r="AJ68" s="20" t="str">
        <f t="shared" si="38"/>
        <v/>
      </c>
      <c r="AK68" s="20" t="str">
        <f t="shared" si="39"/>
        <v/>
      </c>
      <c r="AL68" s="20" t="str">
        <f t="shared" si="40"/>
        <v/>
      </c>
      <c r="AM68" s="20" t="str">
        <f t="shared" si="41"/>
        <v/>
      </c>
      <c r="AO68" s="28" t="str">
        <f t="shared" si="0"/>
        <v xml:space="preserve">SELECT * FROM "SchAccounting"."Func_TblCodeOfAccounting_Structure_SET"(0000004000000000002, NULL, 0000009000000000002, 2, '1-3000', '1-3008'); </v>
      </c>
    </row>
    <row r="69" spans="2:41" x14ac:dyDescent="0.25">
      <c r="B69" s="20">
        <v>3</v>
      </c>
      <c r="C69" s="32" t="s">
        <v>495</v>
      </c>
      <c r="D69" s="20" t="s">
        <v>463</v>
      </c>
      <c r="I69" s="32" t="s">
        <v>495</v>
      </c>
      <c r="Q69" s="20" t="str">
        <f t="shared" si="42"/>
        <v>Inventory - WHS Toli-toli</v>
      </c>
      <c r="S69" s="20" t="str">
        <f t="shared" si="1"/>
        <v>1-ACTV</v>
      </c>
      <c r="T69" s="20" t="str">
        <f t="shared" si="2"/>
        <v>1-0000</v>
      </c>
      <c r="U69" s="20" t="str">
        <f t="shared" si="3"/>
        <v>1-3000</v>
      </c>
      <c r="V69" s="20" t="str">
        <f t="shared" si="4"/>
        <v>1-3009</v>
      </c>
      <c r="W69" s="20" t="str">
        <f t="shared" si="5"/>
        <v>1-2240</v>
      </c>
      <c r="X69" s="20" t="str">
        <f t="shared" si="6"/>
        <v/>
      </c>
      <c r="Y69" s="20" t="str">
        <f t="shared" si="7"/>
        <v/>
      </c>
      <c r="Z69" s="20" t="str">
        <f t="shared" si="8"/>
        <v/>
      </c>
      <c r="AA69" s="20" t="str">
        <f t="shared" si="9"/>
        <v/>
      </c>
      <c r="AB69" s="20" t="str">
        <f t="shared" si="10"/>
        <v/>
      </c>
      <c r="AD69" s="20" t="str">
        <f t="shared" si="32"/>
        <v/>
      </c>
      <c r="AE69" s="20" t="str">
        <f t="shared" si="33"/>
        <v/>
      </c>
      <c r="AF69" s="20" t="str">
        <f t="shared" si="34"/>
        <v xml:space="preserve">SELECT * FROM "SchAccounting"."Func_TblCodeOfAccounting_Structure_SET"(0000004000000000002, NULL, 0000009000000000002, 2, '1-3000', '1-3009'); </v>
      </c>
      <c r="AG69" s="20" t="str">
        <f t="shared" si="35"/>
        <v/>
      </c>
      <c r="AH69" s="20" t="str">
        <f t="shared" si="36"/>
        <v/>
      </c>
      <c r="AI69" s="20" t="str">
        <f t="shared" si="37"/>
        <v/>
      </c>
      <c r="AJ69" s="20" t="str">
        <f t="shared" si="38"/>
        <v/>
      </c>
      <c r="AK69" s="20" t="str">
        <f t="shared" si="39"/>
        <v/>
      </c>
      <c r="AL69" s="20" t="str">
        <f t="shared" si="40"/>
        <v/>
      </c>
      <c r="AM69" s="20" t="str">
        <f t="shared" si="41"/>
        <v/>
      </c>
      <c r="AO69" s="28" t="str">
        <f t="shared" si="0"/>
        <v xml:space="preserve">SELECT * FROM "SchAccounting"."Func_TblCodeOfAccounting_Structure_SET"(0000004000000000002, NULL, 0000009000000000002, 2, '1-3000', '1-3009'); </v>
      </c>
    </row>
    <row r="70" spans="2:41" x14ac:dyDescent="0.25">
      <c r="B70" s="20">
        <v>3</v>
      </c>
      <c r="C70" s="32" t="s">
        <v>496</v>
      </c>
      <c r="D70" s="20" t="s">
        <v>464</v>
      </c>
      <c r="I70" s="32" t="s">
        <v>496</v>
      </c>
      <c r="Q70" s="20" t="str">
        <f t="shared" si="42"/>
        <v>Inventory - WHS Maumere</v>
      </c>
      <c r="S70" s="20" t="str">
        <f t="shared" si="1"/>
        <v>1-ACTV</v>
      </c>
      <c r="T70" s="20" t="str">
        <f t="shared" si="2"/>
        <v>1-0000</v>
      </c>
      <c r="U70" s="20" t="str">
        <f t="shared" si="3"/>
        <v>1-3000</v>
      </c>
      <c r="V70" s="20" t="str">
        <f t="shared" si="4"/>
        <v>1-3010</v>
      </c>
      <c r="W70" s="20" t="str">
        <f t="shared" si="5"/>
        <v>1-2240</v>
      </c>
      <c r="X70" s="20" t="str">
        <f t="shared" si="6"/>
        <v/>
      </c>
      <c r="Y70" s="20" t="str">
        <f t="shared" si="7"/>
        <v/>
      </c>
      <c r="Z70" s="20" t="str">
        <f t="shared" si="8"/>
        <v/>
      </c>
      <c r="AA70" s="20" t="str">
        <f t="shared" si="9"/>
        <v/>
      </c>
      <c r="AB70" s="20" t="str">
        <f t="shared" si="10"/>
        <v/>
      </c>
      <c r="AD70" s="20" t="str">
        <f t="shared" si="32"/>
        <v/>
      </c>
      <c r="AE70" s="20" t="str">
        <f t="shared" si="33"/>
        <v/>
      </c>
      <c r="AF70" s="20" t="str">
        <f t="shared" si="34"/>
        <v xml:space="preserve">SELECT * FROM "SchAccounting"."Func_TblCodeOfAccounting_Structure_SET"(0000004000000000002, NULL, 0000009000000000002, 2, '1-3000', '1-3010'); </v>
      </c>
      <c r="AG70" s="20" t="str">
        <f t="shared" si="35"/>
        <v/>
      </c>
      <c r="AH70" s="20" t="str">
        <f t="shared" si="36"/>
        <v/>
      </c>
      <c r="AI70" s="20" t="str">
        <f t="shared" si="37"/>
        <v/>
      </c>
      <c r="AJ70" s="20" t="str">
        <f t="shared" si="38"/>
        <v/>
      </c>
      <c r="AK70" s="20" t="str">
        <f t="shared" si="39"/>
        <v/>
      </c>
      <c r="AL70" s="20" t="str">
        <f t="shared" si="40"/>
        <v/>
      </c>
      <c r="AM70" s="20" t="str">
        <f t="shared" si="41"/>
        <v/>
      </c>
      <c r="AO70" s="28" t="str">
        <f t="shared" si="0"/>
        <v xml:space="preserve">SELECT * FROM "SchAccounting"."Func_TblCodeOfAccounting_Structure_SET"(0000004000000000002, NULL, 0000009000000000002, 2, '1-3000', '1-3010'); </v>
      </c>
    </row>
    <row r="71" spans="2:41" x14ac:dyDescent="0.25">
      <c r="B71" s="20">
        <v>3</v>
      </c>
      <c r="C71" s="32" t="s">
        <v>497</v>
      </c>
      <c r="D71" s="20" t="s">
        <v>62</v>
      </c>
      <c r="I71" s="32" t="s">
        <v>497</v>
      </c>
      <c r="Q71" s="20" t="str">
        <f t="shared" si="42"/>
        <v>Inventory - Supplies</v>
      </c>
      <c r="S71" s="20" t="str">
        <f t="shared" si="1"/>
        <v>1-ACTV</v>
      </c>
      <c r="T71" s="20" t="str">
        <f t="shared" si="2"/>
        <v>1-0000</v>
      </c>
      <c r="U71" s="20" t="str">
        <f t="shared" si="3"/>
        <v>1-3000</v>
      </c>
      <c r="V71" s="20" t="str">
        <f t="shared" si="4"/>
        <v>1-3100</v>
      </c>
      <c r="W71" s="20" t="str">
        <f t="shared" si="5"/>
        <v>1-2240</v>
      </c>
      <c r="X71" s="20" t="str">
        <f t="shared" si="6"/>
        <v/>
      </c>
      <c r="Y71" s="20" t="str">
        <f t="shared" si="7"/>
        <v/>
      </c>
      <c r="Z71" s="20" t="str">
        <f t="shared" si="8"/>
        <v/>
      </c>
      <c r="AA71" s="20" t="str">
        <f t="shared" si="9"/>
        <v/>
      </c>
      <c r="AB71" s="20" t="str">
        <f t="shared" si="10"/>
        <v/>
      </c>
      <c r="AD71" s="20" t="str">
        <f t="shared" si="32"/>
        <v/>
      </c>
      <c r="AE71" s="20" t="str">
        <f t="shared" si="33"/>
        <v/>
      </c>
      <c r="AF71" s="20" t="str">
        <f t="shared" si="34"/>
        <v xml:space="preserve">SELECT * FROM "SchAccounting"."Func_TblCodeOfAccounting_Structure_SET"(0000004000000000002, NULL, 0000009000000000002, 2, '1-3000', '1-3100'); </v>
      </c>
      <c r="AG71" s="20" t="str">
        <f t="shared" si="35"/>
        <v/>
      </c>
      <c r="AH71" s="20" t="str">
        <f t="shared" si="36"/>
        <v/>
      </c>
      <c r="AI71" s="20" t="str">
        <f t="shared" si="37"/>
        <v/>
      </c>
      <c r="AJ71" s="20" t="str">
        <f t="shared" si="38"/>
        <v/>
      </c>
      <c r="AK71" s="20" t="str">
        <f t="shared" si="39"/>
        <v/>
      </c>
      <c r="AL71" s="20" t="str">
        <f t="shared" si="40"/>
        <v/>
      </c>
      <c r="AM71" s="20" t="str">
        <f t="shared" si="41"/>
        <v/>
      </c>
      <c r="AO71" s="28" t="str">
        <f t="shared" ref="AO71:AO134" si="43">IF(NOT(EXACT(AD71, "")), AD71, IF(NOT(EXACT(AE71, "")), AE71, IF(NOT(EXACT(AF71, "")), AF71, IF(NOT(EXACT(AG71, "")), AG71, IF(NOT(EXACT(AH71, "")), AH71, IF(NOT(EXACT(AI71, "")), AI71, IF(NOT(EXACT(AJ71, "")), AJ71, IF(NOT(EXACT(AK71, "")), AK71, IF(NOT(EXACT(AL71, "")), AL71, IF(NOT(EXACT(AM71, "")), AM71, ""))))))))))</f>
        <v xml:space="preserve">SELECT * FROM "SchAccounting"."Func_TblCodeOfAccounting_Structure_SET"(0000004000000000002, NULL, 0000009000000000002, 2, '1-3000', '1-3100'); </v>
      </c>
    </row>
    <row r="72" spans="2:41" x14ac:dyDescent="0.25">
      <c r="B72" s="20">
        <v>2</v>
      </c>
      <c r="C72" s="32" t="s">
        <v>498</v>
      </c>
      <c r="D72" s="20" t="s">
        <v>63</v>
      </c>
      <c r="H72" s="32" t="s">
        <v>498</v>
      </c>
      <c r="Q72" s="20" t="str">
        <f t="shared" si="42"/>
        <v>Other Current Assets</v>
      </c>
      <c r="S72" s="20" t="str">
        <f t="shared" ref="S72:S135" si="44">IF(EXACT($F72, ""), IF(EXACT($S71, ""), "", $S71), $F72)</f>
        <v>1-ACTV</v>
      </c>
      <c r="T72" s="20" t="str">
        <f t="shared" ref="T72:T135" si="45">IF(EXACT($G72, ""), IF(EXACT($T71, ""), "", $T71), $G72)</f>
        <v>1-0000</v>
      </c>
      <c r="U72" s="20" t="str">
        <f t="shared" ref="U72:U135" si="46">IF(EXACT($H72, ""), IF(EXACT($U71, ""), "", $U71), $H72)</f>
        <v>1-4000</v>
      </c>
      <c r="V72" s="20" t="str">
        <f t="shared" ref="V72:V135" si="47">IF(EXACT($I72, ""), IF(EXACT($V71, ""), "", $V71), $I72)</f>
        <v>1-3100</v>
      </c>
      <c r="W72" s="20" t="str">
        <f t="shared" ref="W72:W135" si="48">IF(EXACT($J72, ""), IF(EXACT($W71, ""), "", $W71), $J72)</f>
        <v>1-2240</v>
      </c>
      <c r="X72" s="20" t="str">
        <f t="shared" ref="X72:X135" si="49">IF(EXACT($K72, ""), IF(EXACT($X71, ""), "", $X71), $K72)</f>
        <v/>
      </c>
      <c r="Y72" s="20" t="str">
        <f t="shared" ref="Y72:Y135" si="50">IF(EXACT($L72, ""), IF(EXACT($Y71, ""), "", $Y71), $L72)</f>
        <v/>
      </c>
      <c r="Z72" s="20" t="str">
        <f t="shared" ref="Z72:Z135" si="51">IF(EXACT($M72, ""), IF(EXACT($Z71, ""), "", $Z71), $M72)</f>
        <v/>
      </c>
      <c r="AA72" s="20" t="str">
        <f t="shared" ref="AA72:AA135" si="52">IF(EXACT($N72, ""), IF(EXACT($AA71, ""), "", $AA71), $N72)</f>
        <v/>
      </c>
      <c r="AB72" s="20" t="str">
        <f t="shared" ref="AB72:AB135" si="53">IF(EXACT($O72, ""), IF(EXACT($AB71, ""), "", $AB71), $O72)</f>
        <v/>
      </c>
      <c r="AD72" s="20" t="str">
        <f t="shared" si="32"/>
        <v/>
      </c>
      <c r="AE72" s="20" t="str">
        <f t="shared" si="33"/>
        <v xml:space="preserve">SELECT * FROM "SchAccounting"."Func_TblCodeOfAccounting_Structure_SET"(0000004000000000002, NULL, 0000009000000000002, 1, '1-0000', '1-4000'); </v>
      </c>
      <c r="AF72" s="20" t="str">
        <f t="shared" si="34"/>
        <v/>
      </c>
      <c r="AG72" s="20" t="str">
        <f t="shared" si="35"/>
        <v/>
      </c>
      <c r="AH72" s="20" t="str">
        <f t="shared" si="36"/>
        <v/>
      </c>
      <c r="AI72" s="20" t="str">
        <f t="shared" si="37"/>
        <v/>
      </c>
      <c r="AJ72" s="20" t="str">
        <f t="shared" si="38"/>
        <v/>
      </c>
      <c r="AK72" s="20" t="str">
        <f t="shared" si="39"/>
        <v/>
      </c>
      <c r="AL72" s="20" t="str">
        <f t="shared" si="40"/>
        <v/>
      </c>
      <c r="AM72" s="20" t="str">
        <f t="shared" si="41"/>
        <v/>
      </c>
      <c r="AO72" s="28" t="str">
        <f t="shared" si="43"/>
        <v xml:space="preserve">SELECT * FROM "SchAccounting"."Func_TblCodeOfAccounting_Structure_SET"(0000004000000000002, NULL, 0000009000000000002, 1, '1-0000', '1-4000'); </v>
      </c>
    </row>
    <row r="73" spans="2:41" x14ac:dyDescent="0.25">
      <c r="B73" s="20">
        <v>3</v>
      </c>
      <c r="C73" s="32" t="s">
        <v>499</v>
      </c>
      <c r="D73" s="20" t="s">
        <v>64</v>
      </c>
      <c r="I73" s="32" t="s">
        <v>499</v>
      </c>
      <c r="Q73" s="20" t="str">
        <f t="shared" si="42"/>
        <v>Paid in Advance</v>
      </c>
      <c r="S73" s="20" t="str">
        <f t="shared" si="44"/>
        <v>1-ACTV</v>
      </c>
      <c r="T73" s="20" t="str">
        <f t="shared" si="45"/>
        <v>1-0000</v>
      </c>
      <c r="U73" s="20" t="str">
        <f t="shared" si="46"/>
        <v>1-4000</v>
      </c>
      <c r="V73" s="20" t="str">
        <f t="shared" si="47"/>
        <v>1-4100</v>
      </c>
      <c r="W73" s="20" t="str">
        <f t="shared" si="48"/>
        <v>1-2240</v>
      </c>
      <c r="X73" s="20" t="str">
        <f t="shared" si="49"/>
        <v/>
      </c>
      <c r="Y73" s="20" t="str">
        <f t="shared" si="50"/>
        <v/>
      </c>
      <c r="Z73" s="20" t="str">
        <f t="shared" si="51"/>
        <v/>
      </c>
      <c r="AA73" s="20" t="str">
        <f t="shared" si="52"/>
        <v/>
      </c>
      <c r="AB73" s="20" t="str">
        <f t="shared" si="53"/>
        <v/>
      </c>
      <c r="AD73" s="20" t="str">
        <f t="shared" si="32"/>
        <v/>
      </c>
      <c r="AE73" s="20" t="str">
        <f t="shared" si="33"/>
        <v/>
      </c>
      <c r="AF73" s="20" t="str">
        <f t="shared" si="34"/>
        <v xml:space="preserve">SELECT * FROM "SchAccounting"."Func_TblCodeOfAccounting_Structure_SET"(0000004000000000002, NULL, 0000009000000000002, 2, '1-4000', '1-4100'); </v>
      </c>
      <c r="AG73" s="20" t="str">
        <f t="shared" si="35"/>
        <v/>
      </c>
      <c r="AH73" s="20" t="str">
        <f t="shared" si="36"/>
        <v/>
      </c>
      <c r="AI73" s="20" t="str">
        <f t="shared" si="37"/>
        <v/>
      </c>
      <c r="AJ73" s="20" t="str">
        <f t="shared" si="38"/>
        <v/>
      </c>
      <c r="AK73" s="20" t="str">
        <f t="shared" si="39"/>
        <v/>
      </c>
      <c r="AL73" s="20" t="str">
        <f t="shared" si="40"/>
        <v/>
      </c>
      <c r="AM73" s="20" t="str">
        <f t="shared" si="41"/>
        <v/>
      </c>
      <c r="AO73" s="28" t="str">
        <f t="shared" si="43"/>
        <v xml:space="preserve">SELECT * FROM "SchAccounting"."Func_TblCodeOfAccounting_Structure_SET"(0000004000000000002, NULL, 0000009000000000002, 2, '1-4000', '1-4100'); </v>
      </c>
    </row>
    <row r="74" spans="2:41" x14ac:dyDescent="0.25">
      <c r="B74" s="20">
        <v>3</v>
      </c>
      <c r="C74" s="32" t="s">
        <v>500</v>
      </c>
      <c r="D74" s="20" t="s">
        <v>65</v>
      </c>
      <c r="I74" s="32" t="s">
        <v>500</v>
      </c>
      <c r="Q74" s="20" t="str">
        <f t="shared" si="42"/>
        <v>Advance</v>
      </c>
      <c r="S74" s="20" t="str">
        <f t="shared" si="44"/>
        <v>1-ACTV</v>
      </c>
      <c r="T74" s="20" t="str">
        <f t="shared" si="45"/>
        <v>1-0000</v>
      </c>
      <c r="U74" s="20" t="str">
        <f t="shared" si="46"/>
        <v>1-4000</v>
      </c>
      <c r="V74" s="20" t="str">
        <f t="shared" si="47"/>
        <v>1-4110</v>
      </c>
      <c r="W74" s="20" t="str">
        <f t="shared" si="48"/>
        <v>1-2240</v>
      </c>
      <c r="X74" s="20" t="str">
        <f t="shared" si="49"/>
        <v/>
      </c>
      <c r="Y74" s="20" t="str">
        <f t="shared" si="50"/>
        <v/>
      </c>
      <c r="Z74" s="20" t="str">
        <f t="shared" si="51"/>
        <v/>
      </c>
      <c r="AA74" s="20" t="str">
        <f t="shared" si="52"/>
        <v/>
      </c>
      <c r="AB74" s="20" t="str">
        <f t="shared" si="53"/>
        <v/>
      </c>
      <c r="AD74" s="20" t="str">
        <f t="shared" si="32"/>
        <v/>
      </c>
      <c r="AE74" s="20" t="str">
        <f t="shared" si="33"/>
        <v/>
      </c>
      <c r="AF74" s="20" t="str">
        <f t="shared" si="34"/>
        <v xml:space="preserve">SELECT * FROM "SchAccounting"."Func_TblCodeOfAccounting_Structure_SET"(0000004000000000002, NULL, 0000009000000000002, 2, '1-4000', '1-4110'); </v>
      </c>
      <c r="AG74" s="20" t="str">
        <f t="shared" si="35"/>
        <v/>
      </c>
      <c r="AH74" s="20" t="str">
        <f t="shared" si="36"/>
        <v/>
      </c>
      <c r="AI74" s="20" t="str">
        <f t="shared" si="37"/>
        <v/>
      </c>
      <c r="AJ74" s="20" t="str">
        <f t="shared" si="38"/>
        <v/>
      </c>
      <c r="AK74" s="20" t="str">
        <f t="shared" si="39"/>
        <v/>
      </c>
      <c r="AL74" s="20" t="str">
        <f t="shared" si="40"/>
        <v/>
      </c>
      <c r="AM74" s="20" t="str">
        <f t="shared" si="41"/>
        <v/>
      </c>
      <c r="AO74" s="28" t="str">
        <f t="shared" si="43"/>
        <v xml:space="preserve">SELECT * FROM "SchAccounting"."Func_TblCodeOfAccounting_Structure_SET"(0000004000000000002, NULL, 0000009000000000002, 2, '1-4000', '1-4110'); </v>
      </c>
    </row>
    <row r="75" spans="2:41" x14ac:dyDescent="0.25">
      <c r="B75" s="20">
        <v>3</v>
      </c>
      <c r="C75" s="32" t="s">
        <v>501</v>
      </c>
      <c r="D75" s="20" t="s">
        <v>66</v>
      </c>
      <c r="I75" s="32" t="s">
        <v>501</v>
      </c>
      <c r="Q75" s="20" t="str">
        <f t="shared" si="42"/>
        <v>Advanced for Operational</v>
      </c>
      <c r="S75" s="20" t="str">
        <f t="shared" si="44"/>
        <v>1-ACTV</v>
      </c>
      <c r="T75" s="20" t="str">
        <f t="shared" si="45"/>
        <v>1-0000</v>
      </c>
      <c r="U75" s="20" t="str">
        <f t="shared" si="46"/>
        <v>1-4000</v>
      </c>
      <c r="V75" s="20" t="str">
        <f t="shared" si="47"/>
        <v>1-4200</v>
      </c>
      <c r="W75" s="20" t="str">
        <f t="shared" si="48"/>
        <v>1-2240</v>
      </c>
      <c r="X75" s="20" t="str">
        <f t="shared" si="49"/>
        <v/>
      </c>
      <c r="Y75" s="20" t="str">
        <f t="shared" si="50"/>
        <v/>
      </c>
      <c r="Z75" s="20" t="str">
        <f t="shared" si="51"/>
        <v/>
      </c>
      <c r="AA75" s="20" t="str">
        <f t="shared" si="52"/>
        <v/>
      </c>
      <c r="AB75" s="20" t="str">
        <f t="shared" si="53"/>
        <v/>
      </c>
      <c r="AD75" s="20" t="str">
        <f t="shared" si="32"/>
        <v/>
      </c>
      <c r="AE75" s="20" t="str">
        <f t="shared" si="33"/>
        <v/>
      </c>
      <c r="AF75" s="20" t="str">
        <f t="shared" si="34"/>
        <v xml:space="preserve">SELECT * FROM "SchAccounting"."Func_TblCodeOfAccounting_Structure_SET"(0000004000000000002, NULL, 0000009000000000002, 2, '1-4000', '1-4200'); </v>
      </c>
      <c r="AG75" s="20" t="str">
        <f t="shared" si="35"/>
        <v/>
      </c>
      <c r="AH75" s="20" t="str">
        <f t="shared" si="36"/>
        <v/>
      </c>
      <c r="AI75" s="20" t="str">
        <f t="shared" si="37"/>
        <v/>
      </c>
      <c r="AJ75" s="20" t="str">
        <f t="shared" si="38"/>
        <v/>
      </c>
      <c r="AK75" s="20" t="str">
        <f t="shared" si="39"/>
        <v/>
      </c>
      <c r="AL75" s="20" t="str">
        <f t="shared" si="40"/>
        <v/>
      </c>
      <c r="AM75" s="20" t="str">
        <f t="shared" si="41"/>
        <v/>
      </c>
      <c r="AO75" s="28" t="str">
        <f t="shared" si="43"/>
        <v xml:space="preserve">SELECT * FROM "SchAccounting"."Func_TblCodeOfAccounting_Structure_SET"(0000004000000000002, NULL, 0000009000000000002, 2, '1-4000', '1-4200'); </v>
      </c>
    </row>
    <row r="76" spans="2:41" x14ac:dyDescent="0.25">
      <c r="B76" s="20">
        <v>3</v>
      </c>
      <c r="C76" s="32" t="s">
        <v>502</v>
      </c>
      <c r="D76" s="20" t="s">
        <v>67</v>
      </c>
      <c r="I76" s="32" t="s">
        <v>502</v>
      </c>
      <c r="Q76" s="20" t="str">
        <f t="shared" si="42"/>
        <v>Suspense</v>
      </c>
      <c r="S76" s="20" t="str">
        <f t="shared" si="44"/>
        <v>1-ACTV</v>
      </c>
      <c r="T76" s="20" t="str">
        <f t="shared" si="45"/>
        <v>1-0000</v>
      </c>
      <c r="U76" s="20" t="str">
        <f t="shared" si="46"/>
        <v>1-4000</v>
      </c>
      <c r="V76" s="20" t="str">
        <f t="shared" si="47"/>
        <v>1-4300</v>
      </c>
      <c r="W76" s="20" t="str">
        <f t="shared" si="48"/>
        <v>1-2240</v>
      </c>
      <c r="X76" s="20" t="str">
        <f t="shared" si="49"/>
        <v/>
      </c>
      <c r="Y76" s="20" t="str">
        <f t="shared" si="50"/>
        <v/>
      </c>
      <c r="Z76" s="20" t="str">
        <f t="shared" si="51"/>
        <v/>
      </c>
      <c r="AA76" s="20" t="str">
        <f t="shared" si="52"/>
        <v/>
      </c>
      <c r="AB76" s="20" t="str">
        <f t="shared" si="53"/>
        <v/>
      </c>
      <c r="AD76" s="20" t="str">
        <f t="shared" si="32"/>
        <v/>
      </c>
      <c r="AE76" s="20" t="str">
        <f t="shared" si="33"/>
        <v/>
      </c>
      <c r="AF76" s="20" t="str">
        <f t="shared" si="34"/>
        <v xml:space="preserve">SELECT * FROM "SchAccounting"."Func_TblCodeOfAccounting_Structure_SET"(0000004000000000002, NULL, 0000009000000000002, 2, '1-4000', '1-4300'); </v>
      </c>
      <c r="AG76" s="20" t="str">
        <f t="shared" si="35"/>
        <v/>
      </c>
      <c r="AH76" s="20" t="str">
        <f t="shared" si="36"/>
        <v/>
      </c>
      <c r="AI76" s="20" t="str">
        <f t="shared" si="37"/>
        <v/>
      </c>
      <c r="AJ76" s="20" t="str">
        <f t="shared" si="38"/>
        <v/>
      </c>
      <c r="AK76" s="20" t="str">
        <f t="shared" si="39"/>
        <v/>
      </c>
      <c r="AL76" s="20" t="str">
        <f t="shared" si="40"/>
        <v/>
      </c>
      <c r="AM76" s="20" t="str">
        <f t="shared" si="41"/>
        <v/>
      </c>
      <c r="AO76" s="28" t="str">
        <f t="shared" si="43"/>
        <v xml:space="preserve">SELECT * FROM "SchAccounting"."Func_TblCodeOfAccounting_Structure_SET"(0000004000000000002, NULL, 0000009000000000002, 2, '1-4000', '1-4300'); </v>
      </c>
    </row>
    <row r="77" spans="2:41" x14ac:dyDescent="0.25">
      <c r="B77" s="20">
        <v>3</v>
      </c>
      <c r="C77" s="32" t="s">
        <v>503</v>
      </c>
      <c r="D77" s="20" t="s">
        <v>68</v>
      </c>
      <c r="I77" s="32" t="s">
        <v>503</v>
      </c>
      <c r="Q77" s="20" t="str">
        <f t="shared" si="42"/>
        <v>GST - Input Tax</v>
      </c>
      <c r="S77" s="20" t="str">
        <f t="shared" si="44"/>
        <v>1-ACTV</v>
      </c>
      <c r="T77" s="20" t="str">
        <f t="shared" si="45"/>
        <v>1-0000</v>
      </c>
      <c r="U77" s="20" t="str">
        <f t="shared" si="46"/>
        <v>1-4000</v>
      </c>
      <c r="V77" s="20" t="str">
        <f t="shared" si="47"/>
        <v>1-4400</v>
      </c>
      <c r="W77" s="20" t="str">
        <f t="shared" si="48"/>
        <v>1-2240</v>
      </c>
      <c r="X77" s="20" t="str">
        <f t="shared" si="49"/>
        <v/>
      </c>
      <c r="Y77" s="20" t="str">
        <f t="shared" si="50"/>
        <v/>
      </c>
      <c r="Z77" s="20" t="str">
        <f t="shared" si="51"/>
        <v/>
      </c>
      <c r="AA77" s="20" t="str">
        <f t="shared" si="52"/>
        <v/>
      </c>
      <c r="AB77" s="20" t="str">
        <f t="shared" si="53"/>
        <v/>
      </c>
      <c r="AD77" s="20" t="str">
        <f t="shared" si="32"/>
        <v/>
      </c>
      <c r="AE77" s="20" t="str">
        <f t="shared" si="33"/>
        <v/>
      </c>
      <c r="AF77" s="20" t="str">
        <f t="shared" si="34"/>
        <v xml:space="preserve">SELECT * FROM "SchAccounting"."Func_TblCodeOfAccounting_Structure_SET"(0000004000000000002, NULL, 0000009000000000002, 2, '1-4000', '1-4400'); </v>
      </c>
      <c r="AG77" s="20" t="str">
        <f t="shared" si="35"/>
        <v/>
      </c>
      <c r="AH77" s="20" t="str">
        <f t="shared" si="36"/>
        <v/>
      </c>
      <c r="AI77" s="20" t="str">
        <f t="shared" si="37"/>
        <v/>
      </c>
      <c r="AJ77" s="20" t="str">
        <f t="shared" si="38"/>
        <v/>
      </c>
      <c r="AK77" s="20" t="str">
        <f t="shared" si="39"/>
        <v/>
      </c>
      <c r="AL77" s="20" t="str">
        <f t="shared" si="40"/>
        <v/>
      </c>
      <c r="AM77" s="20" t="str">
        <f t="shared" si="41"/>
        <v/>
      </c>
      <c r="AO77" s="28" t="str">
        <f t="shared" si="43"/>
        <v xml:space="preserve">SELECT * FROM "SchAccounting"."Func_TblCodeOfAccounting_Structure_SET"(0000004000000000002, NULL, 0000009000000000002, 2, '1-4000', '1-4400'); </v>
      </c>
    </row>
    <row r="78" spans="2:41" x14ac:dyDescent="0.25">
      <c r="B78" s="20">
        <v>3</v>
      </c>
      <c r="C78" s="32" t="s">
        <v>504</v>
      </c>
      <c r="D78" s="20" t="s">
        <v>69</v>
      </c>
      <c r="I78" s="32" t="s">
        <v>504</v>
      </c>
      <c r="Q78" s="20" t="str">
        <f t="shared" si="42"/>
        <v>Security Deposit</v>
      </c>
      <c r="S78" s="20" t="str">
        <f t="shared" si="44"/>
        <v>1-ACTV</v>
      </c>
      <c r="T78" s="20" t="str">
        <f t="shared" si="45"/>
        <v>1-0000</v>
      </c>
      <c r="U78" s="20" t="str">
        <f t="shared" si="46"/>
        <v>1-4000</v>
      </c>
      <c r="V78" s="20" t="str">
        <f t="shared" si="47"/>
        <v>1-4500</v>
      </c>
      <c r="W78" s="20" t="str">
        <f t="shared" si="48"/>
        <v>1-2240</v>
      </c>
      <c r="X78" s="20" t="str">
        <f t="shared" si="49"/>
        <v/>
      </c>
      <c r="Y78" s="20" t="str">
        <f t="shared" si="50"/>
        <v/>
      </c>
      <c r="Z78" s="20" t="str">
        <f t="shared" si="51"/>
        <v/>
      </c>
      <c r="AA78" s="20" t="str">
        <f t="shared" si="52"/>
        <v/>
      </c>
      <c r="AB78" s="20" t="str">
        <f t="shared" si="53"/>
        <v/>
      </c>
      <c r="AD78" s="20" t="str">
        <f t="shared" si="32"/>
        <v/>
      </c>
      <c r="AE78" s="20" t="str">
        <f t="shared" si="33"/>
        <v/>
      </c>
      <c r="AF78" s="20" t="str">
        <f t="shared" si="34"/>
        <v xml:space="preserve">SELECT * FROM "SchAccounting"."Func_TblCodeOfAccounting_Structure_SET"(0000004000000000002, NULL, 0000009000000000002, 2, '1-4000', '1-4500'); </v>
      </c>
      <c r="AG78" s="20" t="str">
        <f t="shared" si="35"/>
        <v/>
      </c>
      <c r="AH78" s="20" t="str">
        <f t="shared" si="36"/>
        <v/>
      </c>
      <c r="AI78" s="20" t="str">
        <f t="shared" si="37"/>
        <v/>
      </c>
      <c r="AJ78" s="20" t="str">
        <f t="shared" si="38"/>
        <v/>
      </c>
      <c r="AK78" s="20" t="str">
        <f t="shared" si="39"/>
        <v/>
      </c>
      <c r="AL78" s="20" t="str">
        <f t="shared" si="40"/>
        <v/>
      </c>
      <c r="AM78" s="20" t="str">
        <f t="shared" si="41"/>
        <v/>
      </c>
      <c r="AO78" s="28" t="str">
        <f t="shared" si="43"/>
        <v xml:space="preserve">SELECT * FROM "SchAccounting"."Func_TblCodeOfAccounting_Structure_SET"(0000004000000000002, NULL, 0000009000000000002, 2, '1-4000', '1-4500'); </v>
      </c>
    </row>
    <row r="79" spans="2:41" x14ac:dyDescent="0.25">
      <c r="B79" s="20">
        <v>3</v>
      </c>
      <c r="C79" s="32" t="s">
        <v>505</v>
      </c>
      <c r="D79" s="20" t="s">
        <v>70</v>
      </c>
      <c r="I79" s="32" t="s">
        <v>505</v>
      </c>
      <c r="Q79" s="20" t="str">
        <f t="shared" si="42"/>
        <v>Other Prepayment</v>
      </c>
      <c r="S79" s="20" t="str">
        <f t="shared" si="44"/>
        <v>1-ACTV</v>
      </c>
      <c r="T79" s="20" t="str">
        <f t="shared" si="45"/>
        <v>1-0000</v>
      </c>
      <c r="U79" s="20" t="str">
        <f t="shared" si="46"/>
        <v>1-4000</v>
      </c>
      <c r="V79" s="20" t="str">
        <f t="shared" si="47"/>
        <v>1-4600</v>
      </c>
      <c r="W79" s="20" t="str">
        <f t="shared" si="48"/>
        <v>1-2240</v>
      </c>
      <c r="X79" s="20" t="str">
        <f t="shared" si="49"/>
        <v/>
      </c>
      <c r="Y79" s="20" t="str">
        <f t="shared" si="50"/>
        <v/>
      </c>
      <c r="Z79" s="20" t="str">
        <f t="shared" si="51"/>
        <v/>
      </c>
      <c r="AA79" s="20" t="str">
        <f t="shared" si="52"/>
        <v/>
      </c>
      <c r="AB79" s="20" t="str">
        <f t="shared" si="53"/>
        <v/>
      </c>
      <c r="AD79" s="20" t="str">
        <f t="shared" si="32"/>
        <v/>
      </c>
      <c r="AE79" s="20" t="str">
        <f t="shared" si="33"/>
        <v/>
      </c>
      <c r="AF79" s="20" t="str">
        <f t="shared" si="34"/>
        <v xml:space="preserve">SELECT * FROM "SchAccounting"."Func_TblCodeOfAccounting_Structure_SET"(0000004000000000002, NULL, 0000009000000000002, 2, '1-4000', '1-4600'); </v>
      </c>
      <c r="AG79" s="20" t="str">
        <f t="shared" si="35"/>
        <v/>
      </c>
      <c r="AH79" s="20" t="str">
        <f t="shared" si="36"/>
        <v/>
      </c>
      <c r="AI79" s="20" t="str">
        <f t="shared" si="37"/>
        <v/>
      </c>
      <c r="AJ79" s="20" t="str">
        <f t="shared" si="38"/>
        <v/>
      </c>
      <c r="AK79" s="20" t="str">
        <f t="shared" si="39"/>
        <v/>
      </c>
      <c r="AL79" s="20" t="str">
        <f t="shared" si="40"/>
        <v/>
      </c>
      <c r="AM79" s="20" t="str">
        <f t="shared" si="41"/>
        <v/>
      </c>
      <c r="AO79" s="28" t="str">
        <f t="shared" si="43"/>
        <v xml:space="preserve">SELECT * FROM "SchAccounting"."Func_TblCodeOfAccounting_Structure_SET"(0000004000000000002, NULL, 0000009000000000002, 2, '1-4000', '1-4600'); </v>
      </c>
    </row>
    <row r="80" spans="2:41" x14ac:dyDescent="0.25">
      <c r="B80" s="20">
        <v>3</v>
      </c>
      <c r="C80" s="32" t="s">
        <v>506</v>
      </c>
      <c r="D80" s="20" t="s">
        <v>71</v>
      </c>
      <c r="I80" s="32" t="s">
        <v>506</v>
      </c>
      <c r="Q80" s="20" t="str">
        <f t="shared" si="42"/>
        <v>Prepaid Tax</v>
      </c>
      <c r="S80" s="20" t="str">
        <f t="shared" si="44"/>
        <v>1-ACTV</v>
      </c>
      <c r="T80" s="20" t="str">
        <f t="shared" si="45"/>
        <v>1-0000</v>
      </c>
      <c r="U80" s="20" t="str">
        <f t="shared" si="46"/>
        <v>1-4000</v>
      </c>
      <c r="V80" s="20" t="str">
        <f t="shared" si="47"/>
        <v>1-4700</v>
      </c>
      <c r="W80" s="20" t="str">
        <f t="shared" si="48"/>
        <v>1-2240</v>
      </c>
      <c r="X80" s="20" t="str">
        <f t="shared" si="49"/>
        <v/>
      </c>
      <c r="Y80" s="20" t="str">
        <f t="shared" si="50"/>
        <v/>
      </c>
      <c r="Z80" s="20" t="str">
        <f t="shared" si="51"/>
        <v/>
      </c>
      <c r="AA80" s="20" t="str">
        <f t="shared" si="52"/>
        <v/>
      </c>
      <c r="AB80" s="20" t="str">
        <f t="shared" si="53"/>
        <v/>
      </c>
      <c r="AD80" s="20" t="str">
        <f t="shared" si="32"/>
        <v/>
      </c>
      <c r="AE80" s="20" t="str">
        <f t="shared" si="33"/>
        <v/>
      </c>
      <c r="AF80" s="20" t="str">
        <f t="shared" si="34"/>
        <v xml:space="preserve">SELECT * FROM "SchAccounting"."Func_TblCodeOfAccounting_Structure_SET"(0000004000000000002, NULL, 0000009000000000002, 2, '1-4000', '1-4700'); </v>
      </c>
      <c r="AG80" s="20" t="str">
        <f t="shared" si="35"/>
        <v/>
      </c>
      <c r="AH80" s="20" t="str">
        <f t="shared" si="36"/>
        <v/>
      </c>
      <c r="AI80" s="20" t="str">
        <f t="shared" si="37"/>
        <v/>
      </c>
      <c r="AJ80" s="20" t="str">
        <f t="shared" si="38"/>
        <v/>
      </c>
      <c r="AK80" s="20" t="str">
        <f t="shared" si="39"/>
        <v/>
      </c>
      <c r="AL80" s="20" t="str">
        <f t="shared" si="40"/>
        <v/>
      </c>
      <c r="AM80" s="20" t="str">
        <f t="shared" si="41"/>
        <v/>
      </c>
      <c r="AO80" s="28" t="str">
        <f t="shared" si="43"/>
        <v xml:space="preserve">SELECT * FROM "SchAccounting"."Func_TblCodeOfAccounting_Structure_SET"(0000004000000000002, NULL, 0000009000000000002, 2, '1-4000', '1-4700'); </v>
      </c>
    </row>
    <row r="81" spans="2:41" x14ac:dyDescent="0.25">
      <c r="B81" s="20">
        <v>3</v>
      </c>
      <c r="C81" s="32" t="s">
        <v>507</v>
      </c>
      <c r="D81" s="20" t="s">
        <v>72</v>
      </c>
      <c r="I81" s="32" t="s">
        <v>507</v>
      </c>
      <c r="Q81" s="20" t="str">
        <f t="shared" si="42"/>
        <v>Deferred Tax Asset</v>
      </c>
      <c r="S81" s="20" t="str">
        <f t="shared" si="44"/>
        <v>1-ACTV</v>
      </c>
      <c r="T81" s="20" t="str">
        <f t="shared" si="45"/>
        <v>1-0000</v>
      </c>
      <c r="U81" s="20" t="str">
        <f t="shared" si="46"/>
        <v>1-4000</v>
      </c>
      <c r="V81" s="20" t="str">
        <f t="shared" si="47"/>
        <v>1-4701</v>
      </c>
      <c r="W81" s="20" t="str">
        <f t="shared" si="48"/>
        <v>1-2240</v>
      </c>
      <c r="X81" s="20" t="str">
        <f t="shared" si="49"/>
        <v/>
      </c>
      <c r="Y81" s="20" t="str">
        <f t="shared" si="50"/>
        <v/>
      </c>
      <c r="Z81" s="20" t="str">
        <f t="shared" si="51"/>
        <v/>
      </c>
      <c r="AA81" s="20" t="str">
        <f t="shared" si="52"/>
        <v/>
      </c>
      <c r="AB81" s="20" t="str">
        <f t="shared" si="53"/>
        <v/>
      </c>
      <c r="AD81" s="20" t="str">
        <f t="shared" si="32"/>
        <v/>
      </c>
      <c r="AE81" s="20" t="str">
        <f t="shared" si="33"/>
        <v/>
      </c>
      <c r="AF81" s="20" t="str">
        <f t="shared" si="34"/>
        <v xml:space="preserve">SELECT * FROM "SchAccounting"."Func_TblCodeOfAccounting_Structure_SET"(0000004000000000002, NULL, 0000009000000000002, 2, '1-4000', '1-4701'); </v>
      </c>
      <c r="AG81" s="20" t="str">
        <f t="shared" si="35"/>
        <v/>
      </c>
      <c r="AH81" s="20" t="str">
        <f t="shared" si="36"/>
        <v/>
      </c>
      <c r="AI81" s="20" t="str">
        <f t="shared" si="37"/>
        <v/>
      </c>
      <c r="AJ81" s="20" t="str">
        <f t="shared" si="38"/>
        <v/>
      </c>
      <c r="AK81" s="20" t="str">
        <f t="shared" si="39"/>
        <v/>
      </c>
      <c r="AL81" s="20" t="str">
        <f t="shared" si="40"/>
        <v/>
      </c>
      <c r="AM81" s="20" t="str">
        <f t="shared" si="41"/>
        <v/>
      </c>
      <c r="AO81" s="28" t="str">
        <f t="shared" si="43"/>
        <v xml:space="preserve">SELECT * FROM "SchAccounting"."Func_TblCodeOfAccounting_Structure_SET"(0000004000000000002, NULL, 0000009000000000002, 2, '1-4000', '1-4701'); </v>
      </c>
    </row>
    <row r="82" spans="2:41" x14ac:dyDescent="0.25">
      <c r="B82" s="20">
        <v>3</v>
      </c>
      <c r="C82" s="32" t="s">
        <v>508</v>
      </c>
      <c r="D82" s="20" t="s">
        <v>71</v>
      </c>
      <c r="I82" s="32" t="s">
        <v>508</v>
      </c>
      <c r="Q82" s="20" t="str">
        <f t="shared" si="42"/>
        <v>Prepaid Tax</v>
      </c>
      <c r="S82" s="20" t="str">
        <f t="shared" si="44"/>
        <v>1-ACTV</v>
      </c>
      <c r="T82" s="20" t="str">
        <f t="shared" si="45"/>
        <v>1-0000</v>
      </c>
      <c r="U82" s="20" t="str">
        <f t="shared" si="46"/>
        <v>1-4000</v>
      </c>
      <c r="V82" s="20" t="str">
        <f t="shared" si="47"/>
        <v>1-4710</v>
      </c>
      <c r="W82" s="20" t="str">
        <f t="shared" si="48"/>
        <v>1-2240</v>
      </c>
      <c r="X82" s="20" t="str">
        <f t="shared" si="49"/>
        <v/>
      </c>
      <c r="Y82" s="20" t="str">
        <f t="shared" si="50"/>
        <v/>
      </c>
      <c r="Z82" s="20" t="str">
        <f t="shared" si="51"/>
        <v/>
      </c>
      <c r="AA82" s="20" t="str">
        <f t="shared" si="52"/>
        <v/>
      </c>
      <c r="AB82" s="20" t="str">
        <f t="shared" si="53"/>
        <v/>
      </c>
      <c r="AD82" s="20" t="str">
        <f t="shared" si="32"/>
        <v/>
      </c>
      <c r="AE82" s="20" t="str">
        <f t="shared" si="33"/>
        <v/>
      </c>
      <c r="AF82" s="20" t="str">
        <f t="shared" si="34"/>
        <v xml:space="preserve">SELECT * FROM "SchAccounting"."Func_TblCodeOfAccounting_Structure_SET"(0000004000000000002, NULL, 0000009000000000002, 2, '1-4000', '1-4710'); </v>
      </c>
      <c r="AG82" s="20" t="str">
        <f t="shared" si="35"/>
        <v/>
      </c>
      <c r="AH82" s="20" t="str">
        <f t="shared" si="36"/>
        <v/>
      </c>
      <c r="AI82" s="20" t="str">
        <f t="shared" si="37"/>
        <v/>
      </c>
      <c r="AJ82" s="20" t="str">
        <f t="shared" si="38"/>
        <v/>
      </c>
      <c r="AK82" s="20" t="str">
        <f t="shared" si="39"/>
        <v/>
      </c>
      <c r="AL82" s="20" t="str">
        <f t="shared" si="40"/>
        <v/>
      </c>
      <c r="AM82" s="20" t="str">
        <f t="shared" si="41"/>
        <v/>
      </c>
      <c r="AO82" s="28" t="str">
        <f t="shared" si="43"/>
        <v xml:space="preserve">SELECT * FROM "SchAccounting"."Func_TblCodeOfAccounting_Structure_SET"(0000004000000000002, NULL, 0000009000000000002, 2, '1-4000', '1-4710'); </v>
      </c>
    </row>
    <row r="83" spans="2:41" x14ac:dyDescent="0.25">
      <c r="B83" s="20">
        <v>4</v>
      </c>
      <c r="C83" s="32" t="s">
        <v>509</v>
      </c>
      <c r="D83" s="20" t="s">
        <v>73</v>
      </c>
      <c r="J83" s="32" t="s">
        <v>509</v>
      </c>
      <c r="Q83" s="20" t="str">
        <f t="shared" si="42"/>
        <v>Prepaid Tax 21</v>
      </c>
      <c r="S83" s="20" t="str">
        <f t="shared" si="44"/>
        <v>1-ACTV</v>
      </c>
      <c r="T83" s="20" t="str">
        <f t="shared" si="45"/>
        <v>1-0000</v>
      </c>
      <c r="U83" s="20" t="str">
        <f t="shared" si="46"/>
        <v>1-4000</v>
      </c>
      <c r="V83" s="20" t="str">
        <f t="shared" si="47"/>
        <v>1-4710</v>
      </c>
      <c r="W83" s="20" t="str">
        <f t="shared" si="48"/>
        <v>1-4715</v>
      </c>
      <c r="X83" s="20" t="str">
        <f t="shared" si="49"/>
        <v/>
      </c>
      <c r="Y83" s="20" t="str">
        <f t="shared" si="50"/>
        <v/>
      </c>
      <c r="Z83" s="20" t="str">
        <f t="shared" si="51"/>
        <v/>
      </c>
      <c r="AA83" s="20" t="str">
        <f t="shared" si="52"/>
        <v/>
      </c>
      <c r="AB83" s="20" t="str">
        <f t="shared" si="53"/>
        <v/>
      </c>
      <c r="AD83" s="20" t="str">
        <f t="shared" si="32"/>
        <v/>
      </c>
      <c r="AE83" s="20" t="str">
        <f t="shared" si="33"/>
        <v/>
      </c>
      <c r="AF83" s="20" t="str">
        <f t="shared" si="34"/>
        <v/>
      </c>
      <c r="AG83" s="20" t="str">
        <f t="shared" si="35"/>
        <v xml:space="preserve">SELECT * FROM "SchAccounting"."Func_TblCodeOfAccounting_Structure_SET"(0000004000000000002, NULL, 0000009000000000002, 3, '1-4710', '1-4715'); </v>
      </c>
      <c r="AH83" s="20" t="str">
        <f t="shared" si="36"/>
        <v/>
      </c>
      <c r="AI83" s="20" t="str">
        <f t="shared" si="37"/>
        <v/>
      </c>
      <c r="AJ83" s="20" t="str">
        <f t="shared" si="38"/>
        <v/>
      </c>
      <c r="AK83" s="20" t="str">
        <f t="shared" si="39"/>
        <v/>
      </c>
      <c r="AL83" s="20" t="str">
        <f t="shared" si="40"/>
        <v/>
      </c>
      <c r="AM83" s="20" t="str">
        <f t="shared" si="41"/>
        <v/>
      </c>
      <c r="AO83" s="28" t="str">
        <f t="shared" si="43"/>
        <v xml:space="preserve">SELECT * FROM "SchAccounting"."Func_TblCodeOfAccounting_Structure_SET"(0000004000000000002, NULL, 0000009000000000002, 3, '1-4710', '1-4715'); </v>
      </c>
    </row>
    <row r="84" spans="2:41" x14ac:dyDescent="0.25">
      <c r="B84" s="20">
        <v>4</v>
      </c>
      <c r="C84" s="32" t="s">
        <v>510</v>
      </c>
      <c r="D84" s="20" t="s">
        <v>74</v>
      </c>
      <c r="J84" s="32" t="s">
        <v>510</v>
      </c>
      <c r="Q84" s="20" t="str">
        <f t="shared" si="42"/>
        <v>Prepaid Tax 22</v>
      </c>
      <c r="S84" s="20" t="str">
        <f t="shared" si="44"/>
        <v>1-ACTV</v>
      </c>
      <c r="T84" s="20" t="str">
        <f t="shared" si="45"/>
        <v>1-0000</v>
      </c>
      <c r="U84" s="20" t="str">
        <f t="shared" si="46"/>
        <v>1-4000</v>
      </c>
      <c r="V84" s="20" t="str">
        <f t="shared" si="47"/>
        <v>1-4710</v>
      </c>
      <c r="W84" s="20" t="str">
        <f t="shared" si="48"/>
        <v>1-4716</v>
      </c>
      <c r="X84" s="20" t="str">
        <f t="shared" si="49"/>
        <v/>
      </c>
      <c r="Y84" s="20" t="str">
        <f t="shared" si="50"/>
        <v/>
      </c>
      <c r="Z84" s="20" t="str">
        <f t="shared" si="51"/>
        <v/>
      </c>
      <c r="AA84" s="20" t="str">
        <f t="shared" si="52"/>
        <v/>
      </c>
      <c r="AB84" s="20" t="str">
        <f t="shared" si="53"/>
        <v/>
      </c>
      <c r="AD84" s="20" t="str">
        <f t="shared" si="32"/>
        <v/>
      </c>
      <c r="AE84" s="20" t="str">
        <f t="shared" si="33"/>
        <v/>
      </c>
      <c r="AF84" s="20" t="str">
        <f t="shared" si="34"/>
        <v/>
      </c>
      <c r="AG84" s="20" t="str">
        <f t="shared" si="35"/>
        <v xml:space="preserve">SELECT * FROM "SchAccounting"."Func_TblCodeOfAccounting_Structure_SET"(0000004000000000002, NULL, 0000009000000000002, 3, '1-4710', '1-4716'); </v>
      </c>
      <c r="AH84" s="20" t="str">
        <f t="shared" si="36"/>
        <v/>
      </c>
      <c r="AI84" s="20" t="str">
        <f t="shared" si="37"/>
        <v/>
      </c>
      <c r="AJ84" s="20" t="str">
        <f t="shared" si="38"/>
        <v/>
      </c>
      <c r="AK84" s="20" t="str">
        <f t="shared" si="39"/>
        <v/>
      </c>
      <c r="AL84" s="20" t="str">
        <f t="shared" si="40"/>
        <v/>
      </c>
      <c r="AM84" s="20" t="str">
        <f t="shared" si="41"/>
        <v/>
      </c>
      <c r="AO84" s="28" t="str">
        <f t="shared" si="43"/>
        <v xml:space="preserve">SELECT * FROM "SchAccounting"."Func_TblCodeOfAccounting_Structure_SET"(0000004000000000002, NULL, 0000009000000000002, 3, '1-4710', '1-4716'); </v>
      </c>
    </row>
    <row r="85" spans="2:41" x14ac:dyDescent="0.25">
      <c r="B85" s="20">
        <v>4</v>
      </c>
      <c r="C85" s="32" t="s">
        <v>511</v>
      </c>
      <c r="D85" s="20" t="s">
        <v>75</v>
      </c>
      <c r="J85" s="32" t="s">
        <v>511</v>
      </c>
      <c r="Q85" s="20" t="str">
        <f t="shared" si="42"/>
        <v>Prepaid Tax 23</v>
      </c>
      <c r="S85" s="20" t="str">
        <f t="shared" si="44"/>
        <v>1-ACTV</v>
      </c>
      <c r="T85" s="20" t="str">
        <f t="shared" si="45"/>
        <v>1-0000</v>
      </c>
      <c r="U85" s="20" t="str">
        <f t="shared" si="46"/>
        <v>1-4000</v>
      </c>
      <c r="V85" s="20" t="str">
        <f t="shared" si="47"/>
        <v>1-4710</v>
      </c>
      <c r="W85" s="20" t="str">
        <f t="shared" si="48"/>
        <v>1-4717</v>
      </c>
      <c r="X85" s="20" t="str">
        <f t="shared" si="49"/>
        <v/>
      </c>
      <c r="Y85" s="20" t="str">
        <f t="shared" si="50"/>
        <v/>
      </c>
      <c r="Z85" s="20" t="str">
        <f t="shared" si="51"/>
        <v/>
      </c>
      <c r="AA85" s="20" t="str">
        <f t="shared" si="52"/>
        <v/>
      </c>
      <c r="AB85" s="20" t="str">
        <f t="shared" si="53"/>
        <v/>
      </c>
      <c r="AD85" s="20" t="str">
        <f t="shared" si="32"/>
        <v/>
      </c>
      <c r="AE85" s="20" t="str">
        <f t="shared" si="33"/>
        <v/>
      </c>
      <c r="AF85" s="20" t="str">
        <f t="shared" si="34"/>
        <v/>
      </c>
      <c r="AG85" s="20" t="str">
        <f t="shared" si="35"/>
        <v xml:space="preserve">SELECT * FROM "SchAccounting"."Func_TblCodeOfAccounting_Structure_SET"(0000004000000000002, NULL, 0000009000000000002, 3, '1-4710', '1-4717'); </v>
      </c>
      <c r="AH85" s="20" t="str">
        <f t="shared" si="36"/>
        <v/>
      </c>
      <c r="AI85" s="20" t="str">
        <f t="shared" si="37"/>
        <v/>
      </c>
      <c r="AJ85" s="20" t="str">
        <f t="shared" si="38"/>
        <v/>
      </c>
      <c r="AK85" s="20" t="str">
        <f t="shared" si="39"/>
        <v/>
      </c>
      <c r="AL85" s="20" t="str">
        <f t="shared" si="40"/>
        <v/>
      </c>
      <c r="AM85" s="20" t="str">
        <f t="shared" si="41"/>
        <v/>
      </c>
      <c r="AO85" s="28" t="str">
        <f t="shared" si="43"/>
        <v xml:space="preserve">SELECT * FROM "SchAccounting"."Func_TblCodeOfAccounting_Structure_SET"(0000004000000000002, NULL, 0000009000000000002, 3, '1-4710', '1-4717'); </v>
      </c>
    </row>
    <row r="86" spans="2:41" x14ac:dyDescent="0.25">
      <c r="B86" s="20">
        <v>4</v>
      </c>
      <c r="C86" s="32" t="s">
        <v>512</v>
      </c>
      <c r="D86" s="20" t="s">
        <v>76</v>
      </c>
      <c r="J86" s="32" t="s">
        <v>512</v>
      </c>
      <c r="Q86" s="20" t="str">
        <f t="shared" si="42"/>
        <v>Prepaid Tax 25</v>
      </c>
      <c r="S86" s="20" t="str">
        <f t="shared" si="44"/>
        <v>1-ACTV</v>
      </c>
      <c r="T86" s="20" t="str">
        <f t="shared" si="45"/>
        <v>1-0000</v>
      </c>
      <c r="U86" s="20" t="str">
        <f t="shared" si="46"/>
        <v>1-4000</v>
      </c>
      <c r="V86" s="20" t="str">
        <f t="shared" si="47"/>
        <v>1-4710</v>
      </c>
      <c r="W86" s="20" t="str">
        <f t="shared" si="48"/>
        <v>1-4718</v>
      </c>
      <c r="X86" s="20" t="str">
        <f t="shared" si="49"/>
        <v/>
      </c>
      <c r="Y86" s="20" t="str">
        <f t="shared" si="50"/>
        <v/>
      </c>
      <c r="Z86" s="20" t="str">
        <f t="shared" si="51"/>
        <v/>
      </c>
      <c r="AA86" s="20" t="str">
        <f t="shared" si="52"/>
        <v/>
      </c>
      <c r="AB86" s="20" t="str">
        <f t="shared" si="53"/>
        <v/>
      </c>
      <c r="AD86" s="20" t="str">
        <f t="shared" si="32"/>
        <v/>
      </c>
      <c r="AE86" s="20" t="str">
        <f t="shared" si="33"/>
        <v/>
      </c>
      <c r="AF86" s="20" t="str">
        <f t="shared" si="34"/>
        <v/>
      </c>
      <c r="AG86" s="20" t="str">
        <f t="shared" si="35"/>
        <v xml:space="preserve">SELECT * FROM "SchAccounting"."Func_TblCodeOfAccounting_Structure_SET"(0000004000000000002, NULL, 0000009000000000002, 3, '1-4710', '1-4718'); </v>
      </c>
      <c r="AH86" s="20" t="str">
        <f t="shared" si="36"/>
        <v/>
      </c>
      <c r="AI86" s="20" t="str">
        <f t="shared" si="37"/>
        <v/>
      </c>
      <c r="AJ86" s="20" t="str">
        <f t="shared" si="38"/>
        <v/>
      </c>
      <c r="AK86" s="20" t="str">
        <f t="shared" si="39"/>
        <v/>
      </c>
      <c r="AL86" s="20" t="str">
        <f t="shared" si="40"/>
        <v/>
      </c>
      <c r="AM86" s="20" t="str">
        <f t="shared" si="41"/>
        <v/>
      </c>
      <c r="AO86" s="28" t="str">
        <f t="shared" si="43"/>
        <v xml:space="preserve">SELECT * FROM "SchAccounting"."Func_TblCodeOfAccounting_Structure_SET"(0000004000000000002, NULL, 0000009000000000002, 3, '1-4710', '1-4718'); </v>
      </c>
    </row>
    <row r="87" spans="2:41" x14ac:dyDescent="0.25">
      <c r="B87" s="20">
        <v>3</v>
      </c>
      <c r="C87" s="32" t="s">
        <v>513</v>
      </c>
      <c r="D87" s="20" t="s">
        <v>77</v>
      </c>
      <c r="I87" s="32" t="s">
        <v>513</v>
      </c>
      <c r="Q87" s="20" t="str">
        <f t="shared" si="42"/>
        <v>Unbilled Receivable</v>
      </c>
      <c r="S87" s="20" t="str">
        <f t="shared" si="44"/>
        <v>1-ACTV</v>
      </c>
      <c r="T87" s="20" t="str">
        <f t="shared" si="45"/>
        <v>1-0000</v>
      </c>
      <c r="U87" s="20" t="str">
        <f t="shared" si="46"/>
        <v>1-4000</v>
      </c>
      <c r="V87" s="20" t="str">
        <f t="shared" si="47"/>
        <v>1-4800</v>
      </c>
      <c r="W87" s="20" t="str">
        <f t="shared" si="48"/>
        <v>1-4718</v>
      </c>
      <c r="X87" s="20" t="str">
        <f t="shared" si="49"/>
        <v/>
      </c>
      <c r="Y87" s="20" t="str">
        <f t="shared" si="50"/>
        <v/>
      </c>
      <c r="Z87" s="20" t="str">
        <f t="shared" si="51"/>
        <v/>
      </c>
      <c r="AA87" s="20" t="str">
        <f t="shared" si="52"/>
        <v/>
      </c>
      <c r="AB87" s="20" t="str">
        <f t="shared" si="53"/>
        <v/>
      </c>
      <c r="AD87" s="20" t="str">
        <f t="shared" si="32"/>
        <v/>
      </c>
      <c r="AE87" s="20" t="str">
        <f t="shared" si="33"/>
        <v/>
      </c>
      <c r="AF87" s="20" t="str">
        <f t="shared" si="34"/>
        <v xml:space="preserve">SELECT * FROM "SchAccounting"."Func_TblCodeOfAccounting_Structure_SET"(0000004000000000002, NULL, 0000009000000000002, 2, '1-4000', '1-4800'); </v>
      </c>
      <c r="AG87" s="20" t="str">
        <f t="shared" si="35"/>
        <v/>
      </c>
      <c r="AH87" s="20" t="str">
        <f t="shared" si="36"/>
        <v/>
      </c>
      <c r="AI87" s="20" t="str">
        <f t="shared" si="37"/>
        <v/>
      </c>
      <c r="AJ87" s="20" t="str">
        <f t="shared" si="38"/>
        <v/>
      </c>
      <c r="AK87" s="20" t="str">
        <f t="shared" si="39"/>
        <v/>
      </c>
      <c r="AL87" s="20" t="str">
        <f t="shared" si="40"/>
        <v/>
      </c>
      <c r="AM87" s="20" t="str">
        <f t="shared" si="41"/>
        <v/>
      </c>
      <c r="AO87" s="28" t="str">
        <f t="shared" si="43"/>
        <v xml:space="preserve">SELECT * FROM "SchAccounting"."Func_TblCodeOfAccounting_Structure_SET"(0000004000000000002, NULL, 0000009000000000002, 2, '1-4000', '1-4800'); </v>
      </c>
    </row>
    <row r="88" spans="2:41" x14ac:dyDescent="0.25">
      <c r="B88" s="20">
        <v>3</v>
      </c>
      <c r="C88" s="32" t="s">
        <v>514</v>
      </c>
      <c r="D88" s="20" t="s">
        <v>78</v>
      </c>
      <c r="I88" s="32" t="s">
        <v>514</v>
      </c>
      <c r="Q88" s="20" t="str">
        <f t="shared" si="42"/>
        <v>Work in Progress</v>
      </c>
      <c r="S88" s="20" t="str">
        <f t="shared" si="44"/>
        <v>1-ACTV</v>
      </c>
      <c r="T88" s="20" t="str">
        <f t="shared" si="45"/>
        <v>1-0000</v>
      </c>
      <c r="U88" s="20" t="str">
        <f t="shared" si="46"/>
        <v>1-4000</v>
      </c>
      <c r="V88" s="20" t="str">
        <f t="shared" si="47"/>
        <v>1-4900</v>
      </c>
      <c r="W88" s="20" t="str">
        <f t="shared" si="48"/>
        <v>1-4718</v>
      </c>
      <c r="X88" s="20" t="str">
        <f t="shared" si="49"/>
        <v/>
      </c>
      <c r="Y88" s="20" t="str">
        <f t="shared" si="50"/>
        <v/>
      </c>
      <c r="Z88" s="20" t="str">
        <f t="shared" si="51"/>
        <v/>
      </c>
      <c r="AA88" s="20" t="str">
        <f t="shared" si="52"/>
        <v/>
      </c>
      <c r="AB88" s="20" t="str">
        <f t="shared" si="53"/>
        <v/>
      </c>
      <c r="AD88" s="20" t="str">
        <f t="shared" si="32"/>
        <v/>
      </c>
      <c r="AE88" s="20" t="str">
        <f t="shared" si="33"/>
        <v/>
      </c>
      <c r="AF88" s="20" t="str">
        <f t="shared" si="34"/>
        <v xml:space="preserve">SELECT * FROM "SchAccounting"."Func_TblCodeOfAccounting_Structure_SET"(0000004000000000002, NULL, 0000009000000000002, 2, '1-4000', '1-4900'); </v>
      </c>
      <c r="AG88" s="20" t="str">
        <f t="shared" si="35"/>
        <v/>
      </c>
      <c r="AH88" s="20" t="str">
        <f t="shared" si="36"/>
        <v/>
      </c>
      <c r="AI88" s="20" t="str">
        <f t="shared" si="37"/>
        <v/>
      </c>
      <c r="AJ88" s="20" t="str">
        <f t="shared" si="38"/>
        <v/>
      </c>
      <c r="AK88" s="20" t="str">
        <f t="shared" si="39"/>
        <v/>
      </c>
      <c r="AL88" s="20" t="str">
        <f t="shared" si="40"/>
        <v/>
      </c>
      <c r="AM88" s="20" t="str">
        <f t="shared" si="41"/>
        <v/>
      </c>
      <c r="AO88" s="28" t="str">
        <f t="shared" si="43"/>
        <v xml:space="preserve">SELECT * FROM "SchAccounting"."Func_TblCodeOfAccounting_Structure_SET"(0000004000000000002, NULL, 0000009000000000002, 2, '1-4000', '1-4900'); </v>
      </c>
    </row>
    <row r="89" spans="2:41" x14ac:dyDescent="0.25">
      <c r="B89" s="20">
        <v>2</v>
      </c>
      <c r="C89" s="32" t="s">
        <v>515</v>
      </c>
      <c r="D89" s="20" t="s">
        <v>79</v>
      </c>
      <c r="H89" s="32" t="s">
        <v>515</v>
      </c>
      <c r="Q89" s="20" t="str">
        <f t="shared" si="42"/>
        <v>Long Term Assets</v>
      </c>
      <c r="S89" s="20" t="str">
        <f t="shared" si="44"/>
        <v>1-ACTV</v>
      </c>
      <c r="T89" s="20" t="str">
        <f t="shared" si="45"/>
        <v>1-0000</v>
      </c>
      <c r="U89" s="20" t="str">
        <f t="shared" si="46"/>
        <v>1-5000</v>
      </c>
      <c r="V89" s="20" t="str">
        <f t="shared" si="47"/>
        <v>1-4900</v>
      </c>
      <c r="W89" s="20" t="str">
        <f t="shared" si="48"/>
        <v>1-4718</v>
      </c>
      <c r="X89" s="20" t="str">
        <f t="shared" si="49"/>
        <v/>
      </c>
      <c r="Y89" s="20" t="str">
        <f t="shared" si="50"/>
        <v/>
      </c>
      <c r="Z89" s="20" t="str">
        <f t="shared" si="51"/>
        <v/>
      </c>
      <c r="AA89" s="20" t="str">
        <f t="shared" si="52"/>
        <v/>
      </c>
      <c r="AB89" s="20" t="str">
        <f t="shared" si="53"/>
        <v/>
      </c>
      <c r="AD89" s="20" t="str">
        <f t="shared" si="32"/>
        <v/>
      </c>
      <c r="AE89" s="20" t="str">
        <f t="shared" si="33"/>
        <v xml:space="preserve">SELECT * FROM "SchAccounting"."Func_TblCodeOfAccounting_Structure_SET"(0000004000000000002, NULL, 0000009000000000002, 1, '1-0000', '1-5000'); </v>
      </c>
      <c r="AF89" s="20" t="str">
        <f t="shared" si="34"/>
        <v/>
      </c>
      <c r="AG89" s="20" t="str">
        <f t="shared" si="35"/>
        <v/>
      </c>
      <c r="AH89" s="20" t="str">
        <f t="shared" si="36"/>
        <v/>
      </c>
      <c r="AI89" s="20" t="str">
        <f t="shared" si="37"/>
        <v/>
      </c>
      <c r="AJ89" s="20" t="str">
        <f t="shared" si="38"/>
        <v/>
      </c>
      <c r="AK89" s="20" t="str">
        <f t="shared" si="39"/>
        <v/>
      </c>
      <c r="AL89" s="20" t="str">
        <f t="shared" si="40"/>
        <v/>
      </c>
      <c r="AM89" s="20" t="str">
        <f t="shared" si="41"/>
        <v/>
      </c>
      <c r="AO89" s="28" t="str">
        <f t="shared" si="43"/>
        <v xml:space="preserve">SELECT * FROM "SchAccounting"."Func_TblCodeOfAccounting_Structure_SET"(0000004000000000002, NULL, 0000009000000000002, 1, '1-0000', '1-5000'); </v>
      </c>
    </row>
    <row r="90" spans="2:41" x14ac:dyDescent="0.25">
      <c r="B90" s="20">
        <v>3</v>
      </c>
      <c r="C90" s="32" t="s">
        <v>516</v>
      </c>
      <c r="D90" s="20" t="s">
        <v>80</v>
      </c>
      <c r="I90" s="32" t="s">
        <v>516</v>
      </c>
      <c r="Q90" s="20" t="str">
        <f t="shared" si="42"/>
        <v>Investasi Saham DHD</v>
      </c>
      <c r="S90" s="20" t="str">
        <f t="shared" si="44"/>
        <v>1-ACTV</v>
      </c>
      <c r="T90" s="20" t="str">
        <f t="shared" si="45"/>
        <v>1-0000</v>
      </c>
      <c r="U90" s="20" t="str">
        <f t="shared" si="46"/>
        <v>1-5000</v>
      </c>
      <c r="V90" s="20" t="str">
        <f t="shared" si="47"/>
        <v>1-5101</v>
      </c>
      <c r="W90" s="20" t="str">
        <f t="shared" si="48"/>
        <v>1-4718</v>
      </c>
      <c r="X90" s="20" t="str">
        <f t="shared" si="49"/>
        <v/>
      </c>
      <c r="Y90" s="20" t="str">
        <f t="shared" si="50"/>
        <v/>
      </c>
      <c r="Z90" s="20" t="str">
        <f t="shared" si="51"/>
        <v/>
      </c>
      <c r="AA90" s="20" t="str">
        <f t="shared" si="52"/>
        <v/>
      </c>
      <c r="AB90" s="20" t="str">
        <f t="shared" si="53"/>
        <v/>
      </c>
      <c r="AD90" s="20" t="str">
        <f t="shared" si="32"/>
        <v/>
      </c>
      <c r="AE90" s="20" t="str">
        <f t="shared" si="33"/>
        <v/>
      </c>
      <c r="AF90" s="20" t="str">
        <f t="shared" si="34"/>
        <v xml:space="preserve">SELECT * FROM "SchAccounting"."Func_TblCodeOfAccounting_Structure_SET"(0000004000000000002, NULL, 0000009000000000002, 2, '1-5000', '1-5101'); </v>
      </c>
      <c r="AG90" s="20" t="str">
        <f t="shared" si="35"/>
        <v/>
      </c>
      <c r="AH90" s="20" t="str">
        <f t="shared" si="36"/>
        <v/>
      </c>
      <c r="AI90" s="20" t="str">
        <f t="shared" si="37"/>
        <v/>
      </c>
      <c r="AJ90" s="20" t="str">
        <f t="shared" si="38"/>
        <v/>
      </c>
      <c r="AK90" s="20" t="str">
        <f t="shared" si="39"/>
        <v/>
      </c>
      <c r="AL90" s="20" t="str">
        <f t="shared" si="40"/>
        <v/>
      </c>
      <c r="AM90" s="20" t="str">
        <f t="shared" si="41"/>
        <v/>
      </c>
      <c r="AO90" s="28" t="str">
        <f t="shared" si="43"/>
        <v xml:space="preserve">SELECT * FROM "SchAccounting"."Func_TblCodeOfAccounting_Structure_SET"(0000004000000000002, NULL, 0000009000000000002, 2, '1-5000', '1-5101'); </v>
      </c>
    </row>
    <row r="91" spans="2:41" x14ac:dyDescent="0.25">
      <c r="B91" s="20">
        <v>3</v>
      </c>
      <c r="C91" s="32" t="s">
        <v>517</v>
      </c>
      <c r="D91" s="20" t="s">
        <v>81</v>
      </c>
      <c r="I91" s="32" t="s">
        <v>517</v>
      </c>
      <c r="Q91" s="20" t="str">
        <f t="shared" si="42"/>
        <v>Investasi Saham KHA</v>
      </c>
      <c r="S91" s="20" t="str">
        <f t="shared" si="44"/>
        <v>1-ACTV</v>
      </c>
      <c r="T91" s="20" t="str">
        <f t="shared" si="45"/>
        <v>1-0000</v>
      </c>
      <c r="U91" s="20" t="str">
        <f t="shared" si="46"/>
        <v>1-5000</v>
      </c>
      <c r="V91" s="20" t="str">
        <f t="shared" si="47"/>
        <v>1-5102</v>
      </c>
      <c r="W91" s="20" t="str">
        <f t="shared" si="48"/>
        <v>1-4718</v>
      </c>
      <c r="X91" s="20" t="str">
        <f t="shared" si="49"/>
        <v/>
      </c>
      <c r="Y91" s="20" t="str">
        <f t="shared" si="50"/>
        <v/>
      </c>
      <c r="Z91" s="20" t="str">
        <f t="shared" si="51"/>
        <v/>
      </c>
      <c r="AA91" s="20" t="str">
        <f t="shared" si="52"/>
        <v/>
      </c>
      <c r="AB91" s="20" t="str">
        <f t="shared" si="53"/>
        <v/>
      </c>
      <c r="AD91" s="20" t="str">
        <f t="shared" si="32"/>
        <v/>
      </c>
      <c r="AE91" s="20" t="str">
        <f t="shared" si="33"/>
        <v/>
      </c>
      <c r="AF91" s="20" t="str">
        <f t="shared" si="34"/>
        <v xml:space="preserve">SELECT * FROM "SchAccounting"."Func_TblCodeOfAccounting_Structure_SET"(0000004000000000002, NULL, 0000009000000000002, 2, '1-5000', '1-5102'); </v>
      </c>
      <c r="AG91" s="20" t="str">
        <f t="shared" si="35"/>
        <v/>
      </c>
      <c r="AH91" s="20" t="str">
        <f t="shared" si="36"/>
        <v/>
      </c>
      <c r="AI91" s="20" t="str">
        <f t="shared" si="37"/>
        <v/>
      </c>
      <c r="AJ91" s="20" t="str">
        <f t="shared" si="38"/>
        <v/>
      </c>
      <c r="AK91" s="20" t="str">
        <f t="shared" si="39"/>
        <v/>
      </c>
      <c r="AL91" s="20" t="str">
        <f t="shared" si="40"/>
        <v/>
      </c>
      <c r="AM91" s="20" t="str">
        <f t="shared" si="41"/>
        <v/>
      </c>
      <c r="AO91" s="28" t="str">
        <f t="shared" si="43"/>
        <v xml:space="preserve">SELECT * FROM "SchAccounting"."Func_TblCodeOfAccounting_Structure_SET"(0000004000000000002, NULL, 0000009000000000002, 2, '1-5000', '1-5102'); </v>
      </c>
    </row>
    <row r="92" spans="2:41" x14ac:dyDescent="0.25">
      <c r="B92" s="20">
        <v>2</v>
      </c>
      <c r="C92" s="32" t="s">
        <v>518</v>
      </c>
      <c r="D92" s="20" t="s">
        <v>82</v>
      </c>
      <c r="H92" s="32" t="s">
        <v>518</v>
      </c>
      <c r="Q92" s="20" t="str">
        <f t="shared" si="42"/>
        <v>Fixed Assets</v>
      </c>
      <c r="S92" s="20" t="str">
        <f t="shared" si="44"/>
        <v>1-ACTV</v>
      </c>
      <c r="T92" s="20" t="str">
        <f t="shared" si="45"/>
        <v>1-0000</v>
      </c>
      <c r="U92" s="20" t="str">
        <f t="shared" si="46"/>
        <v>1-6000</v>
      </c>
      <c r="V92" s="20" t="str">
        <f t="shared" si="47"/>
        <v>1-5102</v>
      </c>
      <c r="W92" s="20" t="str">
        <f t="shared" si="48"/>
        <v>1-4718</v>
      </c>
      <c r="X92" s="20" t="str">
        <f t="shared" si="49"/>
        <v/>
      </c>
      <c r="Y92" s="20" t="str">
        <f t="shared" si="50"/>
        <v/>
      </c>
      <c r="Z92" s="20" t="str">
        <f t="shared" si="51"/>
        <v/>
      </c>
      <c r="AA92" s="20" t="str">
        <f t="shared" si="52"/>
        <v/>
      </c>
      <c r="AB92" s="20" t="str">
        <f t="shared" si="53"/>
        <v/>
      </c>
      <c r="AD92" s="20" t="str">
        <f t="shared" si="32"/>
        <v/>
      </c>
      <c r="AE92" s="20" t="str">
        <f t="shared" si="33"/>
        <v xml:space="preserve">SELECT * FROM "SchAccounting"."Func_TblCodeOfAccounting_Structure_SET"(0000004000000000002, NULL, 0000009000000000002, 1, '1-0000', '1-6000'); </v>
      </c>
      <c r="AF92" s="20" t="str">
        <f t="shared" si="34"/>
        <v/>
      </c>
      <c r="AG92" s="20" t="str">
        <f t="shared" si="35"/>
        <v/>
      </c>
      <c r="AH92" s="20" t="str">
        <f t="shared" si="36"/>
        <v/>
      </c>
      <c r="AI92" s="20" t="str">
        <f t="shared" si="37"/>
        <v/>
      </c>
      <c r="AJ92" s="20" t="str">
        <f t="shared" si="38"/>
        <v/>
      </c>
      <c r="AK92" s="20" t="str">
        <f t="shared" si="39"/>
        <v/>
      </c>
      <c r="AL92" s="20" t="str">
        <f t="shared" si="40"/>
        <v/>
      </c>
      <c r="AM92" s="20" t="str">
        <f t="shared" si="41"/>
        <v/>
      </c>
      <c r="AO92" s="28" t="str">
        <f t="shared" si="43"/>
        <v xml:space="preserve">SELECT * FROM "SchAccounting"."Func_TblCodeOfAccounting_Structure_SET"(0000004000000000002, NULL, 0000009000000000002, 1, '1-0000', '1-6000'); </v>
      </c>
    </row>
    <row r="93" spans="2:41" x14ac:dyDescent="0.25">
      <c r="B93" s="20">
        <v>3</v>
      </c>
      <c r="C93" s="32" t="s">
        <v>519</v>
      </c>
      <c r="D93" s="20" t="s">
        <v>83</v>
      </c>
      <c r="I93" s="32" t="s">
        <v>519</v>
      </c>
      <c r="Q93" s="20" t="str">
        <f t="shared" si="42"/>
        <v>Building - Improvement</v>
      </c>
      <c r="S93" s="20" t="str">
        <f t="shared" si="44"/>
        <v>1-ACTV</v>
      </c>
      <c r="T93" s="20" t="str">
        <f t="shared" si="45"/>
        <v>1-0000</v>
      </c>
      <c r="U93" s="20" t="str">
        <f t="shared" si="46"/>
        <v>1-6000</v>
      </c>
      <c r="V93" s="20" t="str">
        <f t="shared" si="47"/>
        <v>1-6100</v>
      </c>
      <c r="W93" s="20" t="str">
        <f t="shared" si="48"/>
        <v>1-4718</v>
      </c>
      <c r="X93" s="20" t="str">
        <f t="shared" si="49"/>
        <v/>
      </c>
      <c r="Y93" s="20" t="str">
        <f t="shared" si="50"/>
        <v/>
      </c>
      <c r="Z93" s="20" t="str">
        <f t="shared" si="51"/>
        <v/>
      </c>
      <c r="AA93" s="20" t="str">
        <f t="shared" si="52"/>
        <v/>
      </c>
      <c r="AB93" s="20" t="str">
        <f t="shared" si="53"/>
        <v/>
      </c>
      <c r="AD93" s="20" t="str">
        <f t="shared" si="32"/>
        <v/>
      </c>
      <c r="AE93" s="20" t="str">
        <f t="shared" si="33"/>
        <v/>
      </c>
      <c r="AF93" s="20" t="str">
        <f t="shared" si="34"/>
        <v xml:space="preserve">SELECT * FROM "SchAccounting"."Func_TblCodeOfAccounting_Structure_SET"(0000004000000000002, NULL, 0000009000000000002, 2, '1-6000', '1-6100'); </v>
      </c>
      <c r="AG93" s="20" t="str">
        <f t="shared" si="35"/>
        <v/>
      </c>
      <c r="AH93" s="20" t="str">
        <f t="shared" si="36"/>
        <v/>
      </c>
      <c r="AI93" s="20" t="str">
        <f t="shared" si="37"/>
        <v/>
      </c>
      <c r="AJ93" s="20" t="str">
        <f t="shared" si="38"/>
        <v/>
      </c>
      <c r="AK93" s="20" t="str">
        <f t="shared" si="39"/>
        <v/>
      </c>
      <c r="AL93" s="20" t="str">
        <f t="shared" si="40"/>
        <v/>
      </c>
      <c r="AM93" s="20" t="str">
        <f t="shared" si="41"/>
        <v/>
      </c>
      <c r="AO93" s="28" t="str">
        <f t="shared" si="43"/>
        <v xml:space="preserve">SELECT * FROM "SchAccounting"."Func_TblCodeOfAccounting_Structure_SET"(0000004000000000002, NULL, 0000009000000000002, 2, '1-6000', '1-6100'); </v>
      </c>
    </row>
    <row r="94" spans="2:41" x14ac:dyDescent="0.25">
      <c r="B94" s="20">
        <v>3</v>
      </c>
      <c r="C94" s="32" t="s">
        <v>520</v>
      </c>
      <c r="D94" s="20" t="s">
        <v>84</v>
      </c>
      <c r="I94" s="32" t="s">
        <v>520</v>
      </c>
      <c r="Q94" s="20" t="str">
        <f t="shared" si="42"/>
        <v>Building - Office</v>
      </c>
      <c r="S94" s="20" t="str">
        <f t="shared" si="44"/>
        <v>1-ACTV</v>
      </c>
      <c r="T94" s="20" t="str">
        <f t="shared" si="45"/>
        <v>1-0000</v>
      </c>
      <c r="U94" s="20" t="str">
        <f t="shared" si="46"/>
        <v>1-6000</v>
      </c>
      <c r="V94" s="20" t="str">
        <f t="shared" si="47"/>
        <v>1-6110</v>
      </c>
      <c r="W94" s="20" t="str">
        <f t="shared" si="48"/>
        <v>1-4718</v>
      </c>
      <c r="X94" s="20" t="str">
        <f t="shared" si="49"/>
        <v/>
      </c>
      <c r="Y94" s="20" t="str">
        <f t="shared" si="50"/>
        <v/>
      </c>
      <c r="Z94" s="20" t="str">
        <f t="shared" si="51"/>
        <v/>
      </c>
      <c r="AA94" s="20" t="str">
        <f t="shared" si="52"/>
        <v/>
      </c>
      <c r="AB94" s="20" t="str">
        <f t="shared" si="53"/>
        <v/>
      </c>
      <c r="AD94" s="20" t="str">
        <f t="shared" si="32"/>
        <v/>
      </c>
      <c r="AE94" s="20" t="str">
        <f t="shared" si="33"/>
        <v/>
      </c>
      <c r="AF94" s="20" t="str">
        <f t="shared" si="34"/>
        <v xml:space="preserve">SELECT * FROM "SchAccounting"."Func_TblCodeOfAccounting_Structure_SET"(0000004000000000002, NULL, 0000009000000000002, 2, '1-6000', '1-6110'); </v>
      </c>
      <c r="AG94" s="20" t="str">
        <f t="shared" si="35"/>
        <v/>
      </c>
      <c r="AH94" s="20" t="str">
        <f t="shared" si="36"/>
        <v/>
      </c>
      <c r="AI94" s="20" t="str">
        <f t="shared" si="37"/>
        <v/>
      </c>
      <c r="AJ94" s="20" t="str">
        <f t="shared" si="38"/>
        <v/>
      </c>
      <c r="AK94" s="20" t="str">
        <f t="shared" si="39"/>
        <v/>
      </c>
      <c r="AL94" s="20" t="str">
        <f t="shared" si="40"/>
        <v/>
      </c>
      <c r="AM94" s="20" t="str">
        <f t="shared" si="41"/>
        <v/>
      </c>
      <c r="AO94" s="28" t="str">
        <f t="shared" si="43"/>
        <v xml:space="preserve">SELECT * FROM "SchAccounting"."Func_TblCodeOfAccounting_Structure_SET"(0000004000000000002, NULL, 0000009000000000002, 2, '1-6000', '1-6110'); </v>
      </c>
    </row>
    <row r="95" spans="2:41" x14ac:dyDescent="0.25">
      <c r="B95" s="20">
        <v>3</v>
      </c>
      <c r="C95" s="32" t="s">
        <v>521</v>
      </c>
      <c r="D95" s="20" t="s">
        <v>86</v>
      </c>
      <c r="I95" s="32" t="s">
        <v>521</v>
      </c>
      <c r="Q95" s="20" t="str">
        <f t="shared" si="42"/>
        <v>Info Tech Equipment</v>
      </c>
      <c r="S95" s="20" t="str">
        <f t="shared" si="44"/>
        <v>1-ACTV</v>
      </c>
      <c r="T95" s="20" t="str">
        <f t="shared" si="45"/>
        <v>1-0000</v>
      </c>
      <c r="U95" s="20" t="str">
        <f t="shared" si="46"/>
        <v>1-6000</v>
      </c>
      <c r="V95" s="20" t="str">
        <f t="shared" si="47"/>
        <v>1-6200</v>
      </c>
      <c r="W95" s="20" t="str">
        <f t="shared" si="48"/>
        <v>1-4718</v>
      </c>
      <c r="X95" s="20" t="str">
        <f t="shared" si="49"/>
        <v/>
      </c>
      <c r="Y95" s="20" t="str">
        <f t="shared" si="50"/>
        <v/>
      </c>
      <c r="Z95" s="20" t="str">
        <f t="shared" si="51"/>
        <v/>
      </c>
      <c r="AA95" s="20" t="str">
        <f t="shared" si="52"/>
        <v/>
      </c>
      <c r="AB95" s="20" t="str">
        <f t="shared" si="53"/>
        <v/>
      </c>
      <c r="AD95" s="20" t="str">
        <f t="shared" si="32"/>
        <v/>
      </c>
      <c r="AE95" s="20" t="str">
        <f t="shared" si="33"/>
        <v/>
      </c>
      <c r="AF95" s="20" t="str">
        <f t="shared" si="34"/>
        <v xml:space="preserve">SELECT * FROM "SchAccounting"."Func_TblCodeOfAccounting_Structure_SET"(0000004000000000002, NULL, 0000009000000000002, 2, '1-6000', '1-6200'); </v>
      </c>
      <c r="AG95" s="20" t="str">
        <f t="shared" si="35"/>
        <v/>
      </c>
      <c r="AH95" s="20" t="str">
        <f t="shared" si="36"/>
        <v/>
      </c>
      <c r="AI95" s="20" t="str">
        <f t="shared" si="37"/>
        <v/>
      </c>
      <c r="AJ95" s="20" t="str">
        <f t="shared" si="38"/>
        <v/>
      </c>
      <c r="AK95" s="20" t="str">
        <f t="shared" si="39"/>
        <v/>
      </c>
      <c r="AL95" s="20" t="str">
        <f t="shared" si="40"/>
        <v/>
      </c>
      <c r="AM95" s="20" t="str">
        <f t="shared" si="41"/>
        <v/>
      </c>
      <c r="AO95" s="28" t="str">
        <f t="shared" si="43"/>
        <v xml:space="preserve">SELECT * FROM "SchAccounting"."Func_TblCodeOfAccounting_Structure_SET"(0000004000000000002, NULL, 0000009000000000002, 2, '1-6000', '1-6200'); </v>
      </c>
    </row>
    <row r="96" spans="2:41" x14ac:dyDescent="0.25">
      <c r="B96" s="20">
        <v>3</v>
      </c>
      <c r="C96" s="32" t="s">
        <v>522</v>
      </c>
      <c r="D96" s="20" t="s">
        <v>87</v>
      </c>
      <c r="I96" s="32" t="s">
        <v>522</v>
      </c>
      <c r="Q96" s="20" t="str">
        <f t="shared" si="42"/>
        <v>Office Machine &amp; Equipment</v>
      </c>
      <c r="S96" s="20" t="str">
        <f t="shared" si="44"/>
        <v>1-ACTV</v>
      </c>
      <c r="T96" s="20" t="str">
        <f t="shared" si="45"/>
        <v>1-0000</v>
      </c>
      <c r="U96" s="20" t="str">
        <f t="shared" si="46"/>
        <v>1-6000</v>
      </c>
      <c r="V96" s="20" t="str">
        <f t="shared" si="47"/>
        <v>1-6300</v>
      </c>
      <c r="W96" s="20" t="str">
        <f t="shared" si="48"/>
        <v>1-4718</v>
      </c>
      <c r="X96" s="20" t="str">
        <f t="shared" si="49"/>
        <v/>
      </c>
      <c r="Y96" s="20" t="str">
        <f t="shared" si="50"/>
        <v/>
      </c>
      <c r="Z96" s="20" t="str">
        <f t="shared" si="51"/>
        <v/>
      </c>
      <c r="AA96" s="20" t="str">
        <f t="shared" si="52"/>
        <v/>
      </c>
      <c r="AB96" s="20" t="str">
        <f t="shared" si="53"/>
        <v/>
      </c>
      <c r="AD96" s="20" t="str">
        <f t="shared" si="32"/>
        <v/>
      </c>
      <c r="AE96" s="20" t="str">
        <f t="shared" si="33"/>
        <v/>
      </c>
      <c r="AF96" s="20" t="str">
        <f t="shared" si="34"/>
        <v xml:space="preserve">SELECT * FROM "SchAccounting"."Func_TblCodeOfAccounting_Structure_SET"(0000004000000000002, NULL, 0000009000000000002, 2, '1-6000', '1-6300'); </v>
      </c>
      <c r="AG96" s="20" t="str">
        <f t="shared" si="35"/>
        <v/>
      </c>
      <c r="AH96" s="20" t="str">
        <f t="shared" si="36"/>
        <v/>
      </c>
      <c r="AI96" s="20" t="str">
        <f t="shared" si="37"/>
        <v/>
      </c>
      <c r="AJ96" s="20" t="str">
        <f t="shared" si="38"/>
        <v/>
      </c>
      <c r="AK96" s="20" t="str">
        <f t="shared" si="39"/>
        <v/>
      </c>
      <c r="AL96" s="20" t="str">
        <f t="shared" si="40"/>
        <v/>
      </c>
      <c r="AM96" s="20" t="str">
        <f t="shared" si="41"/>
        <v/>
      </c>
      <c r="AO96" s="28" t="str">
        <f t="shared" si="43"/>
        <v xml:space="preserve">SELECT * FROM "SchAccounting"."Func_TblCodeOfAccounting_Structure_SET"(0000004000000000002, NULL, 0000009000000000002, 2, '1-6000', '1-6300'); </v>
      </c>
    </row>
    <row r="97" spans="2:41" x14ac:dyDescent="0.25">
      <c r="B97" s="20">
        <v>3</v>
      </c>
      <c r="C97" s="32" t="s">
        <v>523</v>
      </c>
      <c r="D97" s="20" t="s">
        <v>88</v>
      </c>
      <c r="I97" s="32" t="s">
        <v>523</v>
      </c>
      <c r="Q97" s="20" t="str">
        <f t="shared" si="42"/>
        <v>Sundry Plant &amp; Equipment</v>
      </c>
      <c r="S97" s="20" t="str">
        <f t="shared" si="44"/>
        <v>1-ACTV</v>
      </c>
      <c r="T97" s="20" t="str">
        <f t="shared" si="45"/>
        <v>1-0000</v>
      </c>
      <c r="U97" s="20" t="str">
        <f t="shared" si="46"/>
        <v>1-6000</v>
      </c>
      <c r="V97" s="20" t="str">
        <f t="shared" si="47"/>
        <v>1-6400</v>
      </c>
      <c r="W97" s="20" t="str">
        <f t="shared" si="48"/>
        <v>1-4718</v>
      </c>
      <c r="X97" s="20" t="str">
        <f t="shared" si="49"/>
        <v/>
      </c>
      <c r="Y97" s="20" t="str">
        <f t="shared" si="50"/>
        <v/>
      </c>
      <c r="Z97" s="20" t="str">
        <f t="shared" si="51"/>
        <v/>
      </c>
      <c r="AA97" s="20" t="str">
        <f t="shared" si="52"/>
        <v/>
      </c>
      <c r="AB97" s="20" t="str">
        <f t="shared" si="53"/>
        <v/>
      </c>
      <c r="AD97" s="20" t="str">
        <f t="shared" si="32"/>
        <v/>
      </c>
      <c r="AE97" s="20" t="str">
        <f t="shared" si="33"/>
        <v/>
      </c>
      <c r="AF97" s="20" t="str">
        <f t="shared" si="34"/>
        <v xml:space="preserve">SELECT * FROM "SchAccounting"."Func_TblCodeOfAccounting_Structure_SET"(0000004000000000002, NULL, 0000009000000000002, 2, '1-6000', '1-6400'); </v>
      </c>
      <c r="AG97" s="20" t="str">
        <f t="shared" si="35"/>
        <v/>
      </c>
      <c r="AH97" s="20" t="str">
        <f t="shared" si="36"/>
        <v/>
      </c>
      <c r="AI97" s="20" t="str">
        <f t="shared" si="37"/>
        <v/>
      </c>
      <c r="AJ97" s="20" t="str">
        <f t="shared" si="38"/>
        <v/>
      </c>
      <c r="AK97" s="20" t="str">
        <f t="shared" si="39"/>
        <v/>
      </c>
      <c r="AL97" s="20" t="str">
        <f t="shared" si="40"/>
        <v/>
      </c>
      <c r="AM97" s="20" t="str">
        <f t="shared" si="41"/>
        <v/>
      </c>
      <c r="AO97" s="28" t="str">
        <f t="shared" si="43"/>
        <v xml:space="preserve">SELECT * FROM "SchAccounting"."Func_TblCodeOfAccounting_Structure_SET"(0000004000000000002, NULL, 0000009000000000002, 2, '1-6000', '1-6400'); </v>
      </c>
    </row>
    <row r="98" spans="2:41" x14ac:dyDescent="0.25">
      <c r="B98" s="20">
        <v>3</v>
      </c>
      <c r="C98" s="32" t="s">
        <v>524</v>
      </c>
      <c r="D98" s="20" t="s">
        <v>89</v>
      </c>
      <c r="I98" s="32" t="s">
        <v>524</v>
      </c>
      <c r="Q98" s="20" t="str">
        <f t="shared" si="42"/>
        <v>Test Equipment</v>
      </c>
      <c r="S98" s="20" t="str">
        <f t="shared" si="44"/>
        <v>1-ACTV</v>
      </c>
      <c r="T98" s="20" t="str">
        <f t="shared" si="45"/>
        <v>1-0000</v>
      </c>
      <c r="U98" s="20" t="str">
        <f t="shared" si="46"/>
        <v>1-6000</v>
      </c>
      <c r="V98" s="20" t="str">
        <f t="shared" si="47"/>
        <v>1-6500</v>
      </c>
      <c r="W98" s="20" t="str">
        <f t="shared" si="48"/>
        <v>1-4718</v>
      </c>
      <c r="X98" s="20" t="str">
        <f t="shared" si="49"/>
        <v/>
      </c>
      <c r="Y98" s="20" t="str">
        <f t="shared" si="50"/>
        <v/>
      </c>
      <c r="Z98" s="20" t="str">
        <f t="shared" si="51"/>
        <v/>
      </c>
      <c r="AA98" s="20" t="str">
        <f t="shared" si="52"/>
        <v/>
      </c>
      <c r="AB98" s="20" t="str">
        <f t="shared" si="53"/>
        <v/>
      </c>
      <c r="AD98" s="20" t="str">
        <f t="shared" si="32"/>
        <v/>
      </c>
      <c r="AE98" s="20" t="str">
        <f t="shared" si="33"/>
        <v/>
      </c>
      <c r="AF98" s="20" t="str">
        <f t="shared" si="34"/>
        <v xml:space="preserve">SELECT * FROM "SchAccounting"."Func_TblCodeOfAccounting_Structure_SET"(0000004000000000002, NULL, 0000009000000000002, 2, '1-6000', '1-6500'); </v>
      </c>
      <c r="AG98" s="20" t="str">
        <f t="shared" si="35"/>
        <v/>
      </c>
      <c r="AH98" s="20" t="str">
        <f t="shared" si="36"/>
        <v/>
      </c>
      <c r="AI98" s="20" t="str">
        <f t="shared" si="37"/>
        <v/>
      </c>
      <c r="AJ98" s="20" t="str">
        <f t="shared" si="38"/>
        <v/>
      </c>
      <c r="AK98" s="20" t="str">
        <f t="shared" si="39"/>
        <v/>
      </c>
      <c r="AL98" s="20" t="str">
        <f t="shared" si="40"/>
        <v/>
      </c>
      <c r="AM98" s="20" t="str">
        <f t="shared" si="41"/>
        <v/>
      </c>
      <c r="AO98" s="28" t="str">
        <f t="shared" si="43"/>
        <v xml:space="preserve">SELECT * FROM "SchAccounting"."Func_TblCodeOfAccounting_Structure_SET"(0000004000000000002, NULL, 0000009000000000002, 2, '1-6000', '1-6500'); </v>
      </c>
    </row>
    <row r="99" spans="2:41" x14ac:dyDescent="0.25">
      <c r="B99" s="20">
        <v>3</v>
      </c>
      <c r="C99" s="32" t="s">
        <v>525</v>
      </c>
      <c r="D99" s="20" t="s">
        <v>90</v>
      </c>
      <c r="I99" s="32" t="s">
        <v>525</v>
      </c>
      <c r="Q99" s="20" t="str">
        <f t="shared" si="42"/>
        <v>Motor Vehicle</v>
      </c>
      <c r="S99" s="20" t="str">
        <f t="shared" si="44"/>
        <v>1-ACTV</v>
      </c>
      <c r="T99" s="20" t="str">
        <f t="shared" si="45"/>
        <v>1-0000</v>
      </c>
      <c r="U99" s="20" t="str">
        <f t="shared" si="46"/>
        <v>1-6000</v>
      </c>
      <c r="V99" s="20" t="str">
        <f t="shared" si="47"/>
        <v>1-6600</v>
      </c>
      <c r="W99" s="20" t="str">
        <f t="shared" si="48"/>
        <v>1-4718</v>
      </c>
      <c r="X99" s="20" t="str">
        <f t="shared" si="49"/>
        <v/>
      </c>
      <c r="Y99" s="20" t="str">
        <f t="shared" si="50"/>
        <v/>
      </c>
      <c r="Z99" s="20" t="str">
        <f t="shared" si="51"/>
        <v/>
      </c>
      <c r="AA99" s="20" t="str">
        <f t="shared" si="52"/>
        <v/>
      </c>
      <c r="AB99" s="20" t="str">
        <f t="shared" si="53"/>
        <v/>
      </c>
      <c r="AD99" s="20" t="str">
        <f t="shared" si="32"/>
        <v/>
      </c>
      <c r="AE99" s="20" t="str">
        <f t="shared" si="33"/>
        <v/>
      </c>
      <c r="AF99" s="20" t="str">
        <f t="shared" si="34"/>
        <v xml:space="preserve">SELECT * FROM "SchAccounting"."Func_TblCodeOfAccounting_Structure_SET"(0000004000000000002, NULL, 0000009000000000002, 2, '1-6000', '1-6600'); </v>
      </c>
      <c r="AG99" s="20" t="str">
        <f t="shared" si="35"/>
        <v/>
      </c>
      <c r="AH99" s="20" t="str">
        <f t="shared" si="36"/>
        <v/>
      </c>
      <c r="AI99" s="20" t="str">
        <f t="shared" si="37"/>
        <v/>
      </c>
      <c r="AJ99" s="20" t="str">
        <f t="shared" si="38"/>
        <v/>
      </c>
      <c r="AK99" s="20" t="str">
        <f t="shared" si="39"/>
        <v/>
      </c>
      <c r="AL99" s="20" t="str">
        <f t="shared" si="40"/>
        <v/>
      </c>
      <c r="AM99" s="20" t="str">
        <f t="shared" si="41"/>
        <v/>
      </c>
      <c r="AO99" s="28" t="str">
        <f t="shared" si="43"/>
        <v xml:space="preserve">SELECT * FROM "SchAccounting"."Func_TblCodeOfAccounting_Structure_SET"(0000004000000000002, NULL, 0000009000000000002, 2, '1-6000', '1-6600'); </v>
      </c>
    </row>
    <row r="100" spans="2:41" x14ac:dyDescent="0.25">
      <c r="B100" s="20">
        <v>3</v>
      </c>
      <c r="C100" s="32" t="s">
        <v>526</v>
      </c>
      <c r="D100" s="20" t="s">
        <v>91</v>
      </c>
      <c r="I100" s="32" t="s">
        <v>526</v>
      </c>
      <c r="Q100" s="20" t="str">
        <f t="shared" si="42"/>
        <v>Tools</v>
      </c>
      <c r="S100" s="20" t="str">
        <f t="shared" si="44"/>
        <v>1-ACTV</v>
      </c>
      <c r="T100" s="20" t="str">
        <f t="shared" si="45"/>
        <v>1-0000</v>
      </c>
      <c r="U100" s="20" t="str">
        <f t="shared" si="46"/>
        <v>1-6000</v>
      </c>
      <c r="V100" s="20" t="str">
        <f t="shared" si="47"/>
        <v>1-6700</v>
      </c>
      <c r="W100" s="20" t="str">
        <f t="shared" si="48"/>
        <v>1-4718</v>
      </c>
      <c r="X100" s="20" t="str">
        <f t="shared" si="49"/>
        <v/>
      </c>
      <c r="Y100" s="20" t="str">
        <f t="shared" si="50"/>
        <v/>
      </c>
      <c r="Z100" s="20" t="str">
        <f t="shared" si="51"/>
        <v/>
      </c>
      <c r="AA100" s="20" t="str">
        <f t="shared" si="52"/>
        <v/>
      </c>
      <c r="AB100" s="20" t="str">
        <f t="shared" si="53"/>
        <v/>
      </c>
      <c r="AD100" s="20" t="str">
        <f t="shared" si="32"/>
        <v/>
      </c>
      <c r="AE100" s="20" t="str">
        <f t="shared" si="33"/>
        <v/>
      </c>
      <c r="AF100" s="20" t="str">
        <f t="shared" si="34"/>
        <v xml:space="preserve">SELECT * FROM "SchAccounting"."Func_TblCodeOfAccounting_Structure_SET"(0000004000000000002, NULL, 0000009000000000002, 2, '1-6000', '1-6700'); </v>
      </c>
      <c r="AG100" s="20" t="str">
        <f t="shared" si="35"/>
        <v/>
      </c>
      <c r="AH100" s="20" t="str">
        <f t="shared" si="36"/>
        <v/>
      </c>
      <c r="AI100" s="20" t="str">
        <f t="shared" si="37"/>
        <v/>
      </c>
      <c r="AJ100" s="20" t="str">
        <f t="shared" si="38"/>
        <v/>
      </c>
      <c r="AK100" s="20" t="str">
        <f t="shared" si="39"/>
        <v/>
      </c>
      <c r="AL100" s="20" t="str">
        <f t="shared" si="40"/>
        <v/>
      </c>
      <c r="AM100" s="20" t="str">
        <f t="shared" si="41"/>
        <v/>
      </c>
      <c r="AO100" s="28" t="str">
        <f t="shared" si="43"/>
        <v xml:space="preserve">SELECT * FROM "SchAccounting"."Func_TblCodeOfAccounting_Structure_SET"(0000004000000000002, NULL, 0000009000000000002, 2, '1-6000', '1-6700'); </v>
      </c>
    </row>
    <row r="101" spans="2:41" x14ac:dyDescent="0.25">
      <c r="B101" s="20">
        <v>3</v>
      </c>
      <c r="C101" s="32" t="s">
        <v>527</v>
      </c>
      <c r="D101" s="20" t="s">
        <v>92</v>
      </c>
      <c r="I101" s="32" t="s">
        <v>527</v>
      </c>
      <c r="Q101" s="20" t="str">
        <f t="shared" si="42"/>
        <v>Furniture Fitting</v>
      </c>
      <c r="S101" s="20" t="str">
        <f t="shared" si="44"/>
        <v>1-ACTV</v>
      </c>
      <c r="T101" s="20" t="str">
        <f t="shared" si="45"/>
        <v>1-0000</v>
      </c>
      <c r="U101" s="20" t="str">
        <f t="shared" si="46"/>
        <v>1-6000</v>
      </c>
      <c r="V101" s="20" t="str">
        <f t="shared" si="47"/>
        <v>1-6800</v>
      </c>
      <c r="W101" s="20" t="str">
        <f t="shared" si="48"/>
        <v>1-4718</v>
      </c>
      <c r="X101" s="20" t="str">
        <f t="shared" si="49"/>
        <v/>
      </c>
      <c r="Y101" s="20" t="str">
        <f t="shared" si="50"/>
        <v/>
      </c>
      <c r="Z101" s="20" t="str">
        <f t="shared" si="51"/>
        <v/>
      </c>
      <c r="AA101" s="20" t="str">
        <f t="shared" si="52"/>
        <v/>
      </c>
      <c r="AB101" s="20" t="str">
        <f t="shared" si="53"/>
        <v/>
      </c>
      <c r="AD101" s="20" t="str">
        <f t="shared" si="32"/>
        <v/>
      </c>
      <c r="AE101" s="20" t="str">
        <f t="shared" si="33"/>
        <v/>
      </c>
      <c r="AF101" s="20" t="str">
        <f t="shared" si="34"/>
        <v xml:space="preserve">SELECT * FROM "SchAccounting"."Func_TblCodeOfAccounting_Structure_SET"(0000004000000000002, NULL, 0000009000000000002, 2, '1-6000', '1-6800'); </v>
      </c>
      <c r="AG101" s="20" t="str">
        <f t="shared" si="35"/>
        <v/>
      </c>
      <c r="AH101" s="20" t="str">
        <f t="shared" si="36"/>
        <v/>
      </c>
      <c r="AI101" s="20" t="str">
        <f t="shared" si="37"/>
        <v/>
      </c>
      <c r="AJ101" s="20" t="str">
        <f t="shared" si="38"/>
        <v/>
      </c>
      <c r="AK101" s="20" t="str">
        <f t="shared" si="39"/>
        <v/>
      </c>
      <c r="AL101" s="20" t="str">
        <f t="shared" si="40"/>
        <v/>
      </c>
      <c r="AM101" s="20" t="str">
        <f t="shared" si="41"/>
        <v/>
      </c>
      <c r="AO101" s="28" t="str">
        <f t="shared" si="43"/>
        <v xml:space="preserve">SELECT * FROM "SchAccounting"."Func_TblCodeOfAccounting_Structure_SET"(0000004000000000002, NULL, 0000009000000000002, 2, '1-6000', '1-6800'); </v>
      </c>
    </row>
    <row r="102" spans="2:41" x14ac:dyDescent="0.25">
      <c r="B102" s="20">
        <v>3</v>
      </c>
      <c r="C102" s="32" t="s">
        <v>528</v>
      </c>
      <c r="D102" s="20" t="s">
        <v>93</v>
      </c>
      <c r="I102" s="32" t="s">
        <v>528</v>
      </c>
      <c r="Q102" s="20" t="str">
        <f t="shared" si="42"/>
        <v>Mobile Phone</v>
      </c>
      <c r="S102" s="20" t="str">
        <f t="shared" si="44"/>
        <v>1-ACTV</v>
      </c>
      <c r="T102" s="20" t="str">
        <f t="shared" si="45"/>
        <v>1-0000</v>
      </c>
      <c r="U102" s="20" t="str">
        <f t="shared" si="46"/>
        <v>1-6000</v>
      </c>
      <c r="V102" s="20" t="str">
        <f t="shared" si="47"/>
        <v>1-6900</v>
      </c>
      <c r="W102" s="20" t="str">
        <f t="shared" si="48"/>
        <v>1-4718</v>
      </c>
      <c r="X102" s="20" t="str">
        <f t="shared" si="49"/>
        <v/>
      </c>
      <c r="Y102" s="20" t="str">
        <f t="shared" si="50"/>
        <v/>
      </c>
      <c r="Z102" s="20" t="str">
        <f t="shared" si="51"/>
        <v/>
      </c>
      <c r="AA102" s="20" t="str">
        <f t="shared" si="52"/>
        <v/>
      </c>
      <c r="AB102" s="20" t="str">
        <f t="shared" si="53"/>
        <v/>
      </c>
      <c r="AD102" s="20" t="str">
        <f t="shared" si="32"/>
        <v/>
      </c>
      <c r="AE102" s="20" t="str">
        <f t="shared" si="33"/>
        <v/>
      </c>
      <c r="AF102" s="20" t="str">
        <f t="shared" si="34"/>
        <v xml:space="preserve">SELECT * FROM "SchAccounting"."Func_TblCodeOfAccounting_Structure_SET"(0000004000000000002, NULL, 0000009000000000002, 2, '1-6000', '1-6900'); </v>
      </c>
      <c r="AG102" s="20" t="str">
        <f t="shared" si="35"/>
        <v/>
      </c>
      <c r="AH102" s="20" t="str">
        <f t="shared" si="36"/>
        <v/>
      </c>
      <c r="AI102" s="20" t="str">
        <f t="shared" si="37"/>
        <v/>
      </c>
      <c r="AJ102" s="20" t="str">
        <f t="shared" si="38"/>
        <v/>
      </c>
      <c r="AK102" s="20" t="str">
        <f t="shared" si="39"/>
        <v/>
      </c>
      <c r="AL102" s="20" t="str">
        <f t="shared" si="40"/>
        <v/>
      </c>
      <c r="AM102" s="20" t="str">
        <f t="shared" si="41"/>
        <v/>
      </c>
      <c r="AO102" s="28" t="str">
        <f t="shared" si="43"/>
        <v xml:space="preserve">SELECT * FROM "SchAccounting"."Func_TblCodeOfAccounting_Structure_SET"(0000004000000000002, NULL, 0000009000000000002, 2, '1-6000', '1-6900'); </v>
      </c>
    </row>
    <row r="103" spans="2:41" x14ac:dyDescent="0.25">
      <c r="B103" s="20">
        <v>2</v>
      </c>
      <c r="C103" s="32" t="s">
        <v>529</v>
      </c>
      <c r="D103" s="20" t="s">
        <v>94</v>
      </c>
      <c r="H103" s="32" t="s">
        <v>529</v>
      </c>
      <c r="Q103" s="20" t="str">
        <f t="shared" si="42"/>
        <v>Accum Depreciation</v>
      </c>
      <c r="S103" s="20" t="str">
        <f t="shared" si="44"/>
        <v>1-ACTV</v>
      </c>
      <c r="T103" s="20" t="str">
        <f t="shared" si="45"/>
        <v>1-0000</v>
      </c>
      <c r="U103" s="20" t="str">
        <f t="shared" si="46"/>
        <v>1-7000</v>
      </c>
      <c r="V103" s="20" t="str">
        <f t="shared" si="47"/>
        <v>1-6900</v>
      </c>
      <c r="W103" s="20" t="str">
        <f t="shared" si="48"/>
        <v>1-4718</v>
      </c>
      <c r="X103" s="20" t="str">
        <f t="shared" si="49"/>
        <v/>
      </c>
      <c r="Y103" s="20" t="str">
        <f t="shared" si="50"/>
        <v/>
      </c>
      <c r="Z103" s="20" t="str">
        <f t="shared" si="51"/>
        <v/>
      </c>
      <c r="AA103" s="20" t="str">
        <f t="shared" si="52"/>
        <v/>
      </c>
      <c r="AB103" s="20" t="str">
        <f t="shared" si="53"/>
        <v/>
      </c>
      <c r="AD103" s="20" t="str">
        <f t="shared" si="32"/>
        <v/>
      </c>
      <c r="AE103" s="20" t="str">
        <f t="shared" si="33"/>
        <v xml:space="preserve">SELECT * FROM "SchAccounting"."Func_TblCodeOfAccounting_Structure_SET"(0000004000000000002, NULL, 0000009000000000002, 1, '1-0000', '1-7000'); </v>
      </c>
      <c r="AF103" s="20" t="str">
        <f t="shared" si="34"/>
        <v/>
      </c>
      <c r="AG103" s="20" t="str">
        <f t="shared" si="35"/>
        <v/>
      </c>
      <c r="AH103" s="20" t="str">
        <f t="shared" si="36"/>
        <v/>
      </c>
      <c r="AI103" s="20" t="str">
        <f t="shared" si="37"/>
        <v/>
      </c>
      <c r="AJ103" s="20" t="str">
        <f t="shared" si="38"/>
        <v/>
      </c>
      <c r="AK103" s="20" t="str">
        <f t="shared" si="39"/>
        <v/>
      </c>
      <c r="AL103" s="20" t="str">
        <f t="shared" si="40"/>
        <v/>
      </c>
      <c r="AM103" s="20" t="str">
        <f t="shared" si="41"/>
        <v/>
      </c>
      <c r="AO103" s="28" t="str">
        <f t="shared" si="43"/>
        <v xml:space="preserve">SELECT * FROM "SchAccounting"."Func_TblCodeOfAccounting_Structure_SET"(0000004000000000002, NULL, 0000009000000000002, 1, '1-0000', '1-7000'); </v>
      </c>
    </row>
    <row r="104" spans="2:41" x14ac:dyDescent="0.25">
      <c r="B104" s="20">
        <v>3</v>
      </c>
      <c r="C104" s="32" t="s">
        <v>530</v>
      </c>
      <c r="D104" s="20" t="s">
        <v>465</v>
      </c>
      <c r="I104" s="32" t="s">
        <v>530</v>
      </c>
      <c r="Q104" s="20" t="str">
        <f t="shared" si="42"/>
        <v>Accum Depr Building Improvement</v>
      </c>
      <c r="S104" s="20" t="str">
        <f t="shared" si="44"/>
        <v>1-ACTV</v>
      </c>
      <c r="T104" s="20" t="str">
        <f t="shared" si="45"/>
        <v>1-0000</v>
      </c>
      <c r="U104" s="20" t="str">
        <f t="shared" si="46"/>
        <v>1-7000</v>
      </c>
      <c r="V104" s="20" t="str">
        <f t="shared" si="47"/>
        <v>1-7100</v>
      </c>
      <c r="W104" s="20" t="str">
        <f t="shared" si="48"/>
        <v>1-4718</v>
      </c>
      <c r="X104" s="20" t="str">
        <f t="shared" si="49"/>
        <v/>
      </c>
      <c r="Y104" s="20" t="str">
        <f t="shared" si="50"/>
        <v/>
      </c>
      <c r="Z104" s="20" t="str">
        <f t="shared" si="51"/>
        <v/>
      </c>
      <c r="AA104" s="20" t="str">
        <f t="shared" si="52"/>
        <v/>
      </c>
      <c r="AB104" s="20" t="str">
        <f t="shared" si="53"/>
        <v/>
      </c>
      <c r="AD104" s="20" t="str">
        <f t="shared" ref="AD104:AD167" si="54">IF(EXACT(T104, T103), "", CONCATENATE("SELECT * FROM ""SchAccounting"".""Func_TblCodeOfAccounting_Structure_SET""(0000004000000000002, NULL, 0000009000000000002, 0, '", S104, "', '", T104, "'); "))</f>
        <v/>
      </c>
      <c r="AE104" s="20" t="str">
        <f t="shared" ref="AE104:AE167" si="55">IF(EXACT(U104, U103), "", CONCATENATE("SELECT * FROM ""SchAccounting"".""Func_TblCodeOfAccounting_Structure_SET""(0000004000000000002, NULL, 0000009000000000002, 1, '", T104, "', '", U104, "'); "))</f>
        <v/>
      </c>
      <c r="AF104" s="20" t="str">
        <f t="shared" ref="AF104:AF167" si="56">IF(EXACT(V104, V103), "", CONCATENATE("SELECT * FROM ""SchAccounting"".""Func_TblCodeOfAccounting_Structure_SET""(0000004000000000002, NULL, 0000009000000000002, 2, '", U104, "', '", V104, "'); "))</f>
        <v xml:space="preserve">SELECT * FROM "SchAccounting"."Func_TblCodeOfAccounting_Structure_SET"(0000004000000000002, NULL, 0000009000000000002, 2, '1-7000', '1-7100'); </v>
      </c>
      <c r="AG104" s="20" t="str">
        <f t="shared" ref="AG104:AG167" si="57">IF(EXACT(W104, W103), "", CONCATENATE("SELECT * FROM ""SchAccounting"".""Func_TblCodeOfAccounting_Structure_SET""(0000004000000000002, NULL, 0000009000000000002, 3, '", V104, "', '", W104, "'); "))</f>
        <v/>
      </c>
      <c r="AH104" s="20" t="str">
        <f t="shared" ref="AH104:AH167" si="58">IF(EXACT(X104, X103), "", CONCATENATE("SELECT * FROM ""SchAccounting"".""Func_TblCodeOfAccounting_Structure_SET""(0000004000000000002, NULL, 0000009000000000002, 4, '", W104, "', '", X104, "'); "))</f>
        <v/>
      </c>
      <c r="AI104" s="20" t="str">
        <f t="shared" ref="AI104:AI167" si="59">IF(EXACT(Y104, Y103), "", CONCATENATE("SELECT * FROM ""SchAccounting"".""Func_TblCodeOfAccounting_Structure_SET""(0000004000000000002, NULL, 0000009000000000002, 5, '", X104, "', '", Y104, "'); "))</f>
        <v/>
      </c>
      <c r="AJ104" s="20" t="str">
        <f t="shared" ref="AJ104:AJ167" si="60">IF(EXACT(Z104, Z103), "", CONCATENATE("SELECT * FROM ""SchAccounting"".""Func_TblCodeOfAccounting_Structure_SET""(0000004000000000002, NULL, 0000009000000000002, 6, '", Y104, "', '", Z104, "'); "))</f>
        <v/>
      </c>
      <c r="AK104" s="20" t="str">
        <f t="shared" ref="AK104:AK167" si="61">IF(EXACT(AA104, AA103), "", CONCATENATE("SELECT * FROM ""SchAccounting"".""Func_TblCodeOfAccounting_Structure_SET""(0000004000000000002, NULL, 0000009000000000002, 7, '", Z104, "', '", AA104, "'); "))</f>
        <v/>
      </c>
      <c r="AL104" s="20" t="str">
        <f t="shared" ref="AL104:AL167" si="62">IF(EXACT(AB104, AB103), "", CONCATENATE("SELECT * FROM ""SchAccounting"".""Func_TblCodeOfAccounting_Structure_SET""(0000004000000000002, NULL, 0000009000000000002, 8, '", AA104, "', '", AB104, "'); "))</f>
        <v/>
      </c>
      <c r="AM104" s="20" t="str">
        <f t="shared" ref="AM104:AM167" si="63">IF(EXACT(AC104, AC103), "", CONCATENATE("SELECT * FROM ""SchAccounting"".""Func_TblCodeOfAccounting_Structure_SET""(0000004000000000002, NULL, 0000009000000000002, 9, '", AB104, "', '", AC104, "'); "))</f>
        <v/>
      </c>
      <c r="AO104" s="28" t="str">
        <f t="shared" si="43"/>
        <v xml:space="preserve">SELECT * FROM "SchAccounting"."Func_TblCodeOfAccounting_Structure_SET"(0000004000000000002, NULL, 0000009000000000002, 2, '1-7000', '1-7100'); </v>
      </c>
    </row>
    <row r="105" spans="2:41" x14ac:dyDescent="0.25">
      <c r="B105" s="20">
        <v>3</v>
      </c>
      <c r="C105" s="32" t="s">
        <v>531</v>
      </c>
      <c r="D105" s="20" t="s">
        <v>96</v>
      </c>
      <c r="I105" s="32" t="s">
        <v>531</v>
      </c>
      <c r="Q105" s="20" t="str">
        <f t="shared" si="42"/>
        <v>Accum Depr Building Office</v>
      </c>
      <c r="S105" s="20" t="str">
        <f t="shared" si="44"/>
        <v>1-ACTV</v>
      </c>
      <c r="T105" s="20" t="str">
        <f t="shared" si="45"/>
        <v>1-0000</v>
      </c>
      <c r="U105" s="20" t="str">
        <f t="shared" si="46"/>
        <v>1-7000</v>
      </c>
      <c r="V105" s="20" t="str">
        <f t="shared" si="47"/>
        <v>1-7110</v>
      </c>
      <c r="W105" s="20" t="str">
        <f t="shared" si="48"/>
        <v>1-4718</v>
      </c>
      <c r="X105" s="20" t="str">
        <f t="shared" si="49"/>
        <v/>
      </c>
      <c r="Y105" s="20" t="str">
        <f t="shared" si="50"/>
        <v/>
      </c>
      <c r="Z105" s="20" t="str">
        <f t="shared" si="51"/>
        <v/>
      </c>
      <c r="AA105" s="20" t="str">
        <f t="shared" si="52"/>
        <v/>
      </c>
      <c r="AB105" s="20" t="str">
        <f t="shared" si="53"/>
        <v/>
      </c>
      <c r="AD105" s="20" t="str">
        <f t="shared" si="54"/>
        <v/>
      </c>
      <c r="AE105" s="20" t="str">
        <f t="shared" si="55"/>
        <v/>
      </c>
      <c r="AF105" s="20" t="str">
        <f t="shared" si="56"/>
        <v xml:space="preserve">SELECT * FROM "SchAccounting"."Func_TblCodeOfAccounting_Structure_SET"(0000004000000000002, NULL, 0000009000000000002, 2, '1-7000', '1-7110'); </v>
      </c>
      <c r="AG105" s="20" t="str">
        <f t="shared" si="57"/>
        <v/>
      </c>
      <c r="AH105" s="20" t="str">
        <f t="shared" si="58"/>
        <v/>
      </c>
      <c r="AI105" s="20" t="str">
        <f t="shared" si="59"/>
        <v/>
      </c>
      <c r="AJ105" s="20" t="str">
        <f t="shared" si="60"/>
        <v/>
      </c>
      <c r="AK105" s="20" t="str">
        <f t="shared" si="61"/>
        <v/>
      </c>
      <c r="AL105" s="20" t="str">
        <f t="shared" si="62"/>
        <v/>
      </c>
      <c r="AM105" s="20" t="str">
        <f t="shared" si="63"/>
        <v/>
      </c>
      <c r="AO105" s="28" t="str">
        <f t="shared" si="43"/>
        <v xml:space="preserve">SELECT * FROM "SchAccounting"."Func_TblCodeOfAccounting_Structure_SET"(0000004000000000002, NULL, 0000009000000000002, 2, '1-7000', '1-7110'); </v>
      </c>
    </row>
    <row r="106" spans="2:41" x14ac:dyDescent="0.25">
      <c r="B106" s="20">
        <v>3</v>
      </c>
      <c r="C106" s="32" t="s">
        <v>532</v>
      </c>
      <c r="D106" s="20" t="s">
        <v>98</v>
      </c>
      <c r="I106" s="32" t="s">
        <v>532</v>
      </c>
      <c r="Q106" s="20" t="str">
        <f t="shared" si="42"/>
        <v>Accum Depr Info Tech Equipt</v>
      </c>
      <c r="S106" s="20" t="str">
        <f t="shared" si="44"/>
        <v>1-ACTV</v>
      </c>
      <c r="T106" s="20" t="str">
        <f t="shared" si="45"/>
        <v>1-0000</v>
      </c>
      <c r="U106" s="20" t="str">
        <f t="shared" si="46"/>
        <v>1-7000</v>
      </c>
      <c r="V106" s="20" t="str">
        <f t="shared" si="47"/>
        <v>1-7200</v>
      </c>
      <c r="W106" s="20" t="str">
        <f t="shared" si="48"/>
        <v>1-4718</v>
      </c>
      <c r="X106" s="20" t="str">
        <f t="shared" si="49"/>
        <v/>
      </c>
      <c r="Y106" s="20" t="str">
        <f t="shared" si="50"/>
        <v/>
      </c>
      <c r="Z106" s="20" t="str">
        <f t="shared" si="51"/>
        <v/>
      </c>
      <c r="AA106" s="20" t="str">
        <f t="shared" si="52"/>
        <v/>
      </c>
      <c r="AB106" s="20" t="str">
        <f t="shared" si="53"/>
        <v/>
      </c>
      <c r="AD106" s="20" t="str">
        <f t="shared" si="54"/>
        <v/>
      </c>
      <c r="AE106" s="20" t="str">
        <f t="shared" si="55"/>
        <v/>
      </c>
      <c r="AF106" s="20" t="str">
        <f t="shared" si="56"/>
        <v xml:space="preserve">SELECT * FROM "SchAccounting"."Func_TblCodeOfAccounting_Structure_SET"(0000004000000000002, NULL, 0000009000000000002, 2, '1-7000', '1-7200'); </v>
      </c>
      <c r="AG106" s="20" t="str">
        <f t="shared" si="57"/>
        <v/>
      </c>
      <c r="AH106" s="20" t="str">
        <f t="shared" si="58"/>
        <v/>
      </c>
      <c r="AI106" s="20" t="str">
        <f t="shared" si="59"/>
        <v/>
      </c>
      <c r="AJ106" s="20" t="str">
        <f t="shared" si="60"/>
        <v/>
      </c>
      <c r="AK106" s="20" t="str">
        <f t="shared" si="61"/>
        <v/>
      </c>
      <c r="AL106" s="20" t="str">
        <f t="shared" si="62"/>
        <v/>
      </c>
      <c r="AM106" s="20" t="str">
        <f t="shared" si="63"/>
        <v/>
      </c>
      <c r="AO106" s="28" t="str">
        <f t="shared" si="43"/>
        <v xml:space="preserve">SELECT * FROM "SchAccounting"."Func_TblCodeOfAccounting_Structure_SET"(0000004000000000002, NULL, 0000009000000000002, 2, '1-7000', '1-7200'); </v>
      </c>
    </row>
    <row r="107" spans="2:41" x14ac:dyDescent="0.25">
      <c r="B107" s="20">
        <v>3</v>
      </c>
      <c r="C107" s="32" t="s">
        <v>533</v>
      </c>
      <c r="D107" s="20" t="s">
        <v>99</v>
      </c>
      <c r="I107" s="32" t="s">
        <v>533</v>
      </c>
      <c r="Q107" s="20" t="str">
        <f t="shared" si="42"/>
        <v>Accum Depr Office Mach &amp; Equip</v>
      </c>
      <c r="S107" s="20" t="str">
        <f t="shared" si="44"/>
        <v>1-ACTV</v>
      </c>
      <c r="T107" s="20" t="str">
        <f t="shared" si="45"/>
        <v>1-0000</v>
      </c>
      <c r="U107" s="20" t="str">
        <f t="shared" si="46"/>
        <v>1-7000</v>
      </c>
      <c r="V107" s="20" t="str">
        <f t="shared" si="47"/>
        <v>1-7300</v>
      </c>
      <c r="W107" s="20" t="str">
        <f t="shared" si="48"/>
        <v>1-4718</v>
      </c>
      <c r="X107" s="20" t="str">
        <f t="shared" si="49"/>
        <v/>
      </c>
      <c r="Y107" s="20" t="str">
        <f t="shared" si="50"/>
        <v/>
      </c>
      <c r="Z107" s="20" t="str">
        <f t="shared" si="51"/>
        <v/>
      </c>
      <c r="AA107" s="20" t="str">
        <f t="shared" si="52"/>
        <v/>
      </c>
      <c r="AB107" s="20" t="str">
        <f t="shared" si="53"/>
        <v/>
      </c>
      <c r="AD107" s="20" t="str">
        <f t="shared" si="54"/>
        <v/>
      </c>
      <c r="AE107" s="20" t="str">
        <f t="shared" si="55"/>
        <v/>
      </c>
      <c r="AF107" s="20" t="str">
        <f t="shared" si="56"/>
        <v xml:space="preserve">SELECT * FROM "SchAccounting"."Func_TblCodeOfAccounting_Structure_SET"(0000004000000000002, NULL, 0000009000000000002, 2, '1-7000', '1-7300'); </v>
      </c>
      <c r="AG107" s="20" t="str">
        <f t="shared" si="57"/>
        <v/>
      </c>
      <c r="AH107" s="20" t="str">
        <f t="shared" si="58"/>
        <v/>
      </c>
      <c r="AI107" s="20" t="str">
        <f t="shared" si="59"/>
        <v/>
      </c>
      <c r="AJ107" s="20" t="str">
        <f t="shared" si="60"/>
        <v/>
      </c>
      <c r="AK107" s="20" t="str">
        <f t="shared" si="61"/>
        <v/>
      </c>
      <c r="AL107" s="20" t="str">
        <f t="shared" si="62"/>
        <v/>
      </c>
      <c r="AM107" s="20" t="str">
        <f t="shared" si="63"/>
        <v/>
      </c>
      <c r="AO107" s="28" t="str">
        <f t="shared" si="43"/>
        <v xml:space="preserve">SELECT * FROM "SchAccounting"."Func_TblCodeOfAccounting_Structure_SET"(0000004000000000002, NULL, 0000009000000000002, 2, '1-7000', '1-7300'); </v>
      </c>
    </row>
    <row r="108" spans="2:41" x14ac:dyDescent="0.25">
      <c r="B108" s="20">
        <v>3</v>
      </c>
      <c r="C108" s="32" t="s">
        <v>534</v>
      </c>
      <c r="D108" s="20" t="s">
        <v>100</v>
      </c>
      <c r="I108" s="32" t="s">
        <v>534</v>
      </c>
      <c r="Q108" s="20" t="str">
        <f t="shared" si="42"/>
        <v>Accum Depr Sundry Palnt &amp; Eq.</v>
      </c>
      <c r="S108" s="20" t="str">
        <f t="shared" si="44"/>
        <v>1-ACTV</v>
      </c>
      <c r="T108" s="20" t="str">
        <f t="shared" si="45"/>
        <v>1-0000</v>
      </c>
      <c r="U108" s="20" t="str">
        <f t="shared" si="46"/>
        <v>1-7000</v>
      </c>
      <c r="V108" s="20" t="str">
        <f t="shared" si="47"/>
        <v>1-7400</v>
      </c>
      <c r="W108" s="20" t="str">
        <f t="shared" si="48"/>
        <v>1-4718</v>
      </c>
      <c r="X108" s="20" t="str">
        <f t="shared" si="49"/>
        <v/>
      </c>
      <c r="Y108" s="20" t="str">
        <f t="shared" si="50"/>
        <v/>
      </c>
      <c r="Z108" s="20" t="str">
        <f t="shared" si="51"/>
        <v/>
      </c>
      <c r="AA108" s="20" t="str">
        <f t="shared" si="52"/>
        <v/>
      </c>
      <c r="AB108" s="20" t="str">
        <f t="shared" si="53"/>
        <v/>
      </c>
      <c r="AD108" s="20" t="str">
        <f t="shared" si="54"/>
        <v/>
      </c>
      <c r="AE108" s="20" t="str">
        <f t="shared" si="55"/>
        <v/>
      </c>
      <c r="AF108" s="20" t="str">
        <f t="shared" si="56"/>
        <v xml:space="preserve">SELECT * FROM "SchAccounting"."Func_TblCodeOfAccounting_Structure_SET"(0000004000000000002, NULL, 0000009000000000002, 2, '1-7000', '1-7400'); </v>
      </c>
      <c r="AG108" s="20" t="str">
        <f t="shared" si="57"/>
        <v/>
      </c>
      <c r="AH108" s="20" t="str">
        <f t="shared" si="58"/>
        <v/>
      </c>
      <c r="AI108" s="20" t="str">
        <f t="shared" si="59"/>
        <v/>
      </c>
      <c r="AJ108" s="20" t="str">
        <f t="shared" si="60"/>
        <v/>
      </c>
      <c r="AK108" s="20" t="str">
        <f t="shared" si="61"/>
        <v/>
      </c>
      <c r="AL108" s="20" t="str">
        <f t="shared" si="62"/>
        <v/>
      </c>
      <c r="AM108" s="20" t="str">
        <f t="shared" si="63"/>
        <v/>
      </c>
      <c r="AO108" s="28" t="str">
        <f t="shared" si="43"/>
        <v xml:space="preserve">SELECT * FROM "SchAccounting"."Func_TblCodeOfAccounting_Structure_SET"(0000004000000000002, NULL, 0000009000000000002, 2, '1-7000', '1-7400'); </v>
      </c>
    </row>
    <row r="109" spans="2:41" x14ac:dyDescent="0.25">
      <c r="B109" s="20">
        <v>3</v>
      </c>
      <c r="C109" s="32" t="s">
        <v>535</v>
      </c>
      <c r="D109" s="20" t="s">
        <v>101</v>
      </c>
      <c r="I109" s="32" t="s">
        <v>535</v>
      </c>
      <c r="Q109" s="20" t="str">
        <f t="shared" si="42"/>
        <v>Accum Depr Test Equipment</v>
      </c>
      <c r="S109" s="20" t="str">
        <f t="shared" si="44"/>
        <v>1-ACTV</v>
      </c>
      <c r="T109" s="20" t="str">
        <f t="shared" si="45"/>
        <v>1-0000</v>
      </c>
      <c r="U109" s="20" t="str">
        <f t="shared" si="46"/>
        <v>1-7000</v>
      </c>
      <c r="V109" s="20" t="str">
        <f t="shared" si="47"/>
        <v>1-7500</v>
      </c>
      <c r="W109" s="20" t="str">
        <f t="shared" si="48"/>
        <v>1-4718</v>
      </c>
      <c r="X109" s="20" t="str">
        <f t="shared" si="49"/>
        <v/>
      </c>
      <c r="Y109" s="20" t="str">
        <f t="shared" si="50"/>
        <v/>
      </c>
      <c r="Z109" s="20" t="str">
        <f t="shared" si="51"/>
        <v/>
      </c>
      <c r="AA109" s="20" t="str">
        <f t="shared" si="52"/>
        <v/>
      </c>
      <c r="AB109" s="20" t="str">
        <f t="shared" si="53"/>
        <v/>
      </c>
      <c r="AD109" s="20" t="str">
        <f t="shared" si="54"/>
        <v/>
      </c>
      <c r="AE109" s="20" t="str">
        <f t="shared" si="55"/>
        <v/>
      </c>
      <c r="AF109" s="20" t="str">
        <f t="shared" si="56"/>
        <v xml:space="preserve">SELECT * FROM "SchAccounting"."Func_TblCodeOfAccounting_Structure_SET"(0000004000000000002, NULL, 0000009000000000002, 2, '1-7000', '1-7500'); </v>
      </c>
      <c r="AG109" s="20" t="str">
        <f t="shared" si="57"/>
        <v/>
      </c>
      <c r="AH109" s="20" t="str">
        <f t="shared" si="58"/>
        <v/>
      </c>
      <c r="AI109" s="20" t="str">
        <f t="shared" si="59"/>
        <v/>
      </c>
      <c r="AJ109" s="20" t="str">
        <f t="shared" si="60"/>
        <v/>
      </c>
      <c r="AK109" s="20" t="str">
        <f t="shared" si="61"/>
        <v/>
      </c>
      <c r="AL109" s="20" t="str">
        <f t="shared" si="62"/>
        <v/>
      </c>
      <c r="AM109" s="20" t="str">
        <f t="shared" si="63"/>
        <v/>
      </c>
      <c r="AO109" s="28" t="str">
        <f t="shared" si="43"/>
        <v xml:space="preserve">SELECT * FROM "SchAccounting"."Func_TblCodeOfAccounting_Structure_SET"(0000004000000000002, NULL, 0000009000000000002, 2, '1-7000', '1-7500'); </v>
      </c>
    </row>
    <row r="110" spans="2:41" x14ac:dyDescent="0.25">
      <c r="B110" s="20">
        <v>3</v>
      </c>
      <c r="C110" s="32" t="s">
        <v>536</v>
      </c>
      <c r="D110" s="20" t="s">
        <v>102</v>
      </c>
      <c r="I110" s="32" t="s">
        <v>536</v>
      </c>
      <c r="Q110" s="20" t="str">
        <f t="shared" si="42"/>
        <v>Accum Depr Motor Vehicle</v>
      </c>
      <c r="S110" s="20" t="str">
        <f t="shared" si="44"/>
        <v>1-ACTV</v>
      </c>
      <c r="T110" s="20" t="str">
        <f t="shared" si="45"/>
        <v>1-0000</v>
      </c>
      <c r="U110" s="20" t="str">
        <f t="shared" si="46"/>
        <v>1-7000</v>
      </c>
      <c r="V110" s="20" t="str">
        <f t="shared" si="47"/>
        <v>1-7600</v>
      </c>
      <c r="W110" s="20" t="str">
        <f t="shared" si="48"/>
        <v>1-4718</v>
      </c>
      <c r="X110" s="20" t="str">
        <f t="shared" si="49"/>
        <v/>
      </c>
      <c r="Y110" s="20" t="str">
        <f t="shared" si="50"/>
        <v/>
      </c>
      <c r="Z110" s="20" t="str">
        <f t="shared" si="51"/>
        <v/>
      </c>
      <c r="AA110" s="20" t="str">
        <f t="shared" si="52"/>
        <v/>
      </c>
      <c r="AB110" s="20" t="str">
        <f t="shared" si="53"/>
        <v/>
      </c>
      <c r="AD110" s="20" t="str">
        <f t="shared" si="54"/>
        <v/>
      </c>
      <c r="AE110" s="20" t="str">
        <f t="shared" si="55"/>
        <v/>
      </c>
      <c r="AF110" s="20" t="str">
        <f t="shared" si="56"/>
        <v xml:space="preserve">SELECT * FROM "SchAccounting"."Func_TblCodeOfAccounting_Structure_SET"(0000004000000000002, NULL, 0000009000000000002, 2, '1-7000', '1-7600'); </v>
      </c>
      <c r="AG110" s="20" t="str">
        <f t="shared" si="57"/>
        <v/>
      </c>
      <c r="AH110" s="20" t="str">
        <f t="shared" si="58"/>
        <v/>
      </c>
      <c r="AI110" s="20" t="str">
        <f t="shared" si="59"/>
        <v/>
      </c>
      <c r="AJ110" s="20" t="str">
        <f t="shared" si="60"/>
        <v/>
      </c>
      <c r="AK110" s="20" t="str">
        <f t="shared" si="61"/>
        <v/>
      </c>
      <c r="AL110" s="20" t="str">
        <f t="shared" si="62"/>
        <v/>
      </c>
      <c r="AM110" s="20" t="str">
        <f t="shared" si="63"/>
        <v/>
      </c>
      <c r="AO110" s="28" t="str">
        <f t="shared" si="43"/>
        <v xml:space="preserve">SELECT * FROM "SchAccounting"."Func_TblCodeOfAccounting_Structure_SET"(0000004000000000002, NULL, 0000009000000000002, 2, '1-7000', '1-7600'); </v>
      </c>
    </row>
    <row r="111" spans="2:41" x14ac:dyDescent="0.25">
      <c r="B111" s="20">
        <v>3</v>
      </c>
      <c r="C111" s="32" t="s">
        <v>537</v>
      </c>
      <c r="D111" s="20" t="s">
        <v>103</v>
      </c>
      <c r="I111" s="32" t="s">
        <v>537</v>
      </c>
      <c r="Q111" s="20" t="str">
        <f t="shared" si="42"/>
        <v>Accum Depr Tools</v>
      </c>
      <c r="S111" s="20" t="str">
        <f t="shared" si="44"/>
        <v>1-ACTV</v>
      </c>
      <c r="T111" s="20" t="str">
        <f t="shared" si="45"/>
        <v>1-0000</v>
      </c>
      <c r="U111" s="20" t="str">
        <f t="shared" si="46"/>
        <v>1-7000</v>
      </c>
      <c r="V111" s="20" t="str">
        <f t="shared" si="47"/>
        <v>1-7700</v>
      </c>
      <c r="W111" s="20" t="str">
        <f t="shared" si="48"/>
        <v>1-4718</v>
      </c>
      <c r="X111" s="20" t="str">
        <f t="shared" si="49"/>
        <v/>
      </c>
      <c r="Y111" s="20" t="str">
        <f t="shared" si="50"/>
        <v/>
      </c>
      <c r="Z111" s="20" t="str">
        <f t="shared" si="51"/>
        <v/>
      </c>
      <c r="AA111" s="20" t="str">
        <f t="shared" si="52"/>
        <v/>
      </c>
      <c r="AB111" s="20" t="str">
        <f t="shared" si="53"/>
        <v/>
      </c>
      <c r="AD111" s="20" t="str">
        <f t="shared" si="54"/>
        <v/>
      </c>
      <c r="AE111" s="20" t="str">
        <f t="shared" si="55"/>
        <v/>
      </c>
      <c r="AF111" s="20" t="str">
        <f t="shared" si="56"/>
        <v xml:space="preserve">SELECT * FROM "SchAccounting"."Func_TblCodeOfAccounting_Structure_SET"(0000004000000000002, NULL, 0000009000000000002, 2, '1-7000', '1-7700'); </v>
      </c>
      <c r="AG111" s="20" t="str">
        <f t="shared" si="57"/>
        <v/>
      </c>
      <c r="AH111" s="20" t="str">
        <f t="shared" si="58"/>
        <v/>
      </c>
      <c r="AI111" s="20" t="str">
        <f t="shared" si="59"/>
        <v/>
      </c>
      <c r="AJ111" s="20" t="str">
        <f t="shared" si="60"/>
        <v/>
      </c>
      <c r="AK111" s="20" t="str">
        <f t="shared" si="61"/>
        <v/>
      </c>
      <c r="AL111" s="20" t="str">
        <f t="shared" si="62"/>
        <v/>
      </c>
      <c r="AM111" s="20" t="str">
        <f t="shared" si="63"/>
        <v/>
      </c>
      <c r="AO111" s="28" t="str">
        <f t="shared" si="43"/>
        <v xml:space="preserve">SELECT * FROM "SchAccounting"."Func_TblCodeOfAccounting_Structure_SET"(0000004000000000002, NULL, 0000009000000000002, 2, '1-7000', '1-7700'); </v>
      </c>
    </row>
    <row r="112" spans="2:41" x14ac:dyDescent="0.25">
      <c r="B112" s="20">
        <v>3</v>
      </c>
      <c r="C112" s="32" t="s">
        <v>538</v>
      </c>
      <c r="D112" s="20" t="s">
        <v>104</v>
      </c>
      <c r="I112" s="32" t="s">
        <v>538</v>
      </c>
      <c r="Q112" s="20" t="str">
        <f t="shared" si="42"/>
        <v>Accum Depr Furniture Fitting</v>
      </c>
      <c r="S112" s="20" t="str">
        <f t="shared" si="44"/>
        <v>1-ACTV</v>
      </c>
      <c r="T112" s="20" t="str">
        <f t="shared" si="45"/>
        <v>1-0000</v>
      </c>
      <c r="U112" s="20" t="str">
        <f t="shared" si="46"/>
        <v>1-7000</v>
      </c>
      <c r="V112" s="20" t="str">
        <f t="shared" si="47"/>
        <v>1-7800</v>
      </c>
      <c r="W112" s="20" t="str">
        <f t="shared" si="48"/>
        <v>1-4718</v>
      </c>
      <c r="X112" s="20" t="str">
        <f t="shared" si="49"/>
        <v/>
      </c>
      <c r="Y112" s="20" t="str">
        <f t="shared" si="50"/>
        <v/>
      </c>
      <c r="Z112" s="20" t="str">
        <f t="shared" si="51"/>
        <v/>
      </c>
      <c r="AA112" s="20" t="str">
        <f t="shared" si="52"/>
        <v/>
      </c>
      <c r="AB112" s="20" t="str">
        <f t="shared" si="53"/>
        <v/>
      </c>
      <c r="AD112" s="20" t="str">
        <f t="shared" si="54"/>
        <v/>
      </c>
      <c r="AE112" s="20" t="str">
        <f t="shared" si="55"/>
        <v/>
      </c>
      <c r="AF112" s="20" t="str">
        <f t="shared" si="56"/>
        <v xml:space="preserve">SELECT * FROM "SchAccounting"."Func_TblCodeOfAccounting_Structure_SET"(0000004000000000002, NULL, 0000009000000000002, 2, '1-7000', '1-7800'); </v>
      </c>
      <c r="AG112" s="20" t="str">
        <f t="shared" si="57"/>
        <v/>
      </c>
      <c r="AH112" s="20" t="str">
        <f t="shared" si="58"/>
        <v/>
      </c>
      <c r="AI112" s="20" t="str">
        <f t="shared" si="59"/>
        <v/>
      </c>
      <c r="AJ112" s="20" t="str">
        <f t="shared" si="60"/>
        <v/>
      </c>
      <c r="AK112" s="20" t="str">
        <f t="shared" si="61"/>
        <v/>
      </c>
      <c r="AL112" s="20" t="str">
        <f t="shared" si="62"/>
        <v/>
      </c>
      <c r="AM112" s="20" t="str">
        <f t="shared" si="63"/>
        <v/>
      </c>
      <c r="AO112" s="28" t="str">
        <f t="shared" si="43"/>
        <v xml:space="preserve">SELECT * FROM "SchAccounting"."Func_TblCodeOfAccounting_Structure_SET"(0000004000000000002, NULL, 0000009000000000002, 2, '1-7000', '1-7800'); </v>
      </c>
    </row>
    <row r="113" spans="2:41" x14ac:dyDescent="0.25">
      <c r="B113" s="20">
        <v>3</v>
      </c>
      <c r="C113" s="32" t="s">
        <v>539</v>
      </c>
      <c r="D113" s="20" t="s">
        <v>105</v>
      </c>
      <c r="I113" s="32" t="s">
        <v>539</v>
      </c>
      <c r="Q113" s="20" t="str">
        <f t="shared" si="42"/>
        <v>Accum Depr Mobile Phone</v>
      </c>
      <c r="S113" s="20" t="str">
        <f t="shared" si="44"/>
        <v>1-ACTV</v>
      </c>
      <c r="T113" s="20" t="str">
        <f t="shared" si="45"/>
        <v>1-0000</v>
      </c>
      <c r="U113" s="20" t="str">
        <f t="shared" si="46"/>
        <v>1-7000</v>
      </c>
      <c r="V113" s="20" t="str">
        <f t="shared" si="47"/>
        <v>1-7900</v>
      </c>
      <c r="W113" s="20" t="str">
        <f t="shared" si="48"/>
        <v>1-4718</v>
      </c>
      <c r="X113" s="20" t="str">
        <f t="shared" si="49"/>
        <v/>
      </c>
      <c r="Y113" s="20" t="str">
        <f t="shared" si="50"/>
        <v/>
      </c>
      <c r="Z113" s="20" t="str">
        <f t="shared" si="51"/>
        <v/>
      </c>
      <c r="AA113" s="20" t="str">
        <f t="shared" si="52"/>
        <v/>
      </c>
      <c r="AB113" s="20" t="str">
        <f t="shared" si="53"/>
        <v/>
      </c>
      <c r="AD113" s="20" t="str">
        <f t="shared" si="54"/>
        <v/>
      </c>
      <c r="AE113" s="20" t="str">
        <f t="shared" si="55"/>
        <v/>
      </c>
      <c r="AF113" s="20" t="str">
        <f t="shared" si="56"/>
        <v xml:space="preserve">SELECT * FROM "SchAccounting"."Func_TblCodeOfAccounting_Structure_SET"(0000004000000000002, NULL, 0000009000000000002, 2, '1-7000', '1-7900'); </v>
      </c>
      <c r="AG113" s="20" t="str">
        <f t="shared" si="57"/>
        <v/>
      </c>
      <c r="AH113" s="20" t="str">
        <f t="shared" si="58"/>
        <v/>
      </c>
      <c r="AI113" s="20" t="str">
        <f t="shared" si="59"/>
        <v/>
      </c>
      <c r="AJ113" s="20" t="str">
        <f t="shared" si="60"/>
        <v/>
      </c>
      <c r="AK113" s="20" t="str">
        <f t="shared" si="61"/>
        <v/>
      </c>
      <c r="AL113" s="20" t="str">
        <f t="shared" si="62"/>
        <v/>
      </c>
      <c r="AM113" s="20" t="str">
        <f t="shared" si="63"/>
        <v/>
      </c>
      <c r="AO113" s="28" t="str">
        <f t="shared" si="43"/>
        <v xml:space="preserve">SELECT * FROM "SchAccounting"."Func_TblCodeOfAccounting_Structure_SET"(0000004000000000002, NULL, 0000009000000000002, 2, '1-7000', '1-7900'); </v>
      </c>
    </row>
    <row r="114" spans="2:41" x14ac:dyDescent="0.25">
      <c r="B114" s="20">
        <v>2</v>
      </c>
      <c r="C114" s="32" t="s">
        <v>540</v>
      </c>
      <c r="D114" s="20" t="s">
        <v>106</v>
      </c>
      <c r="H114" s="32" t="s">
        <v>540</v>
      </c>
      <c r="Q114" s="20" t="str">
        <f t="shared" si="42"/>
        <v>Other Assets</v>
      </c>
      <c r="S114" s="20" t="str">
        <f t="shared" si="44"/>
        <v>1-ACTV</v>
      </c>
      <c r="T114" s="20" t="str">
        <f t="shared" si="45"/>
        <v>1-0000</v>
      </c>
      <c r="U114" s="20" t="str">
        <f t="shared" si="46"/>
        <v>1-8000</v>
      </c>
      <c r="V114" s="20" t="str">
        <f t="shared" si="47"/>
        <v>1-7900</v>
      </c>
      <c r="W114" s="20" t="str">
        <f t="shared" si="48"/>
        <v>1-4718</v>
      </c>
      <c r="X114" s="20" t="str">
        <f t="shared" si="49"/>
        <v/>
      </c>
      <c r="Y114" s="20" t="str">
        <f t="shared" si="50"/>
        <v/>
      </c>
      <c r="Z114" s="20" t="str">
        <f t="shared" si="51"/>
        <v/>
      </c>
      <c r="AA114" s="20" t="str">
        <f t="shared" si="52"/>
        <v/>
      </c>
      <c r="AB114" s="20" t="str">
        <f t="shared" si="53"/>
        <v/>
      </c>
      <c r="AD114" s="20" t="str">
        <f t="shared" si="54"/>
        <v/>
      </c>
      <c r="AE114" s="20" t="str">
        <f t="shared" si="55"/>
        <v xml:space="preserve">SELECT * FROM "SchAccounting"."Func_TblCodeOfAccounting_Structure_SET"(0000004000000000002, NULL, 0000009000000000002, 1, '1-0000', '1-8000'); </v>
      </c>
      <c r="AF114" s="20" t="str">
        <f t="shared" si="56"/>
        <v/>
      </c>
      <c r="AG114" s="20" t="str">
        <f t="shared" si="57"/>
        <v/>
      </c>
      <c r="AH114" s="20" t="str">
        <f t="shared" si="58"/>
        <v/>
      </c>
      <c r="AI114" s="20" t="str">
        <f t="shared" si="59"/>
        <v/>
      </c>
      <c r="AJ114" s="20" t="str">
        <f t="shared" si="60"/>
        <v/>
      </c>
      <c r="AK114" s="20" t="str">
        <f t="shared" si="61"/>
        <v/>
      </c>
      <c r="AL114" s="20" t="str">
        <f t="shared" si="62"/>
        <v/>
      </c>
      <c r="AM114" s="20" t="str">
        <f t="shared" si="63"/>
        <v/>
      </c>
      <c r="AO114" s="28" t="str">
        <f t="shared" si="43"/>
        <v xml:space="preserve">SELECT * FROM "SchAccounting"."Func_TblCodeOfAccounting_Structure_SET"(0000004000000000002, NULL, 0000009000000000002, 1, '1-0000', '1-8000'); </v>
      </c>
    </row>
    <row r="115" spans="2:41" x14ac:dyDescent="0.25">
      <c r="B115" s="20">
        <v>3</v>
      </c>
      <c r="C115" s="32" t="s">
        <v>541</v>
      </c>
      <c r="D115" s="20" t="s">
        <v>107</v>
      </c>
      <c r="I115" s="32" t="s">
        <v>541</v>
      </c>
      <c r="Q115" s="20" t="str">
        <f t="shared" si="42"/>
        <v>Pre Opr Costproject - Material</v>
      </c>
      <c r="S115" s="20" t="str">
        <f t="shared" si="44"/>
        <v>1-ACTV</v>
      </c>
      <c r="T115" s="20" t="str">
        <f t="shared" si="45"/>
        <v>1-0000</v>
      </c>
      <c r="U115" s="20" t="str">
        <f t="shared" si="46"/>
        <v>1-8000</v>
      </c>
      <c r="V115" s="20" t="str">
        <f t="shared" si="47"/>
        <v>1-8100</v>
      </c>
      <c r="W115" s="20" t="str">
        <f t="shared" si="48"/>
        <v>1-4718</v>
      </c>
      <c r="X115" s="20" t="str">
        <f t="shared" si="49"/>
        <v/>
      </c>
      <c r="Y115" s="20" t="str">
        <f t="shared" si="50"/>
        <v/>
      </c>
      <c r="Z115" s="20" t="str">
        <f t="shared" si="51"/>
        <v/>
      </c>
      <c r="AA115" s="20" t="str">
        <f t="shared" si="52"/>
        <v/>
      </c>
      <c r="AB115" s="20" t="str">
        <f t="shared" si="53"/>
        <v/>
      </c>
      <c r="AD115" s="20" t="str">
        <f t="shared" si="54"/>
        <v/>
      </c>
      <c r="AE115" s="20" t="str">
        <f t="shared" si="55"/>
        <v/>
      </c>
      <c r="AF115" s="20" t="str">
        <f t="shared" si="56"/>
        <v xml:space="preserve">SELECT * FROM "SchAccounting"."Func_TblCodeOfAccounting_Structure_SET"(0000004000000000002, NULL, 0000009000000000002, 2, '1-8000', '1-8100'); </v>
      </c>
      <c r="AG115" s="20" t="str">
        <f t="shared" si="57"/>
        <v/>
      </c>
      <c r="AH115" s="20" t="str">
        <f t="shared" si="58"/>
        <v/>
      </c>
      <c r="AI115" s="20" t="str">
        <f t="shared" si="59"/>
        <v/>
      </c>
      <c r="AJ115" s="20" t="str">
        <f t="shared" si="60"/>
        <v/>
      </c>
      <c r="AK115" s="20" t="str">
        <f t="shared" si="61"/>
        <v/>
      </c>
      <c r="AL115" s="20" t="str">
        <f t="shared" si="62"/>
        <v/>
      </c>
      <c r="AM115" s="20" t="str">
        <f t="shared" si="63"/>
        <v/>
      </c>
      <c r="AO115" s="28" t="str">
        <f t="shared" si="43"/>
        <v xml:space="preserve">SELECT * FROM "SchAccounting"."Func_TblCodeOfAccounting_Structure_SET"(0000004000000000002, NULL, 0000009000000000002, 2, '1-8000', '1-8100'); </v>
      </c>
    </row>
    <row r="116" spans="2:41" x14ac:dyDescent="0.25">
      <c r="B116" s="20">
        <v>3</v>
      </c>
      <c r="C116" s="32" t="s">
        <v>542</v>
      </c>
      <c r="D116" s="20" t="s">
        <v>108</v>
      </c>
      <c r="I116" s="32" t="s">
        <v>542</v>
      </c>
      <c r="Q116" s="20" t="str">
        <f t="shared" si="42"/>
        <v>Pre Opr Costproject-Labor Cost</v>
      </c>
      <c r="S116" s="20" t="str">
        <f t="shared" si="44"/>
        <v>1-ACTV</v>
      </c>
      <c r="T116" s="20" t="str">
        <f t="shared" si="45"/>
        <v>1-0000</v>
      </c>
      <c r="U116" s="20" t="str">
        <f t="shared" si="46"/>
        <v>1-8000</v>
      </c>
      <c r="V116" s="20" t="str">
        <f t="shared" si="47"/>
        <v>1-8200</v>
      </c>
      <c r="W116" s="20" t="str">
        <f t="shared" si="48"/>
        <v>1-4718</v>
      </c>
      <c r="X116" s="20" t="str">
        <f t="shared" si="49"/>
        <v/>
      </c>
      <c r="Y116" s="20" t="str">
        <f t="shared" si="50"/>
        <v/>
      </c>
      <c r="Z116" s="20" t="str">
        <f t="shared" si="51"/>
        <v/>
      </c>
      <c r="AA116" s="20" t="str">
        <f t="shared" si="52"/>
        <v/>
      </c>
      <c r="AB116" s="20" t="str">
        <f t="shared" si="53"/>
        <v/>
      </c>
      <c r="AD116" s="20" t="str">
        <f t="shared" si="54"/>
        <v/>
      </c>
      <c r="AE116" s="20" t="str">
        <f t="shared" si="55"/>
        <v/>
      </c>
      <c r="AF116" s="20" t="str">
        <f t="shared" si="56"/>
        <v xml:space="preserve">SELECT * FROM "SchAccounting"."Func_TblCodeOfAccounting_Structure_SET"(0000004000000000002, NULL, 0000009000000000002, 2, '1-8000', '1-8200'); </v>
      </c>
      <c r="AG116" s="20" t="str">
        <f t="shared" si="57"/>
        <v/>
      </c>
      <c r="AH116" s="20" t="str">
        <f t="shared" si="58"/>
        <v/>
      </c>
      <c r="AI116" s="20" t="str">
        <f t="shared" si="59"/>
        <v/>
      </c>
      <c r="AJ116" s="20" t="str">
        <f t="shared" si="60"/>
        <v/>
      </c>
      <c r="AK116" s="20" t="str">
        <f t="shared" si="61"/>
        <v/>
      </c>
      <c r="AL116" s="20" t="str">
        <f t="shared" si="62"/>
        <v/>
      </c>
      <c r="AM116" s="20" t="str">
        <f t="shared" si="63"/>
        <v/>
      </c>
      <c r="AO116" s="28" t="str">
        <f t="shared" si="43"/>
        <v xml:space="preserve">SELECT * FROM "SchAccounting"."Func_TblCodeOfAccounting_Structure_SET"(0000004000000000002, NULL, 0000009000000000002, 2, '1-8000', '1-8200'); </v>
      </c>
    </row>
    <row r="117" spans="2:41" x14ac:dyDescent="0.25">
      <c r="B117" s="20">
        <v>3</v>
      </c>
      <c r="C117" s="32" t="s">
        <v>543</v>
      </c>
      <c r="D117" s="20" t="s">
        <v>109</v>
      </c>
      <c r="I117" s="32" t="s">
        <v>543</v>
      </c>
      <c r="Q117" s="20" t="str">
        <f t="shared" ref="Q117:Q180" si="64">D117</f>
        <v>Pre Opr Costproject - Overhead</v>
      </c>
      <c r="S117" s="20" t="str">
        <f t="shared" si="44"/>
        <v>1-ACTV</v>
      </c>
      <c r="T117" s="20" t="str">
        <f t="shared" si="45"/>
        <v>1-0000</v>
      </c>
      <c r="U117" s="20" t="str">
        <f t="shared" si="46"/>
        <v>1-8000</v>
      </c>
      <c r="V117" s="20" t="str">
        <f t="shared" si="47"/>
        <v>1-8300</v>
      </c>
      <c r="W117" s="20" t="str">
        <f t="shared" si="48"/>
        <v>1-4718</v>
      </c>
      <c r="X117" s="20" t="str">
        <f t="shared" si="49"/>
        <v/>
      </c>
      <c r="Y117" s="20" t="str">
        <f t="shared" si="50"/>
        <v/>
      </c>
      <c r="Z117" s="20" t="str">
        <f t="shared" si="51"/>
        <v/>
      </c>
      <c r="AA117" s="20" t="str">
        <f t="shared" si="52"/>
        <v/>
      </c>
      <c r="AB117" s="20" t="str">
        <f t="shared" si="53"/>
        <v/>
      </c>
      <c r="AD117" s="20" t="str">
        <f t="shared" si="54"/>
        <v/>
      </c>
      <c r="AE117" s="20" t="str">
        <f t="shared" si="55"/>
        <v/>
      </c>
      <c r="AF117" s="20" t="str">
        <f t="shared" si="56"/>
        <v xml:space="preserve">SELECT * FROM "SchAccounting"."Func_TblCodeOfAccounting_Structure_SET"(0000004000000000002, NULL, 0000009000000000002, 2, '1-8000', '1-8300'); </v>
      </c>
      <c r="AG117" s="20" t="str">
        <f t="shared" si="57"/>
        <v/>
      </c>
      <c r="AH117" s="20" t="str">
        <f t="shared" si="58"/>
        <v/>
      </c>
      <c r="AI117" s="20" t="str">
        <f t="shared" si="59"/>
        <v/>
      </c>
      <c r="AJ117" s="20" t="str">
        <f t="shared" si="60"/>
        <v/>
      </c>
      <c r="AK117" s="20" t="str">
        <f t="shared" si="61"/>
        <v/>
      </c>
      <c r="AL117" s="20" t="str">
        <f t="shared" si="62"/>
        <v/>
      </c>
      <c r="AM117" s="20" t="str">
        <f t="shared" si="63"/>
        <v/>
      </c>
      <c r="AO117" s="28" t="str">
        <f t="shared" si="43"/>
        <v xml:space="preserve">SELECT * FROM "SchAccounting"."Func_TblCodeOfAccounting_Structure_SET"(0000004000000000002, NULL, 0000009000000000002, 2, '1-8000', '1-8300'); </v>
      </c>
    </row>
    <row r="118" spans="2:41" x14ac:dyDescent="0.25">
      <c r="B118" s="20">
        <v>3</v>
      </c>
      <c r="C118" s="32" t="s">
        <v>544</v>
      </c>
      <c r="D118" s="20" t="s">
        <v>110</v>
      </c>
      <c r="I118" s="32" t="s">
        <v>544</v>
      </c>
      <c r="Q118" s="20" t="str">
        <f t="shared" si="64"/>
        <v>Other Asset</v>
      </c>
      <c r="S118" s="20" t="str">
        <f t="shared" si="44"/>
        <v>1-ACTV</v>
      </c>
      <c r="T118" s="20" t="str">
        <f t="shared" si="45"/>
        <v>1-0000</v>
      </c>
      <c r="U118" s="20" t="str">
        <f t="shared" si="46"/>
        <v>1-8000</v>
      </c>
      <c r="V118" s="20" t="str">
        <f t="shared" si="47"/>
        <v>1-9000</v>
      </c>
      <c r="W118" s="20" t="str">
        <f t="shared" si="48"/>
        <v>1-4718</v>
      </c>
      <c r="X118" s="20" t="str">
        <f t="shared" si="49"/>
        <v/>
      </c>
      <c r="Y118" s="20" t="str">
        <f t="shared" si="50"/>
        <v/>
      </c>
      <c r="Z118" s="20" t="str">
        <f t="shared" si="51"/>
        <v/>
      </c>
      <c r="AA118" s="20" t="str">
        <f t="shared" si="52"/>
        <v/>
      </c>
      <c r="AB118" s="20" t="str">
        <f t="shared" si="53"/>
        <v/>
      </c>
      <c r="AD118" s="20" t="str">
        <f t="shared" si="54"/>
        <v/>
      </c>
      <c r="AE118" s="20" t="str">
        <f t="shared" si="55"/>
        <v/>
      </c>
      <c r="AF118" s="20" t="str">
        <f t="shared" si="56"/>
        <v xml:space="preserve">SELECT * FROM "SchAccounting"."Func_TblCodeOfAccounting_Structure_SET"(0000004000000000002, NULL, 0000009000000000002, 2, '1-8000', '1-9000'); </v>
      </c>
      <c r="AG118" s="20" t="str">
        <f t="shared" si="57"/>
        <v/>
      </c>
      <c r="AH118" s="20" t="str">
        <f t="shared" si="58"/>
        <v/>
      </c>
      <c r="AI118" s="20" t="str">
        <f t="shared" si="59"/>
        <v/>
      </c>
      <c r="AJ118" s="20" t="str">
        <f t="shared" si="60"/>
        <v/>
      </c>
      <c r="AK118" s="20" t="str">
        <f t="shared" si="61"/>
        <v/>
      </c>
      <c r="AL118" s="20" t="str">
        <f t="shared" si="62"/>
        <v/>
      </c>
      <c r="AM118" s="20" t="str">
        <f t="shared" si="63"/>
        <v/>
      </c>
      <c r="AO118" s="28" t="str">
        <f t="shared" si="43"/>
        <v xml:space="preserve">SELECT * FROM "SchAccounting"."Func_TblCodeOfAccounting_Structure_SET"(0000004000000000002, NULL, 0000009000000000002, 2, '1-8000', '1-9000'); </v>
      </c>
    </row>
    <row r="119" spans="2:41" x14ac:dyDescent="0.25">
      <c r="F119" s="20" t="s">
        <v>711</v>
      </c>
      <c r="I119" s="32"/>
      <c r="Q119" s="20" t="s">
        <v>320</v>
      </c>
      <c r="S119" s="20" t="str">
        <f t="shared" si="44"/>
        <v>2-PASV</v>
      </c>
      <c r="T119" s="20" t="str">
        <f t="shared" si="45"/>
        <v>1-0000</v>
      </c>
      <c r="U119" s="20" t="str">
        <f t="shared" si="46"/>
        <v>1-8000</v>
      </c>
      <c r="V119" s="20" t="str">
        <f t="shared" si="47"/>
        <v>1-9000</v>
      </c>
      <c r="W119" s="20" t="str">
        <f t="shared" si="48"/>
        <v>1-4718</v>
      </c>
      <c r="X119" s="20" t="str">
        <f t="shared" si="49"/>
        <v/>
      </c>
      <c r="Y119" s="20" t="str">
        <f t="shared" si="50"/>
        <v/>
      </c>
      <c r="Z119" s="20" t="str">
        <f t="shared" si="51"/>
        <v/>
      </c>
      <c r="AA119" s="20" t="str">
        <f t="shared" si="52"/>
        <v/>
      </c>
      <c r="AB119" s="20" t="str">
        <f t="shared" si="53"/>
        <v/>
      </c>
      <c r="AD119" s="20" t="str">
        <f t="shared" si="54"/>
        <v/>
      </c>
      <c r="AE119" s="20" t="str">
        <f t="shared" si="55"/>
        <v/>
      </c>
      <c r="AF119" s="20" t="str">
        <f t="shared" si="56"/>
        <v/>
      </c>
      <c r="AG119" s="20" t="str">
        <f t="shared" si="57"/>
        <v/>
      </c>
      <c r="AH119" s="20" t="str">
        <f t="shared" si="58"/>
        <v/>
      </c>
      <c r="AI119" s="20" t="str">
        <f t="shared" si="59"/>
        <v/>
      </c>
      <c r="AJ119" s="20" t="str">
        <f t="shared" si="60"/>
        <v/>
      </c>
      <c r="AK119" s="20" t="str">
        <f t="shared" si="61"/>
        <v/>
      </c>
      <c r="AL119" s="20" t="str">
        <f t="shared" si="62"/>
        <v/>
      </c>
      <c r="AM119" s="20" t="str">
        <f t="shared" si="63"/>
        <v/>
      </c>
      <c r="AO119" s="28" t="str">
        <f t="shared" si="43"/>
        <v/>
      </c>
    </row>
    <row r="120" spans="2:41" x14ac:dyDescent="0.25">
      <c r="B120" s="20">
        <v>1</v>
      </c>
      <c r="C120" s="32" t="s">
        <v>388</v>
      </c>
      <c r="D120" s="20" t="s">
        <v>111</v>
      </c>
      <c r="G120" s="32" t="s">
        <v>388</v>
      </c>
      <c r="Q120" s="20" t="str">
        <f t="shared" si="64"/>
        <v>Liabilities</v>
      </c>
      <c r="S120" s="20" t="str">
        <f t="shared" si="44"/>
        <v>2-PASV</v>
      </c>
      <c r="T120" s="20" t="str">
        <f t="shared" si="45"/>
        <v>2-0000</v>
      </c>
      <c r="U120" s="20" t="str">
        <f t="shared" si="46"/>
        <v>1-8000</v>
      </c>
      <c r="V120" s="20" t="str">
        <f t="shared" si="47"/>
        <v>1-9000</v>
      </c>
      <c r="W120" s="20" t="str">
        <f t="shared" si="48"/>
        <v>1-4718</v>
      </c>
      <c r="X120" s="20" t="str">
        <f t="shared" si="49"/>
        <v/>
      </c>
      <c r="Y120" s="20" t="str">
        <f t="shared" si="50"/>
        <v/>
      </c>
      <c r="Z120" s="20" t="str">
        <f t="shared" si="51"/>
        <v/>
      </c>
      <c r="AA120" s="20" t="str">
        <f t="shared" si="52"/>
        <v/>
      </c>
      <c r="AB120" s="20" t="str">
        <f t="shared" si="53"/>
        <v/>
      </c>
      <c r="AD120" s="20" t="str">
        <f t="shared" si="54"/>
        <v xml:space="preserve">SELECT * FROM "SchAccounting"."Func_TblCodeOfAccounting_Structure_SET"(0000004000000000002, NULL, 0000009000000000002, 0, '2-PASV', '2-0000'); </v>
      </c>
      <c r="AE120" s="20" t="str">
        <f t="shared" si="55"/>
        <v/>
      </c>
      <c r="AF120" s="20" t="str">
        <f t="shared" si="56"/>
        <v/>
      </c>
      <c r="AG120" s="20" t="str">
        <f t="shared" si="57"/>
        <v/>
      </c>
      <c r="AH120" s="20" t="str">
        <f t="shared" si="58"/>
        <v/>
      </c>
      <c r="AI120" s="20" t="str">
        <f t="shared" si="59"/>
        <v/>
      </c>
      <c r="AJ120" s="20" t="str">
        <f t="shared" si="60"/>
        <v/>
      </c>
      <c r="AK120" s="20" t="str">
        <f t="shared" si="61"/>
        <v/>
      </c>
      <c r="AL120" s="20" t="str">
        <f t="shared" si="62"/>
        <v/>
      </c>
      <c r="AM120" s="20" t="str">
        <f t="shared" si="63"/>
        <v/>
      </c>
      <c r="AO120" s="28" t="str">
        <f t="shared" si="43"/>
        <v xml:space="preserve">SELECT * FROM "SchAccounting"."Func_TblCodeOfAccounting_Structure_SET"(0000004000000000002, NULL, 0000009000000000002, 0, '2-PASV', '2-0000'); </v>
      </c>
    </row>
    <row r="121" spans="2:41" x14ac:dyDescent="0.25">
      <c r="B121" s="20">
        <v>2</v>
      </c>
      <c r="C121" s="32" t="s">
        <v>389</v>
      </c>
      <c r="D121" s="20" t="s">
        <v>315</v>
      </c>
      <c r="H121" s="32" t="s">
        <v>389</v>
      </c>
      <c r="Q121" s="20" t="str">
        <f t="shared" si="64"/>
        <v>Current Liabilities</v>
      </c>
      <c r="S121" s="20" t="str">
        <f t="shared" si="44"/>
        <v>2-PASV</v>
      </c>
      <c r="T121" s="20" t="str">
        <f t="shared" si="45"/>
        <v>2-0000</v>
      </c>
      <c r="U121" s="20" t="str">
        <f t="shared" si="46"/>
        <v>2-1000</v>
      </c>
      <c r="V121" s="20" t="str">
        <f t="shared" si="47"/>
        <v>1-9000</v>
      </c>
      <c r="W121" s="20" t="str">
        <f t="shared" si="48"/>
        <v>1-4718</v>
      </c>
      <c r="X121" s="20" t="str">
        <f t="shared" si="49"/>
        <v/>
      </c>
      <c r="Y121" s="20" t="str">
        <f t="shared" si="50"/>
        <v/>
      </c>
      <c r="Z121" s="20" t="str">
        <f t="shared" si="51"/>
        <v/>
      </c>
      <c r="AA121" s="20" t="str">
        <f t="shared" si="52"/>
        <v/>
      </c>
      <c r="AB121" s="20" t="str">
        <f t="shared" si="53"/>
        <v/>
      </c>
      <c r="AD121" s="20" t="str">
        <f t="shared" si="54"/>
        <v/>
      </c>
      <c r="AE121" s="20" t="str">
        <f t="shared" si="55"/>
        <v xml:space="preserve">SELECT * FROM "SchAccounting"."Func_TblCodeOfAccounting_Structure_SET"(0000004000000000002, NULL, 0000009000000000002, 1, '2-0000', '2-1000'); </v>
      </c>
      <c r="AF121" s="20" t="str">
        <f t="shared" si="56"/>
        <v/>
      </c>
      <c r="AG121" s="20" t="str">
        <f t="shared" si="57"/>
        <v/>
      </c>
      <c r="AH121" s="20" t="str">
        <f t="shared" si="58"/>
        <v/>
      </c>
      <c r="AI121" s="20" t="str">
        <f t="shared" si="59"/>
        <v/>
      </c>
      <c r="AJ121" s="20" t="str">
        <f t="shared" si="60"/>
        <v/>
      </c>
      <c r="AK121" s="20" t="str">
        <f t="shared" si="61"/>
        <v/>
      </c>
      <c r="AL121" s="20" t="str">
        <f t="shared" si="62"/>
        <v/>
      </c>
      <c r="AM121" s="20" t="str">
        <f t="shared" si="63"/>
        <v/>
      </c>
      <c r="AO121" s="28" t="str">
        <f t="shared" si="43"/>
        <v xml:space="preserve">SELECT * FROM "SchAccounting"."Func_TblCodeOfAccounting_Structure_SET"(0000004000000000002, NULL, 0000009000000000002, 1, '2-0000', '2-1000'); </v>
      </c>
    </row>
    <row r="122" spans="2:41" x14ac:dyDescent="0.25">
      <c r="B122" s="20">
        <v>3</v>
      </c>
      <c r="C122" s="32" t="s">
        <v>390</v>
      </c>
      <c r="D122" s="20" t="s">
        <v>112</v>
      </c>
      <c r="I122" s="32" t="s">
        <v>390</v>
      </c>
      <c r="Q122" s="20" t="str">
        <f t="shared" si="64"/>
        <v>Accounts Payable</v>
      </c>
      <c r="S122" s="20" t="str">
        <f t="shared" si="44"/>
        <v>2-PASV</v>
      </c>
      <c r="T122" s="20" t="str">
        <f t="shared" si="45"/>
        <v>2-0000</v>
      </c>
      <c r="U122" s="20" t="str">
        <f t="shared" si="46"/>
        <v>2-1000</v>
      </c>
      <c r="V122" s="20" t="str">
        <f t="shared" si="47"/>
        <v>2-1100</v>
      </c>
      <c r="W122" s="20" t="str">
        <f t="shared" si="48"/>
        <v>1-4718</v>
      </c>
      <c r="X122" s="20" t="str">
        <f t="shared" si="49"/>
        <v/>
      </c>
      <c r="Y122" s="20" t="str">
        <f t="shared" si="50"/>
        <v/>
      </c>
      <c r="Z122" s="20" t="str">
        <f t="shared" si="51"/>
        <v/>
      </c>
      <c r="AA122" s="20" t="str">
        <f t="shared" si="52"/>
        <v/>
      </c>
      <c r="AB122" s="20" t="str">
        <f t="shared" si="53"/>
        <v/>
      </c>
      <c r="AD122" s="20" t="str">
        <f t="shared" si="54"/>
        <v/>
      </c>
      <c r="AE122" s="20" t="str">
        <f t="shared" si="55"/>
        <v/>
      </c>
      <c r="AF122" s="20" t="str">
        <f t="shared" si="56"/>
        <v xml:space="preserve">SELECT * FROM "SchAccounting"."Func_TblCodeOfAccounting_Structure_SET"(0000004000000000002, NULL, 0000009000000000002, 2, '2-1000', '2-1100'); </v>
      </c>
      <c r="AG122" s="20" t="str">
        <f t="shared" si="57"/>
        <v/>
      </c>
      <c r="AH122" s="20" t="str">
        <f t="shared" si="58"/>
        <v/>
      </c>
      <c r="AI122" s="20" t="str">
        <f t="shared" si="59"/>
        <v/>
      </c>
      <c r="AJ122" s="20" t="str">
        <f t="shared" si="60"/>
        <v/>
      </c>
      <c r="AK122" s="20" t="str">
        <f t="shared" si="61"/>
        <v/>
      </c>
      <c r="AL122" s="20" t="str">
        <f t="shared" si="62"/>
        <v/>
      </c>
      <c r="AM122" s="20" t="str">
        <f t="shared" si="63"/>
        <v/>
      </c>
      <c r="AO122" s="28" t="str">
        <f t="shared" si="43"/>
        <v xml:space="preserve">SELECT * FROM "SchAccounting"."Func_TblCodeOfAccounting_Structure_SET"(0000004000000000002, NULL, 0000009000000000002, 2, '2-1000', '2-1100'); </v>
      </c>
    </row>
    <row r="123" spans="2:41" x14ac:dyDescent="0.25">
      <c r="B123" s="20">
        <v>3</v>
      </c>
      <c r="C123" s="32" t="s">
        <v>391</v>
      </c>
      <c r="D123" s="20" t="s">
        <v>113</v>
      </c>
      <c r="J123" s="32" t="s">
        <v>391</v>
      </c>
      <c r="Q123" s="20" t="str">
        <f t="shared" si="64"/>
        <v>Accounts Payable - IDR</v>
      </c>
      <c r="S123" s="20" t="str">
        <f t="shared" si="44"/>
        <v>2-PASV</v>
      </c>
      <c r="T123" s="20" t="str">
        <f t="shared" si="45"/>
        <v>2-0000</v>
      </c>
      <c r="U123" s="20" t="str">
        <f t="shared" si="46"/>
        <v>2-1000</v>
      </c>
      <c r="V123" s="20" t="str">
        <f t="shared" si="47"/>
        <v>2-1100</v>
      </c>
      <c r="W123" s="20" t="str">
        <f t="shared" si="48"/>
        <v>2-1110</v>
      </c>
      <c r="X123" s="20" t="str">
        <f t="shared" si="49"/>
        <v/>
      </c>
      <c r="Y123" s="20" t="str">
        <f t="shared" si="50"/>
        <v/>
      </c>
      <c r="Z123" s="20" t="str">
        <f t="shared" si="51"/>
        <v/>
      </c>
      <c r="AA123" s="20" t="str">
        <f t="shared" si="52"/>
        <v/>
      </c>
      <c r="AB123" s="20" t="str">
        <f t="shared" si="53"/>
        <v/>
      </c>
      <c r="AD123" s="20" t="str">
        <f t="shared" si="54"/>
        <v/>
      </c>
      <c r="AE123" s="20" t="str">
        <f t="shared" si="55"/>
        <v/>
      </c>
      <c r="AF123" s="20" t="str">
        <f t="shared" si="56"/>
        <v/>
      </c>
      <c r="AG123" s="20" t="str">
        <f t="shared" si="57"/>
        <v xml:space="preserve">SELECT * FROM "SchAccounting"."Func_TblCodeOfAccounting_Structure_SET"(0000004000000000002, NULL, 0000009000000000002, 3, '2-1100', '2-1110'); </v>
      </c>
      <c r="AH123" s="20" t="str">
        <f t="shared" si="58"/>
        <v/>
      </c>
      <c r="AI123" s="20" t="str">
        <f t="shared" si="59"/>
        <v/>
      </c>
      <c r="AJ123" s="20" t="str">
        <f t="shared" si="60"/>
        <v/>
      </c>
      <c r="AK123" s="20" t="str">
        <f t="shared" si="61"/>
        <v/>
      </c>
      <c r="AL123" s="20" t="str">
        <f t="shared" si="62"/>
        <v/>
      </c>
      <c r="AM123" s="20" t="str">
        <f t="shared" si="63"/>
        <v/>
      </c>
      <c r="AO123" s="28" t="str">
        <f t="shared" si="43"/>
        <v xml:space="preserve">SELECT * FROM "SchAccounting"."Func_TblCodeOfAccounting_Structure_SET"(0000004000000000002, NULL, 0000009000000000002, 3, '2-1100', '2-1110'); </v>
      </c>
    </row>
    <row r="124" spans="2:41" x14ac:dyDescent="0.25">
      <c r="B124" s="20">
        <v>3</v>
      </c>
      <c r="C124" s="32" t="s">
        <v>392</v>
      </c>
      <c r="D124" s="20" t="s">
        <v>114</v>
      </c>
      <c r="J124" s="32" t="s">
        <v>393</v>
      </c>
      <c r="Q124" s="20" t="str">
        <f t="shared" si="64"/>
        <v>Accounts Payable - USD</v>
      </c>
      <c r="S124" s="20" t="str">
        <f t="shared" si="44"/>
        <v>2-PASV</v>
      </c>
      <c r="T124" s="20" t="str">
        <f t="shared" si="45"/>
        <v>2-0000</v>
      </c>
      <c r="U124" s="20" t="str">
        <f t="shared" si="46"/>
        <v>2-1000</v>
      </c>
      <c r="V124" s="20" t="str">
        <f t="shared" si="47"/>
        <v>2-1100</v>
      </c>
      <c r="W124" s="20" t="str">
        <f t="shared" si="48"/>
        <v>2-1121</v>
      </c>
      <c r="X124" s="20" t="str">
        <f t="shared" si="49"/>
        <v/>
      </c>
      <c r="Y124" s="20" t="str">
        <f t="shared" si="50"/>
        <v/>
      </c>
      <c r="Z124" s="20" t="str">
        <f t="shared" si="51"/>
        <v/>
      </c>
      <c r="AA124" s="20" t="str">
        <f t="shared" si="52"/>
        <v/>
      </c>
      <c r="AB124" s="20" t="str">
        <f t="shared" si="53"/>
        <v/>
      </c>
      <c r="AD124" s="20" t="str">
        <f t="shared" si="54"/>
        <v/>
      </c>
      <c r="AE124" s="20" t="str">
        <f t="shared" si="55"/>
        <v/>
      </c>
      <c r="AF124" s="20" t="str">
        <f t="shared" si="56"/>
        <v/>
      </c>
      <c r="AG124" s="20" t="str">
        <f t="shared" si="57"/>
        <v xml:space="preserve">SELECT * FROM "SchAccounting"."Func_TblCodeOfAccounting_Structure_SET"(0000004000000000002, NULL, 0000009000000000002, 3, '2-1100', '2-1121'); </v>
      </c>
      <c r="AH124" s="20" t="str">
        <f t="shared" si="58"/>
        <v/>
      </c>
      <c r="AI124" s="20" t="str">
        <f t="shared" si="59"/>
        <v/>
      </c>
      <c r="AJ124" s="20" t="str">
        <f t="shared" si="60"/>
        <v/>
      </c>
      <c r="AK124" s="20" t="str">
        <f t="shared" si="61"/>
        <v/>
      </c>
      <c r="AL124" s="20" t="str">
        <f t="shared" si="62"/>
        <v/>
      </c>
      <c r="AM124" s="20" t="str">
        <f t="shared" si="63"/>
        <v/>
      </c>
      <c r="AO124" s="28" t="str">
        <f t="shared" si="43"/>
        <v xml:space="preserve">SELECT * FROM "SchAccounting"."Func_TblCodeOfAccounting_Structure_SET"(0000004000000000002, NULL, 0000009000000000002, 3, '2-1100', '2-1121'); </v>
      </c>
    </row>
    <row r="125" spans="2:41" x14ac:dyDescent="0.25">
      <c r="B125" s="20">
        <v>3</v>
      </c>
      <c r="C125" s="32" t="s">
        <v>395</v>
      </c>
      <c r="D125" s="20" t="s">
        <v>116</v>
      </c>
      <c r="J125" s="32" t="s">
        <v>396</v>
      </c>
      <c r="Q125" s="20" t="str">
        <f t="shared" si="64"/>
        <v>Accounts Payable - AUD</v>
      </c>
      <c r="S125" s="20" t="str">
        <f t="shared" si="44"/>
        <v>2-PASV</v>
      </c>
      <c r="T125" s="20" t="str">
        <f t="shared" si="45"/>
        <v>2-0000</v>
      </c>
      <c r="U125" s="20" t="str">
        <f t="shared" si="46"/>
        <v>2-1000</v>
      </c>
      <c r="V125" s="20" t="str">
        <f t="shared" si="47"/>
        <v>2-1100</v>
      </c>
      <c r="W125" s="20" t="str">
        <f t="shared" si="48"/>
        <v>2-1131</v>
      </c>
      <c r="X125" s="20" t="str">
        <f t="shared" si="49"/>
        <v/>
      </c>
      <c r="Y125" s="20" t="str">
        <f t="shared" si="50"/>
        <v/>
      </c>
      <c r="Z125" s="20" t="str">
        <f t="shared" si="51"/>
        <v/>
      </c>
      <c r="AA125" s="20" t="str">
        <f t="shared" si="52"/>
        <v/>
      </c>
      <c r="AB125" s="20" t="str">
        <f t="shared" si="53"/>
        <v/>
      </c>
      <c r="AD125" s="20" t="str">
        <f t="shared" si="54"/>
        <v/>
      </c>
      <c r="AE125" s="20" t="str">
        <f t="shared" si="55"/>
        <v/>
      </c>
      <c r="AF125" s="20" t="str">
        <f t="shared" si="56"/>
        <v/>
      </c>
      <c r="AG125" s="20" t="str">
        <f t="shared" si="57"/>
        <v xml:space="preserve">SELECT * FROM "SchAccounting"."Func_TblCodeOfAccounting_Structure_SET"(0000004000000000002, NULL, 0000009000000000002, 3, '2-1100', '2-1131'); </v>
      </c>
      <c r="AH125" s="20" t="str">
        <f t="shared" si="58"/>
        <v/>
      </c>
      <c r="AI125" s="20" t="str">
        <f t="shared" si="59"/>
        <v/>
      </c>
      <c r="AJ125" s="20" t="str">
        <f t="shared" si="60"/>
        <v/>
      </c>
      <c r="AK125" s="20" t="str">
        <f t="shared" si="61"/>
        <v/>
      </c>
      <c r="AL125" s="20" t="str">
        <f t="shared" si="62"/>
        <v/>
      </c>
      <c r="AM125" s="20" t="str">
        <f t="shared" si="63"/>
        <v/>
      </c>
      <c r="AO125" s="28" t="str">
        <f t="shared" si="43"/>
        <v xml:space="preserve">SELECT * FROM "SchAccounting"."Func_TblCodeOfAccounting_Structure_SET"(0000004000000000002, NULL, 0000009000000000002, 3, '2-1100', '2-1131'); </v>
      </c>
    </row>
    <row r="126" spans="2:41" x14ac:dyDescent="0.25">
      <c r="B126" s="20">
        <v>3</v>
      </c>
      <c r="C126" s="32" t="s">
        <v>398</v>
      </c>
      <c r="D126" s="20" t="s">
        <v>118</v>
      </c>
      <c r="J126" s="32" t="s">
        <v>398</v>
      </c>
      <c r="Q126" s="20" t="str">
        <f t="shared" si="64"/>
        <v>Accounts Payable - BM</v>
      </c>
      <c r="S126" s="20" t="str">
        <f t="shared" si="44"/>
        <v>2-PASV</v>
      </c>
      <c r="T126" s="20" t="str">
        <f t="shared" si="45"/>
        <v>2-0000</v>
      </c>
      <c r="U126" s="20" t="str">
        <f t="shared" si="46"/>
        <v>2-1000</v>
      </c>
      <c r="V126" s="20" t="str">
        <f t="shared" si="47"/>
        <v>2-1100</v>
      </c>
      <c r="W126" s="20" t="str">
        <f t="shared" si="48"/>
        <v>2-1200</v>
      </c>
      <c r="X126" s="20" t="str">
        <f t="shared" si="49"/>
        <v/>
      </c>
      <c r="Y126" s="20" t="str">
        <f t="shared" si="50"/>
        <v/>
      </c>
      <c r="Z126" s="20" t="str">
        <f t="shared" si="51"/>
        <v/>
      </c>
      <c r="AA126" s="20" t="str">
        <f t="shared" si="52"/>
        <v/>
      </c>
      <c r="AB126" s="20" t="str">
        <f t="shared" si="53"/>
        <v/>
      </c>
      <c r="AD126" s="20" t="str">
        <f t="shared" si="54"/>
        <v/>
      </c>
      <c r="AE126" s="20" t="str">
        <f t="shared" si="55"/>
        <v/>
      </c>
      <c r="AF126" s="20" t="str">
        <f t="shared" si="56"/>
        <v/>
      </c>
      <c r="AG126" s="20" t="str">
        <f t="shared" si="57"/>
        <v xml:space="preserve">SELECT * FROM "SchAccounting"."Func_TblCodeOfAccounting_Structure_SET"(0000004000000000002, NULL, 0000009000000000002, 3, '2-1100', '2-1200'); </v>
      </c>
      <c r="AH126" s="20" t="str">
        <f t="shared" si="58"/>
        <v/>
      </c>
      <c r="AI126" s="20" t="str">
        <f t="shared" si="59"/>
        <v/>
      </c>
      <c r="AJ126" s="20" t="str">
        <f t="shared" si="60"/>
        <v/>
      </c>
      <c r="AK126" s="20" t="str">
        <f t="shared" si="61"/>
        <v/>
      </c>
      <c r="AL126" s="20" t="str">
        <f t="shared" si="62"/>
        <v/>
      </c>
      <c r="AM126" s="20" t="str">
        <f t="shared" si="63"/>
        <v/>
      </c>
      <c r="AO126" s="28" t="str">
        <f t="shared" si="43"/>
        <v xml:space="preserve">SELECT * FROM "SchAccounting"."Func_TblCodeOfAccounting_Structure_SET"(0000004000000000002, NULL, 0000009000000000002, 3, '2-1100', '2-1200'); </v>
      </c>
    </row>
    <row r="127" spans="2:41" x14ac:dyDescent="0.25">
      <c r="B127" s="20">
        <v>3</v>
      </c>
      <c r="C127" s="32" t="s">
        <v>399</v>
      </c>
      <c r="D127" s="20" t="s">
        <v>119</v>
      </c>
      <c r="I127" s="32" t="s">
        <v>399</v>
      </c>
      <c r="Q127" s="20" t="str">
        <f t="shared" si="64"/>
        <v>Accrued Expenses</v>
      </c>
      <c r="S127" s="20" t="str">
        <f t="shared" si="44"/>
        <v>2-PASV</v>
      </c>
      <c r="T127" s="20" t="str">
        <f t="shared" si="45"/>
        <v>2-0000</v>
      </c>
      <c r="U127" s="20" t="str">
        <f t="shared" si="46"/>
        <v>2-1000</v>
      </c>
      <c r="V127" s="20" t="str">
        <f t="shared" si="47"/>
        <v>2-1300</v>
      </c>
      <c r="W127" s="20" t="str">
        <f t="shared" si="48"/>
        <v>2-1200</v>
      </c>
      <c r="X127" s="20" t="str">
        <f t="shared" si="49"/>
        <v/>
      </c>
      <c r="Y127" s="20" t="str">
        <f t="shared" si="50"/>
        <v/>
      </c>
      <c r="Z127" s="20" t="str">
        <f t="shared" si="51"/>
        <v/>
      </c>
      <c r="AA127" s="20" t="str">
        <f t="shared" si="52"/>
        <v/>
      </c>
      <c r="AB127" s="20" t="str">
        <f t="shared" si="53"/>
        <v/>
      </c>
      <c r="AD127" s="20" t="str">
        <f t="shared" si="54"/>
        <v/>
      </c>
      <c r="AE127" s="20" t="str">
        <f t="shared" si="55"/>
        <v/>
      </c>
      <c r="AF127" s="20" t="str">
        <f t="shared" si="56"/>
        <v xml:space="preserve">SELECT * FROM "SchAccounting"."Func_TblCodeOfAccounting_Structure_SET"(0000004000000000002, NULL, 0000009000000000002, 2, '2-1000', '2-1300'); </v>
      </c>
      <c r="AG127" s="20" t="str">
        <f t="shared" si="57"/>
        <v/>
      </c>
      <c r="AH127" s="20" t="str">
        <f t="shared" si="58"/>
        <v/>
      </c>
      <c r="AI127" s="20" t="str">
        <f t="shared" si="59"/>
        <v/>
      </c>
      <c r="AJ127" s="20" t="str">
        <f t="shared" si="60"/>
        <v/>
      </c>
      <c r="AK127" s="20" t="str">
        <f t="shared" si="61"/>
        <v/>
      </c>
      <c r="AL127" s="20" t="str">
        <f t="shared" si="62"/>
        <v/>
      </c>
      <c r="AM127" s="20" t="str">
        <f t="shared" si="63"/>
        <v/>
      </c>
      <c r="AO127" s="28" t="str">
        <f t="shared" si="43"/>
        <v xml:space="preserve">SELECT * FROM "SchAccounting"."Func_TblCodeOfAccounting_Structure_SET"(0000004000000000002, NULL, 0000009000000000002, 2, '2-1000', '2-1300'); </v>
      </c>
    </row>
    <row r="128" spans="2:41" x14ac:dyDescent="0.25">
      <c r="B128" s="20">
        <v>3</v>
      </c>
      <c r="C128" s="32" t="s">
        <v>400</v>
      </c>
      <c r="D128" s="20" t="s">
        <v>120</v>
      </c>
      <c r="J128" s="32" t="s">
        <v>400</v>
      </c>
      <c r="Q128" s="20" t="str">
        <f t="shared" si="64"/>
        <v>Accrued Inventory</v>
      </c>
      <c r="S128" s="20" t="str">
        <f t="shared" si="44"/>
        <v>2-PASV</v>
      </c>
      <c r="T128" s="20" t="str">
        <f t="shared" si="45"/>
        <v>2-0000</v>
      </c>
      <c r="U128" s="20" t="str">
        <f t="shared" si="46"/>
        <v>2-1000</v>
      </c>
      <c r="V128" s="20" t="str">
        <f t="shared" si="47"/>
        <v>2-1300</v>
      </c>
      <c r="W128" s="20" t="str">
        <f t="shared" si="48"/>
        <v>2-1301</v>
      </c>
      <c r="X128" s="20" t="str">
        <f t="shared" si="49"/>
        <v/>
      </c>
      <c r="Y128" s="20" t="str">
        <f t="shared" si="50"/>
        <v/>
      </c>
      <c r="Z128" s="20" t="str">
        <f t="shared" si="51"/>
        <v/>
      </c>
      <c r="AA128" s="20" t="str">
        <f t="shared" si="52"/>
        <v/>
      </c>
      <c r="AB128" s="20" t="str">
        <f t="shared" si="53"/>
        <v/>
      </c>
      <c r="AD128" s="20" t="str">
        <f t="shared" si="54"/>
        <v/>
      </c>
      <c r="AE128" s="20" t="str">
        <f t="shared" si="55"/>
        <v/>
      </c>
      <c r="AF128" s="20" t="str">
        <f t="shared" si="56"/>
        <v/>
      </c>
      <c r="AG128" s="20" t="str">
        <f t="shared" si="57"/>
        <v xml:space="preserve">SELECT * FROM "SchAccounting"."Func_TblCodeOfAccounting_Structure_SET"(0000004000000000002, NULL, 0000009000000000002, 3, '2-1300', '2-1301'); </v>
      </c>
      <c r="AH128" s="20" t="str">
        <f t="shared" si="58"/>
        <v/>
      </c>
      <c r="AI128" s="20" t="str">
        <f t="shared" si="59"/>
        <v/>
      </c>
      <c r="AJ128" s="20" t="str">
        <f t="shared" si="60"/>
        <v/>
      </c>
      <c r="AK128" s="20" t="str">
        <f t="shared" si="61"/>
        <v/>
      </c>
      <c r="AL128" s="20" t="str">
        <f t="shared" si="62"/>
        <v/>
      </c>
      <c r="AM128" s="20" t="str">
        <f t="shared" si="63"/>
        <v/>
      </c>
      <c r="AO128" s="28" t="str">
        <f t="shared" si="43"/>
        <v xml:space="preserve">SELECT * FROM "SchAccounting"."Func_TblCodeOfAccounting_Structure_SET"(0000004000000000002, NULL, 0000009000000000002, 3, '2-1300', '2-1301'); </v>
      </c>
    </row>
    <row r="129" spans="2:41" x14ac:dyDescent="0.25">
      <c r="B129" s="20">
        <v>3</v>
      </c>
      <c r="C129" s="32" t="s">
        <v>401</v>
      </c>
      <c r="D129" s="20" t="s">
        <v>121</v>
      </c>
      <c r="J129" s="32" t="s">
        <v>401</v>
      </c>
      <c r="Q129" s="20" t="str">
        <f t="shared" si="64"/>
        <v>Month end CFS Accrual</v>
      </c>
      <c r="S129" s="20" t="str">
        <f t="shared" si="44"/>
        <v>2-PASV</v>
      </c>
      <c r="T129" s="20" t="str">
        <f t="shared" si="45"/>
        <v>2-0000</v>
      </c>
      <c r="U129" s="20" t="str">
        <f t="shared" si="46"/>
        <v>2-1000</v>
      </c>
      <c r="V129" s="20" t="str">
        <f t="shared" si="47"/>
        <v>2-1300</v>
      </c>
      <c r="W129" s="20" t="str">
        <f t="shared" si="48"/>
        <v>2-1310</v>
      </c>
      <c r="X129" s="20" t="str">
        <f t="shared" si="49"/>
        <v/>
      </c>
      <c r="Y129" s="20" t="str">
        <f t="shared" si="50"/>
        <v/>
      </c>
      <c r="Z129" s="20" t="str">
        <f t="shared" si="51"/>
        <v/>
      </c>
      <c r="AA129" s="20" t="str">
        <f t="shared" si="52"/>
        <v/>
      </c>
      <c r="AB129" s="20" t="str">
        <f t="shared" si="53"/>
        <v/>
      </c>
      <c r="AD129" s="20" t="str">
        <f t="shared" si="54"/>
        <v/>
      </c>
      <c r="AE129" s="20" t="str">
        <f t="shared" si="55"/>
        <v/>
      </c>
      <c r="AF129" s="20" t="str">
        <f t="shared" si="56"/>
        <v/>
      </c>
      <c r="AG129" s="20" t="str">
        <f t="shared" si="57"/>
        <v xml:space="preserve">SELECT * FROM "SchAccounting"."Func_TblCodeOfAccounting_Structure_SET"(0000004000000000002, NULL, 0000009000000000002, 3, '2-1300', '2-1310'); </v>
      </c>
      <c r="AH129" s="20" t="str">
        <f t="shared" si="58"/>
        <v/>
      </c>
      <c r="AI129" s="20" t="str">
        <f t="shared" si="59"/>
        <v/>
      </c>
      <c r="AJ129" s="20" t="str">
        <f t="shared" si="60"/>
        <v/>
      </c>
      <c r="AK129" s="20" t="str">
        <f t="shared" si="61"/>
        <v/>
      </c>
      <c r="AL129" s="20" t="str">
        <f t="shared" si="62"/>
        <v/>
      </c>
      <c r="AM129" s="20" t="str">
        <f t="shared" si="63"/>
        <v/>
      </c>
      <c r="AO129" s="28" t="str">
        <f t="shared" si="43"/>
        <v xml:space="preserve">SELECT * FROM "SchAccounting"."Func_TblCodeOfAccounting_Structure_SET"(0000004000000000002, NULL, 0000009000000000002, 3, '2-1300', '2-1310'); </v>
      </c>
    </row>
    <row r="130" spans="2:41" x14ac:dyDescent="0.25">
      <c r="B130" s="20">
        <v>3</v>
      </c>
      <c r="C130" s="32" t="s">
        <v>402</v>
      </c>
      <c r="D130" s="20" t="s">
        <v>122</v>
      </c>
      <c r="I130" s="32" t="s">
        <v>402</v>
      </c>
      <c r="Q130" s="20" t="str">
        <f t="shared" si="64"/>
        <v>Unearned Revenue</v>
      </c>
      <c r="S130" s="20" t="str">
        <f t="shared" si="44"/>
        <v>2-PASV</v>
      </c>
      <c r="T130" s="20" t="str">
        <f t="shared" si="45"/>
        <v>2-0000</v>
      </c>
      <c r="U130" s="20" t="str">
        <f t="shared" si="46"/>
        <v>2-1000</v>
      </c>
      <c r="V130" s="20" t="str">
        <f t="shared" si="47"/>
        <v>2-1400</v>
      </c>
      <c r="W130" s="20" t="str">
        <f t="shared" si="48"/>
        <v>2-1310</v>
      </c>
      <c r="X130" s="20" t="str">
        <f t="shared" si="49"/>
        <v/>
      </c>
      <c r="Y130" s="20" t="str">
        <f t="shared" si="50"/>
        <v/>
      </c>
      <c r="Z130" s="20" t="str">
        <f t="shared" si="51"/>
        <v/>
      </c>
      <c r="AA130" s="20" t="str">
        <f t="shared" si="52"/>
        <v/>
      </c>
      <c r="AB130" s="20" t="str">
        <f t="shared" si="53"/>
        <v/>
      </c>
      <c r="AD130" s="20" t="str">
        <f t="shared" si="54"/>
        <v/>
      </c>
      <c r="AE130" s="20" t="str">
        <f t="shared" si="55"/>
        <v/>
      </c>
      <c r="AF130" s="20" t="str">
        <f t="shared" si="56"/>
        <v xml:space="preserve">SELECT * FROM "SchAccounting"."Func_TblCodeOfAccounting_Structure_SET"(0000004000000000002, NULL, 0000009000000000002, 2, '2-1000', '2-1400'); </v>
      </c>
      <c r="AG130" s="20" t="str">
        <f t="shared" si="57"/>
        <v/>
      </c>
      <c r="AH130" s="20" t="str">
        <f t="shared" si="58"/>
        <v/>
      </c>
      <c r="AI130" s="20" t="str">
        <f t="shared" si="59"/>
        <v/>
      </c>
      <c r="AJ130" s="20" t="str">
        <f t="shared" si="60"/>
        <v/>
      </c>
      <c r="AK130" s="20" t="str">
        <f t="shared" si="61"/>
        <v/>
      </c>
      <c r="AL130" s="20" t="str">
        <f t="shared" si="62"/>
        <v/>
      </c>
      <c r="AM130" s="20" t="str">
        <f t="shared" si="63"/>
        <v/>
      </c>
      <c r="AO130" s="28" t="str">
        <f t="shared" si="43"/>
        <v xml:space="preserve">SELECT * FROM "SchAccounting"."Func_TblCodeOfAccounting_Structure_SET"(0000004000000000002, NULL, 0000009000000000002, 2, '2-1000', '2-1400'); </v>
      </c>
    </row>
    <row r="131" spans="2:41" x14ac:dyDescent="0.25">
      <c r="B131" s="20">
        <v>3</v>
      </c>
      <c r="C131" s="32" t="s">
        <v>545</v>
      </c>
      <c r="D131" s="20" t="s">
        <v>123</v>
      </c>
      <c r="I131" s="32" t="s">
        <v>545</v>
      </c>
      <c r="Q131" s="20" t="str">
        <f t="shared" si="64"/>
        <v>Witholding Tax</v>
      </c>
      <c r="S131" s="20" t="str">
        <f t="shared" si="44"/>
        <v>2-PASV</v>
      </c>
      <c r="T131" s="20" t="str">
        <f t="shared" si="45"/>
        <v>2-0000</v>
      </c>
      <c r="U131" s="20" t="str">
        <f t="shared" si="46"/>
        <v>2-1000</v>
      </c>
      <c r="V131" s="20" t="str">
        <f t="shared" si="47"/>
        <v>2-2100</v>
      </c>
      <c r="W131" s="20" t="str">
        <f t="shared" si="48"/>
        <v>2-1310</v>
      </c>
      <c r="X131" s="20" t="str">
        <f t="shared" si="49"/>
        <v/>
      </c>
      <c r="Y131" s="20" t="str">
        <f t="shared" si="50"/>
        <v/>
      </c>
      <c r="Z131" s="20" t="str">
        <f t="shared" si="51"/>
        <v/>
      </c>
      <c r="AA131" s="20" t="str">
        <f t="shared" si="52"/>
        <v/>
      </c>
      <c r="AB131" s="20" t="str">
        <f t="shared" si="53"/>
        <v/>
      </c>
      <c r="AD131" s="20" t="str">
        <f t="shared" si="54"/>
        <v/>
      </c>
      <c r="AE131" s="20" t="str">
        <f t="shared" si="55"/>
        <v/>
      </c>
      <c r="AF131" s="20" t="str">
        <f t="shared" si="56"/>
        <v xml:space="preserve">SELECT * FROM "SchAccounting"."Func_TblCodeOfAccounting_Structure_SET"(0000004000000000002, NULL, 0000009000000000002, 2, '2-1000', '2-2100'); </v>
      </c>
      <c r="AG131" s="20" t="str">
        <f t="shared" si="57"/>
        <v/>
      </c>
      <c r="AH131" s="20" t="str">
        <f t="shared" si="58"/>
        <v/>
      </c>
      <c r="AI131" s="20" t="str">
        <f t="shared" si="59"/>
        <v/>
      </c>
      <c r="AJ131" s="20" t="str">
        <f t="shared" si="60"/>
        <v/>
      </c>
      <c r="AK131" s="20" t="str">
        <f t="shared" si="61"/>
        <v/>
      </c>
      <c r="AL131" s="20" t="str">
        <f t="shared" si="62"/>
        <v/>
      </c>
      <c r="AM131" s="20" t="str">
        <f t="shared" si="63"/>
        <v/>
      </c>
      <c r="AO131" s="28" t="str">
        <f t="shared" si="43"/>
        <v xml:space="preserve">SELECT * FROM "SchAccounting"."Func_TblCodeOfAccounting_Structure_SET"(0000004000000000002, NULL, 0000009000000000002, 2, '2-1000', '2-2100'); </v>
      </c>
    </row>
    <row r="132" spans="2:41" x14ac:dyDescent="0.25">
      <c r="B132" s="20">
        <v>3</v>
      </c>
      <c r="C132" s="32" t="s">
        <v>546</v>
      </c>
      <c r="D132" s="20" t="s">
        <v>124</v>
      </c>
      <c r="I132" s="32" t="s">
        <v>546</v>
      </c>
      <c r="Q132" s="20" t="str">
        <f t="shared" si="64"/>
        <v>GST - Output Tax</v>
      </c>
      <c r="S132" s="20" t="str">
        <f t="shared" si="44"/>
        <v>2-PASV</v>
      </c>
      <c r="T132" s="20" t="str">
        <f t="shared" si="45"/>
        <v>2-0000</v>
      </c>
      <c r="U132" s="20" t="str">
        <f t="shared" si="46"/>
        <v>2-1000</v>
      </c>
      <c r="V132" s="20" t="str">
        <f t="shared" si="47"/>
        <v>2-3100</v>
      </c>
      <c r="W132" s="20" t="str">
        <f t="shared" si="48"/>
        <v>2-1310</v>
      </c>
      <c r="X132" s="20" t="str">
        <f t="shared" si="49"/>
        <v/>
      </c>
      <c r="Y132" s="20" t="str">
        <f t="shared" si="50"/>
        <v/>
      </c>
      <c r="Z132" s="20" t="str">
        <f t="shared" si="51"/>
        <v/>
      </c>
      <c r="AA132" s="20" t="str">
        <f t="shared" si="52"/>
        <v/>
      </c>
      <c r="AB132" s="20" t="str">
        <f t="shared" si="53"/>
        <v/>
      </c>
      <c r="AD132" s="20" t="str">
        <f t="shared" si="54"/>
        <v/>
      </c>
      <c r="AE132" s="20" t="str">
        <f t="shared" si="55"/>
        <v/>
      </c>
      <c r="AF132" s="20" t="str">
        <f t="shared" si="56"/>
        <v xml:space="preserve">SELECT * FROM "SchAccounting"."Func_TblCodeOfAccounting_Structure_SET"(0000004000000000002, NULL, 0000009000000000002, 2, '2-1000', '2-3100'); </v>
      </c>
      <c r="AG132" s="20" t="str">
        <f t="shared" si="57"/>
        <v/>
      </c>
      <c r="AH132" s="20" t="str">
        <f t="shared" si="58"/>
        <v/>
      </c>
      <c r="AI132" s="20" t="str">
        <f t="shared" si="59"/>
        <v/>
      </c>
      <c r="AJ132" s="20" t="str">
        <f t="shared" si="60"/>
        <v/>
      </c>
      <c r="AK132" s="20" t="str">
        <f t="shared" si="61"/>
        <v/>
      </c>
      <c r="AL132" s="20" t="str">
        <f t="shared" si="62"/>
        <v/>
      </c>
      <c r="AM132" s="20" t="str">
        <f t="shared" si="63"/>
        <v/>
      </c>
      <c r="AO132" s="28" t="str">
        <f t="shared" si="43"/>
        <v xml:space="preserve">SELECT * FROM "SchAccounting"."Func_TblCodeOfAccounting_Structure_SET"(0000004000000000002, NULL, 0000009000000000002, 2, '2-1000', '2-3100'); </v>
      </c>
    </row>
    <row r="133" spans="2:41" x14ac:dyDescent="0.25">
      <c r="B133" s="20">
        <v>3</v>
      </c>
      <c r="C133" s="32" t="s">
        <v>547</v>
      </c>
      <c r="D133" s="20" t="s">
        <v>125</v>
      </c>
      <c r="I133" s="32" t="s">
        <v>547</v>
      </c>
      <c r="Q133" s="20" t="str">
        <f t="shared" si="64"/>
        <v>Defferred Tax Liability</v>
      </c>
      <c r="S133" s="20" t="str">
        <f t="shared" si="44"/>
        <v>2-PASV</v>
      </c>
      <c r="T133" s="20" t="str">
        <f t="shared" si="45"/>
        <v>2-0000</v>
      </c>
      <c r="U133" s="20" t="str">
        <f t="shared" si="46"/>
        <v>2-1000</v>
      </c>
      <c r="V133" s="20" t="str">
        <f t="shared" si="47"/>
        <v>2-3300</v>
      </c>
      <c r="W133" s="20" t="str">
        <f t="shared" si="48"/>
        <v>2-1310</v>
      </c>
      <c r="X133" s="20" t="str">
        <f t="shared" si="49"/>
        <v/>
      </c>
      <c r="Y133" s="20" t="str">
        <f t="shared" si="50"/>
        <v/>
      </c>
      <c r="Z133" s="20" t="str">
        <f t="shared" si="51"/>
        <v/>
      </c>
      <c r="AA133" s="20" t="str">
        <f t="shared" si="52"/>
        <v/>
      </c>
      <c r="AB133" s="20" t="str">
        <f t="shared" si="53"/>
        <v/>
      </c>
      <c r="AD133" s="20" t="str">
        <f t="shared" si="54"/>
        <v/>
      </c>
      <c r="AE133" s="20" t="str">
        <f t="shared" si="55"/>
        <v/>
      </c>
      <c r="AF133" s="20" t="str">
        <f t="shared" si="56"/>
        <v xml:space="preserve">SELECT * FROM "SchAccounting"."Func_TblCodeOfAccounting_Structure_SET"(0000004000000000002, NULL, 0000009000000000002, 2, '2-1000', '2-3300'); </v>
      </c>
      <c r="AG133" s="20" t="str">
        <f t="shared" si="57"/>
        <v/>
      </c>
      <c r="AH133" s="20" t="str">
        <f t="shared" si="58"/>
        <v/>
      </c>
      <c r="AI133" s="20" t="str">
        <f t="shared" si="59"/>
        <v/>
      </c>
      <c r="AJ133" s="20" t="str">
        <f t="shared" si="60"/>
        <v/>
      </c>
      <c r="AK133" s="20" t="str">
        <f t="shared" si="61"/>
        <v/>
      </c>
      <c r="AL133" s="20" t="str">
        <f t="shared" si="62"/>
        <v/>
      </c>
      <c r="AM133" s="20" t="str">
        <f t="shared" si="63"/>
        <v/>
      </c>
      <c r="AO133" s="28" t="str">
        <f t="shared" si="43"/>
        <v xml:space="preserve">SELECT * FROM "SchAccounting"."Func_TblCodeOfAccounting_Structure_SET"(0000004000000000002, NULL, 0000009000000000002, 2, '2-1000', '2-3300'); </v>
      </c>
    </row>
    <row r="134" spans="2:41" x14ac:dyDescent="0.25">
      <c r="B134" s="20">
        <v>3</v>
      </c>
      <c r="C134" s="32" t="s">
        <v>548</v>
      </c>
      <c r="D134" s="20" t="s">
        <v>126</v>
      </c>
      <c r="I134" s="32" t="s">
        <v>548</v>
      </c>
      <c r="Q134" s="20" t="str">
        <f t="shared" si="64"/>
        <v>Provision for Tax</v>
      </c>
      <c r="S134" s="20" t="str">
        <f t="shared" si="44"/>
        <v>2-PASV</v>
      </c>
      <c r="T134" s="20" t="str">
        <f t="shared" si="45"/>
        <v>2-0000</v>
      </c>
      <c r="U134" s="20" t="str">
        <f t="shared" si="46"/>
        <v>2-1000</v>
      </c>
      <c r="V134" s="20" t="str">
        <f t="shared" si="47"/>
        <v>2-3500</v>
      </c>
      <c r="W134" s="20" t="str">
        <f t="shared" si="48"/>
        <v>2-1310</v>
      </c>
      <c r="X134" s="20" t="str">
        <f t="shared" si="49"/>
        <v/>
      </c>
      <c r="Y134" s="20" t="str">
        <f t="shared" si="50"/>
        <v/>
      </c>
      <c r="Z134" s="20" t="str">
        <f t="shared" si="51"/>
        <v/>
      </c>
      <c r="AA134" s="20" t="str">
        <f t="shared" si="52"/>
        <v/>
      </c>
      <c r="AB134" s="20" t="str">
        <f t="shared" si="53"/>
        <v/>
      </c>
      <c r="AD134" s="20" t="str">
        <f t="shared" si="54"/>
        <v/>
      </c>
      <c r="AE134" s="20" t="str">
        <f t="shared" si="55"/>
        <v/>
      </c>
      <c r="AF134" s="20" t="str">
        <f t="shared" si="56"/>
        <v xml:space="preserve">SELECT * FROM "SchAccounting"."Func_TblCodeOfAccounting_Structure_SET"(0000004000000000002, NULL, 0000009000000000002, 2, '2-1000', '2-3500'); </v>
      </c>
      <c r="AG134" s="20" t="str">
        <f t="shared" si="57"/>
        <v/>
      </c>
      <c r="AH134" s="20" t="str">
        <f t="shared" si="58"/>
        <v/>
      </c>
      <c r="AI134" s="20" t="str">
        <f t="shared" si="59"/>
        <v/>
      </c>
      <c r="AJ134" s="20" t="str">
        <f t="shared" si="60"/>
        <v/>
      </c>
      <c r="AK134" s="20" t="str">
        <f t="shared" si="61"/>
        <v/>
      </c>
      <c r="AL134" s="20" t="str">
        <f t="shared" si="62"/>
        <v/>
      </c>
      <c r="AM134" s="20" t="str">
        <f t="shared" si="63"/>
        <v/>
      </c>
      <c r="AO134" s="28" t="str">
        <f t="shared" si="43"/>
        <v xml:space="preserve">SELECT * FROM "SchAccounting"."Func_TblCodeOfAccounting_Structure_SET"(0000004000000000002, NULL, 0000009000000000002, 2, '2-1000', '2-3500'); </v>
      </c>
    </row>
    <row r="135" spans="2:41" x14ac:dyDescent="0.25">
      <c r="B135" s="20">
        <v>4</v>
      </c>
      <c r="C135" s="32" t="s">
        <v>549</v>
      </c>
      <c r="D135" s="20" t="s">
        <v>127</v>
      </c>
      <c r="J135" s="32" t="s">
        <v>549</v>
      </c>
      <c r="Q135" s="20" t="str">
        <f t="shared" si="64"/>
        <v>Provision Tax 21</v>
      </c>
      <c r="S135" s="20" t="str">
        <f t="shared" si="44"/>
        <v>2-PASV</v>
      </c>
      <c r="T135" s="20" t="str">
        <f t="shared" si="45"/>
        <v>2-0000</v>
      </c>
      <c r="U135" s="20" t="str">
        <f t="shared" si="46"/>
        <v>2-1000</v>
      </c>
      <c r="V135" s="20" t="str">
        <f t="shared" si="47"/>
        <v>2-3500</v>
      </c>
      <c r="W135" s="20" t="str">
        <f t="shared" si="48"/>
        <v>2-3510</v>
      </c>
      <c r="X135" s="20" t="str">
        <f t="shared" si="49"/>
        <v/>
      </c>
      <c r="Y135" s="20" t="str">
        <f t="shared" si="50"/>
        <v/>
      </c>
      <c r="Z135" s="20" t="str">
        <f t="shared" si="51"/>
        <v/>
      </c>
      <c r="AA135" s="20" t="str">
        <f t="shared" si="52"/>
        <v/>
      </c>
      <c r="AB135" s="20" t="str">
        <f t="shared" si="53"/>
        <v/>
      </c>
      <c r="AD135" s="20" t="str">
        <f t="shared" si="54"/>
        <v/>
      </c>
      <c r="AE135" s="20" t="str">
        <f t="shared" si="55"/>
        <v/>
      </c>
      <c r="AF135" s="20" t="str">
        <f t="shared" si="56"/>
        <v/>
      </c>
      <c r="AG135" s="20" t="str">
        <f t="shared" si="57"/>
        <v xml:space="preserve">SELECT * FROM "SchAccounting"."Func_TblCodeOfAccounting_Structure_SET"(0000004000000000002, NULL, 0000009000000000002, 3, '2-3500', '2-3510'); </v>
      </c>
      <c r="AH135" s="20" t="str">
        <f t="shared" si="58"/>
        <v/>
      </c>
      <c r="AI135" s="20" t="str">
        <f t="shared" si="59"/>
        <v/>
      </c>
      <c r="AJ135" s="20" t="str">
        <f t="shared" si="60"/>
        <v/>
      </c>
      <c r="AK135" s="20" t="str">
        <f t="shared" si="61"/>
        <v/>
      </c>
      <c r="AL135" s="20" t="str">
        <f t="shared" si="62"/>
        <v/>
      </c>
      <c r="AM135" s="20" t="str">
        <f t="shared" si="63"/>
        <v/>
      </c>
      <c r="AO135" s="28" t="str">
        <f t="shared" ref="AO135:AO198" si="65">IF(NOT(EXACT(AD135, "")), AD135, IF(NOT(EXACT(AE135, "")), AE135, IF(NOT(EXACT(AF135, "")), AF135, IF(NOT(EXACT(AG135, "")), AG135, IF(NOT(EXACT(AH135, "")), AH135, IF(NOT(EXACT(AI135, "")), AI135, IF(NOT(EXACT(AJ135, "")), AJ135, IF(NOT(EXACT(AK135, "")), AK135, IF(NOT(EXACT(AL135, "")), AL135, IF(NOT(EXACT(AM135, "")), AM135, ""))))))))))</f>
        <v xml:space="preserve">SELECT * FROM "SchAccounting"."Func_TblCodeOfAccounting_Structure_SET"(0000004000000000002, NULL, 0000009000000000002, 3, '2-3500', '2-3510'); </v>
      </c>
    </row>
    <row r="136" spans="2:41" x14ac:dyDescent="0.25">
      <c r="B136" s="20">
        <v>4</v>
      </c>
      <c r="C136" s="32" t="s">
        <v>550</v>
      </c>
      <c r="D136" s="20" t="s">
        <v>128</v>
      </c>
      <c r="J136" s="32" t="s">
        <v>550</v>
      </c>
      <c r="Q136" s="20" t="str">
        <f t="shared" si="64"/>
        <v>Provision Tax 22</v>
      </c>
      <c r="S136" s="20" t="str">
        <f t="shared" ref="S136:S199" si="66">IF(EXACT($F136, ""), IF(EXACT($S135, ""), "", $S135), $F136)</f>
        <v>2-PASV</v>
      </c>
      <c r="T136" s="20" t="str">
        <f t="shared" ref="T136:T199" si="67">IF(EXACT($G136, ""), IF(EXACT($T135, ""), "", $T135), $G136)</f>
        <v>2-0000</v>
      </c>
      <c r="U136" s="20" t="str">
        <f t="shared" ref="U136:U199" si="68">IF(EXACT($H136, ""), IF(EXACT($U135, ""), "", $U135), $H136)</f>
        <v>2-1000</v>
      </c>
      <c r="V136" s="20" t="str">
        <f t="shared" ref="V136:V199" si="69">IF(EXACT($I136, ""), IF(EXACT($V135, ""), "", $V135), $I136)</f>
        <v>2-3500</v>
      </c>
      <c r="W136" s="20" t="str">
        <f t="shared" ref="W136:W199" si="70">IF(EXACT($J136, ""), IF(EXACT($W135, ""), "", $W135), $J136)</f>
        <v>2-3520</v>
      </c>
      <c r="X136" s="20" t="str">
        <f t="shared" ref="X136:X199" si="71">IF(EXACT($K136, ""), IF(EXACT($X135, ""), "", $X135), $K136)</f>
        <v/>
      </c>
      <c r="Y136" s="20" t="str">
        <f t="shared" ref="Y136:Y199" si="72">IF(EXACT($L136, ""), IF(EXACT($Y135, ""), "", $Y135), $L136)</f>
        <v/>
      </c>
      <c r="Z136" s="20" t="str">
        <f t="shared" ref="Z136:Z199" si="73">IF(EXACT($M136, ""), IF(EXACT($Z135, ""), "", $Z135), $M136)</f>
        <v/>
      </c>
      <c r="AA136" s="20" t="str">
        <f t="shared" ref="AA136:AA199" si="74">IF(EXACT($N136, ""), IF(EXACT($AA135, ""), "", $AA135), $N136)</f>
        <v/>
      </c>
      <c r="AB136" s="20" t="str">
        <f t="shared" ref="AB136:AB199" si="75">IF(EXACT($O136, ""), IF(EXACT($AB135, ""), "", $AB135), $O136)</f>
        <v/>
      </c>
      <c r="AD136" s="20" t="str">
        <f t="shared" si="54"/>
        <v/>
      </c>
      <c r="AE136" s="20" t="str">
        <f t="shared" si="55"/>
        <v/>
      </c>
      <c r="AF136" s="20" t="str">
        <f t="shared" si="56"/>
        <v/>
      </c>
      <c r="AG136" s="20" t="str">
        <f t="shared" si="57"/>
        <v xml:space="preserve">SELECT * FROM "SchAccounting"."Func_TblCodeOfAccounting_Structure_SET"(0000004000000000002, NULL, 0000009000000000002, 3, '2-3500', '2-3520'); </v>
      </c>
      <c r="AH136" s="20" t="str">
        <f t="shared" si="58"/>
        <v/>
      </c>
      <c r="AI136" s="20" t="str">
        <f t="shared" si="59"/>
        <v/>
      </c>
      <c r="AJ136" s="20" t="str">
        <f t="shared" si="60"/>
        <v/>
      </c>
      <c r="AK136" s="20" t="str">
        <f t="shared" si="61"/>
        <v/>
      </c>
      <c r="AL136" s="20" t="str">
        <f t="shared" si="62"/>
        <v/>
      </c>
      <c r="AM136" s="20" t="str">
        <f t="shared" si="63"/>
        <v/>
      </c>
      <c r="AO136" s="28" t="str">
        <f t="shared" si="65"/>
        <v xml:space="preserve">SELECT * FROM "SchAccounting"."Func_TblCodeOfAccounting_Structure_SET"(0000004000000000002, NULL, 0000009000000000002, 3, '2-3500', '2-3520'); </v>
      </c>
    </row>
    <row r="137" spans="2:41" x14ac:dyDescent="0.25">
      <c r="B137" s="20">
        <v>4</v>
      </c>
      <c r="C137" s="32" t="s">
        <v>551</v>
      </c>
      <c r="D137" s="20" t="s">
        <v>129</v>
      </c>
      <c r="J137" s="32" t="s">
        <v>551</v>
      </c>
      <c r="Q137" s="20" t="str">
        <f t="shared" si="64"/>
        <v>Provision Tax 23</v>
      </c>
      <c r="S137" s="20" t="str">
        <f t="shared" si="66"/>
        <v>2-PASV</v>
      </c>
      <c r="T137" s="20" t="str">
        <f t="shared" si="67"/>
        <v>2-0000</v>
      </c>
      <c r="U137" s="20" t="str">
        <f t="shared" si="68"/>
        <v>2-1000</v>
      </c>
      <c r="V137" s="20" t="str">
        <f t="shared" si="69"/>
        <v>2-3500</v>
      </c>
      <c r="W137" s="20" t="str">
        <f t="shared" si="70"/>
        <v>2-3530</v>
      </c>
      <c r="X137" s="20" t="str">
        <f t="shared" si="71"/>
        <v/>
      </c>
      <c r="Y137" s="20" t="str">
        <f t="shared" si="72"/>
        <v/>
      </c>
      <c r="Z137" s="20" t="str">
        <f t="shared" si="73"/>
        <v/>
      </c>
      <c r="AA137" s="20" t="str">
        <f t="shared" si="74"/>
        <v/>
      </c>
      <c r="AB137" s="20" t="str">
        <f t="shared" si="75"/>
        <v/>
      </c>
      <c r="AD137" s="20" t="str">
        <f t="shared" si="54"/>
        <v/>
      </c>
      <c r="AE137" s="20" t="str">
        <f t="shared" si="55"/>
        <v/>
      </c>
      <c r="AF137" s="20" t="str">
        <f t="shared" si="56"/>
        <v/>
      </c>
      <c r="AG137" s="20" t="str">
        <f t="shared" si="57"/>
        <v xml:space="preserve">SELECT * FROM "SchAccounting"."Func_TblCodeOfAccounting_Structure_SET"(0000004000000000002, NULL, 0000009000000000002, 3, '2-3500', '2-3530'); </v>
      </c>
      <c r="AH137" s="20" t="str">
        <f t="shared" si="58"/>
        <v/>
      </c>
      <c r="AI137" s="20" t="str">
        <f t="shared" si="59"/>
        <v/>
      </c>
      <c r="AJ137" s="20" t="str">
        <f t="shared" si="60"/>
        <v/>
      </c>
      <c r="AK137" s="20" t="str">
        <f t="shared" si="61"/>
        <v/>
      </c>
      <c r="AL137" s="20" t="str">
        <f t="shared" si="62"/>
        <v/>
      </c>
      <c r="AM137" s="20" t="str">
        <f t="shared" si="63"/>
        <v/>
      </c>
      <c r="AO137" s="28" t="str">
        <f t="shared" si="65"/>
        <v xml:space="preserve">SELECT * FROM "SchAccounting"."Func_TblCodeOfAccounting_Structure_SET"(0000004000000000002, NULL, 0000009000000000002, 3, '2-3500', '2-3530'); </v>
      </c>
    </row>
    <row r="138" spans="2:41" x14ac:dyDescent="0.25">
      <c r="B138" s="20">
        <v>4</v>
      </c>
      <c r="C138" s="32" t="s">
        <v>552</v>
      </c>
      <c r="D138" s="20" t="s">
        <v>130</v>
      </c>
      <c r="J138" s="32" t="s">
        <v>552</v>
      </c>
      <c r="Q138" s="20" t="str">
        <f t="shared" si="64"/>
        <v>Provision Tax 25</v>
      </c>
      <c r="S138" s="20" t="str">
        <f t="shared" si="66"/>
        <v>2-PASV</v>
      </c>
      <c r="T138" s="20" t="str">
        <f t="shared" si="67"/>
        <v>2-0000</v>
      </c>
      <c r="U138" s="20" t="str">
        <f t="shared" si="68"/>
        <v>2-1000</v>
      </c>
      <c r="V138" s="20" t="str">
        <f t="shared" si="69"/>
        <v>2-3500</v>
      </c>
      <c r="W138" s="20" t="str">
        <f t="shared" si="70"/>
        <v>2-3540</v>
      </c>
      <c r="X138" s="20" t="str">
        <f t="shared" si="71"/>
        <v/>
      </c>
      <c r="Y138" s="20" t="str">
        <f t="shared" si="72"/>
        <v/>
      </c>
      <c r="Z138" s="20" t="str">
        <f t="shared" si="73"/>
        <v/>
      </c>
      <c r="AA138" s="20" t="str">
        <f t="shared" si="74"/>
        <v/>
      </c>
      <c r="AB138" s="20" t="str">
        <f t="shared" si="75"/>
        <v/>
      </c>
      <c r="AD138" s="20" t="str">
        <f t="shared" si="54"/>
        <v/>
      </c>
      <c r="AE138" s="20" t="str">
        <f t="shared" si="55"/>
        <v/>
      </c>
      <c r="AF138" s="20" t="str">
        <f t="shared" si="56"/>
        <v/>
      </c>
      <c r="AG138" s="20" t="str">
        <f t="shared" si="57"/>
        <v xml:space="preserve">SELECT * FROM "SchAccounting"."Func_TblCodeOfAccounting_Structure_SET"(0000004000000000002, NULL, 0000009000000000002, 3, '2-3500', '2-3540'); </v>
      </c>
      <c r="AH138" s="20" t="str">
        <f t="shared" si="58"/>
        <v/>
      </c>
      <c r="AI138" s="20" t="str">
        <f t="shared" si="59"/>
        <v/>
      </c>
      <c r="AJ138" s="20" t="str">
        <f t="shared" si="60"/>
        <v/>
      </c>
      <c r="AK138" s="20" t="str">
        <f t="shared" si="61"/>
        <v/>
      </c>
      <c r="AL138" s="20" t="str">
        <f t="shared" si="62"/>
        <v/>
      </c>
      <c r="AM138" s="20" t="str">
        <f t="shared" si="63"/>
        <v/>
      </c>
      <c r="AO138" s="28" t="str">
        <f t="shared" si="65"/>
        <v xml:space="preserve">SELECT * FROM "SchAccounting"."Func_TblCodeOfAccounting_Structure_SET"(0000004000000000002, NULL, 0000009000000000002, 3, '2-3500', '2-3540'); </v>
      </c>
    </row>
    <row r="139" spans="2:41" x14ac:dyDescent="0.25">
      <c r="B139" s="20">
        <v>3</v>
      </c>
      <c r="C139" s="32" t="s">
        <v>553</v>
      </c>
      <c r="D139" s="20" t="s">
        <v>131</v>
      </c>
      <c r="I139" s="32" t="s">
        <v>553</v>
      </c>
      <c r="Q139" s="20" t="str">
        <f t="shared" si="64"/>
        <v>Tax Paid Current Year</v>
      </c>
      <c r="S139" s="20" t="str">
        <f t="shared" si="66"/>
        <v>2-PASV</v>
      </c>
      <c r="T139" s="20" t="str">
        <f t="shared" si="67"/>
        <v>2-0000</v>
      </c>
      <c r="U139" s="20" t="str">
        <f t="shared" si="68"/>
        <v>2-1000</v>
      </c>
      <c r="V139" s="20" t="str">
        <f t="shared" si="69"/>
        <v>2-3600</v>
      </c>
      <c r="W139" s="20" t="str">
        <f t="shared" si="70"/>
        <v>2-3540</v>
      </c>
      <c r="X139" s="20" t="str">
        <f t="shared" si="71"/>
        <v/>
      </c>
      <c r="Y139" s="20" t="str">
        <f t="shared" si="72"/>
        <v/>
      </c>
      <c r="Z139" s="20" t="str">
        <f t="shared" si="73"/>
        <v/>
      </c>
      <c r="AA139" s="20" t="str">
        <f t="shared" si="74"/>
        <v/>
      </c>
      <c r="AB139" s="20" t="str">
        <f t="shared" si="75"/>
        <v/>
      </c>
      <c r="AD139" s="20" t="str">
        <f t="shared" si="54"/>
        <v/>
      </c>
      <c r="AE139" s="20" t="str">
        <f t="shared" si="55"/>
        <v/>
      </c>
      <c r="AF139" s="20" t="str">
        <f t="shared" si="56"/>
        <v xml:space="preserve">SELECT * FROM "SchAccounting"."Func_TblCodeOfAccounting_Structure_SET"(0000004000000000002, NULL, 0000009000000000002, 2, '2-1000', '2-3600'); </v>
      </c>
      <c r="AG139" s="20" t="str">
        <f t="shared" si="57"/>
        <v/>
      </c>
      <c r="AH139" s="20" t="str">
        <f t="shared" si="58"/>
        <v/>
      </c>
      <c r="AI139" s="20" t="str">
        <f t="shared" si="59"/>
        <v/>
      </c>
      <c r="AJ139" s="20" t="str">
        <f t="shared" si="60"/>
        <v/>
      </c>
      <c r="AK139" s="20" t="str">
        <f t="shared" si="61"/>
        <v/>
      </c>
      <c r="AL139" s="20" t="str">
        <f t="shared" si="62"/>
        <v/>
      </c>
      <c r="AM139" s="20" t="str">
        <f t="shared" si="63"/>
        <v/>
      </c>
      <c r="AO139" s="28" t="str">
        <f t="shared" si="65"/>
        <v xml:space="preserve">SELECT * FROM "SchAccounting"."Func_TblCodeOfAccounting_Structure_SET"(0000004000000000002, NULL, 0000009000000000002, 2, '2-1000', '2-3600'); </v>
      </c>
    </row>
    <row r="140" spans="2:41" x14ac:dyDescent="0.25">
      <c r="B140" s="20">
        <v>3</v>
      </c>
      <c r="C140" s="32" t="s">
        <v>554</v>
      </c>
      <c r="D140" s="20" t="s">
        <v>132</v>
      </c>
      <c r="I140" s="32" t="s">
        <v>554</v>
      </c>
      <c r="Q140" s="20" t="str">
        <f t="shared" si="64"/>
        <v>Provision for Tax Current Year</v>
      </c>
      <c r="S140" s="20" t="str">
        <f t="shared" si="66"/>
        <v>2-PASV</v>
      </c>
      <c r="T140" s="20" t="str">
        <f t="shared" si="67"/>
        <v>2-0000</v>
      </c>
      <c r="U140" s="20" t="str">
        <f t="shared" si="68"/>
        <v>2-1000</v>
      </c>
      <c r="V140" s="20" t="str">
        <f t="shared" si="69"/>
        <v>2-3700</v>
      </c>
      <c r="W140" s="20" t="str">
        <f t="shared" si="70"/>
        <v>2-3540</v>
      </c>
      <c r="X140" s="20" t="str">
        <f t="shared" si="71"/>
        <v/>
      </c>
      <c r="Y140" s="20" t="str">
        <f t="shared" si="72"/>
        <v/>
      </c>
      <c r="Z140" s="20" t="str">
        <f t="shared" si="73"/>
        <v/>
      </c>
      <c r="AA140" s="20" t="str">
        <f t="shared" si="74"/>
        <v/>
      </c>
      <c r="AB140" s="20" t="str">
        <f t="shared" si="75"/>
        <v/>
      </c>
      <c r="AD140" s="20" t="str">
        <f t="shared" si="54"/>
        <v/>
      </c>
      <c r="AE140" s="20" t="str">
        <f t="shared" si="55"/>
        <v/>
      </c>
      <c r="AF140" s="20" t="str">
        <f t="shared" si="56"/>
        <v xml:space="preserve">SELECT * FROM "SchAccounting"."Func_TblCodeOfAccounting_Structure_SET"(0000004000000000002, NULL, 0000009000000000002, 2, '2-1000', '2-3700'); </v>
      </c>
      <c r="AG140" s="20" t="str">
        <f t="shared" si="57"/>
        <v/>
      </c>
      <c r="AH140" s="20" t="str">
        <f t="shared" si="58"/>
        <v/>
      </c>
      <c r="AI140" s="20" t="str">
        <f t="shared" si="59"/>
        <v/>
      </c>
      <c r="AJ140" s="20" t="str">
        <f t="shared" si="60"/>
        <v/>
      </c>
      <c r="AK140" s="20" t="str">
        <f t="shared" si="61"/>
        <v/>
      </c>
      <c r="AL140" s="20" t="str">
        <f t="shared" si="62"/>
        <v/>
      </c>
      <c r="AM140" s="20" t="str">
        <f t="shared" si="63"/>
        <v/>
      </c>
      <c r="AO140" s="28" t="str">
        <f t="shared" si="65"/>
        <v xml:space="preserve">SELECT * FROM "SchAccounting"."Func_TblCodeOfAccounting_Structure_SET"(0000004000000000002, NULL, 0000009000000000002, 2, '2-1000', '2-3700'); </v>
      </c>
    </row>
    <row r="141" spans="2:41" x14ac:dyDescent="0.25">
      <c r="B141" s="20">
        <v>3</v>
      </c>
      <c r="C141" s="32" t="s">
        <v>555</v>
      </c>
      <c r="D141" s="20" t="s">
        <v>133</v>
      </c>
      <c r="I141" s="32" t="s">
        <v>555</v>
      </c>
      <c r="Q141" s="20" t="str">
        <f t="shared" si="64"/>
        <v>Provision for Bonus THR</v>
      </c>
      <c r="S141" s="20" t="str">
        <f t="shared" si="66"/>
        <v>2-PASV</v>
      </c>
      <c r="T141" s="20" t="str">
        <f t="shared" si="67"/>
        <v>2-0000</v>
      </c>
      <c r="U141" s="20" t="str">
        <f t="shared" si="68"/>
        <v>2-1000</v>
      </c>
      <c r="V141" s="20" t="str">
        <f t="shared" si="69"/>
        <v>2-4100</v>
      </c>
      <c r="W141" s="20" t="str">
        <f t="shared" si="70"/>
        <v>2-3540</v>
      </c>
      <c r="X141" s="20" t="str">
        <f t="shared" si="71"/>
        <v/>
      </c>
      <c r="Y141" s="20" t="str">
        <f t="shared" si="72"/>
        <v/>
      </c>
      <c r="Z141" s="20" t="str">
        <f t="shared" si="73"/>
        <v/>
      </c>
      <c r="AA141" s="20" t="str">
        <f t="shared" si="74"/>
        <v/>
      </c>
      <c r="AB141" s="20" t="str">
        <f t="shared" si="75"/>
        <v/>
      </c>
      <c r="AD141" s="20" t="str">
        <f t="shared" si="54"/>
        <v/>
      </c>
      <c r="AE141" s="20" t="str">
        <f t="shared" si="55"/>
        <v/>
      </c>
      <c r="AF141" s="20" t="str">
        <f t="shared" si="56"/>
        <v xml:space="preserve">SELECT * FROM "SchAccounting"."Func_TblCodeOfAccounting_Structure_SET"(0000004000000000002, NULL, 0000009000000000002, 2, '2-1000', '2-4100'); </v>
      </c>
      <c r="AG141" s="20" t="str">
        <f t="shared" si="57"/>
        <v/>
      </c>
      <c r="AH141" s="20" t="str">
        <f t="shared" si="58"/>
        <v/>
      </c>
      <c r="AI141" s="20" t="str">
        <f t="shared" si="59"/>
        <v/>
      </c>
      <c r="AJ141" s="20" t="str">
        <f t="shared" si="60"/>
        <v/>
      </c>
      <c r="AK141" s="20" t="str">
        <f t="shared" si="61"/>
        <v/>
      </c>
      <c r="AL141" s="20" t="str">
        <f t="shared" si="62"/>
        <v/>
      </c>
      <c r="AM141" s="20" t="str">
        <f t="shared" si="63"/>
        <v/>
      </c>
      <c r="AO141" s="28" t="str">
        <f t="shared" si="65"/>
        <v xml:space="preserve">SELECT * FROM "SchAccounting"."Func_TblCodeOfAccounting_Structure_SET"(0000004000000000002, NULL, 0000009000000000002, 2, '2-1000', '2-4100'); </v>
      </c>
    </row>
    <row r="142" spans="2:41" x14ac:dyDescent="0.25">
      <c r="B142" s="20">
        <v>2</v>
      </c>
      <c r="C142" s="32" t="s">
        <v>556</v>
      </c>
      <c r="D142" s="20" t="s">
        <v>134</v>
      </c>
      <c r="H142" s="32" t="s">
        <v>556</v>
      </c>
      <c r="Q142" s="20" t="str">
        <f t="shared" si="64"/>
        <v>Long Term Liabilities</v>
      </c>
      <c r="S142" s="20" t="str">
        <f t="shared" si="66"/>
        <v>2-PASV</v>
      </c>
      <c r="T142" s="20" t="str">
        <f t="shared" si="67"/>
        <v>2-0000</v>
      </c>
      <c r="U142" s="20" t="str">
        <f t="shared" si="68"/>
        <v>2-5000</v>
      </c>
      <c r="V142" s="20" t="str">
        <f t="shared" si="69"/>
        <v>2-4100</v>
      </c>
      <c r="W142" s="20" t="str">
        <f t="shared" si="70"/>
        <v>2-3540</v>
      </c>
      <c r="X142" s="20" t="str">
        <f t="shared" si="71"/>
        <v/>
      </c>
      <c r="Y142" s="20" t="str">
        <f t="shared" si="72"/>
        <v/>
      </c>
      <c r="Z142" s="20" t="str">
        <f t="shared" si="73"/>
        <v/>
      </c>
      <c r="AA142" s="20" t="str">
        <f t="shared" si="74"/>
        <v/>
      </c>
      <c r="AB142" s="20" t="str">
        <f t="shared" si="75"/>
        <v/>
      </c>
      <c r="AD142" s="20" t="str">
        <f t="shared" si="54"/>
        <v/>
      </c>
      <c r="AE142" s="20" t="str">
        <f t="shared" si="55"/>
        <v xml:space="preserve">SELECT * FROM "SchAccounting"."Func_TblCodeOfAccounting_Structure_SET"(0000004000000000002, NULL, 0000009000000000002, 1, '2-0000', '2-5000'); </v>
      </c>
      <c r="AF142" s="20" t="str">
        <f t="shared" si="56"/>
        <v/>
      </c>
      <c r="AG142" s="20" t="str">
        <f t="shared" si="57"/>
        <v/>
      </c>
      <c r="AH142" s="20" t="str">
        <f t="shared" si="58"/>
        <v/>
      </c>
      <c r="AI142" s="20" t="str">
        <f t="shared" si="59"/>
        <v/>
      </c>
      <c r="AJ142" s="20" t="str">
        <f t="shared" si="60"/>
        <v/>
      </c>
      <c r="AK142" s="20" t="str">
        <f t="shared" si="61"/>
        <v/>
      </c>
      <c r="AL142" s="20" t="str">
        <f t="shared" si="62"/>
        <v/>
      </c>
      <c r="AM142" s="20" t="str">
        <f t="shared" si="63"/>
        <v/>
      </c>
      <c r="AO142" s="28" t="str">
        <f t="shared" si="65"/>
        <v xml:space="preserve">SELECT * FROM "SchAccounting"."Func_TblCodeOfAccounting_Structure_SET"(0000004000000000002, NULL, 0000009000000000002, 1, '2-0000', '2-5000'); </v>
      </c>
    </row>
    <row r="143" spans="2:41" x14ac:dyDescent="0.25">
      <c r="B143" s="20">
        <v>3</v>
      </c>
      <c r="C143" s="32" t="s">
        <v>557</v>
      </c>
      <c r="D143" s="20" t="s">
        <v>135</v>
      </c>
      <c r="I143" s="32" t="s">
        <v>557</v>
      </c>
      <c r="Q143" s="20" t="str">
        <f t="shared" si="64"/>
        <v>Account Payable - Non Current</v>
      </c>
      <c r="S143" s="20" t="str">
        <f t="shared" si="66"/>
        <v>2-PASV</v>
      </c>
      <c r="T143" s="20" t="str">
        <f t="shared" si="67"/>
        <v>2-0000</v>
      </c>
      <c r="U143" s="20" t="str">
        <f t="shared" si="68"/>
        <v>2-5000</v>
      </c>
      <c r="V143" s="20" t="str">
        <f t="shared" si="69"/>
        <v>2-5100</v>
      </c>
      <c r="W143" s="20" t="str">
        <f t="shared" si="70"/>
        <v>2-3540</v>
      </c>
      <c r="X143" s="20" t="str">
        <f t="shared" si="71"/>
        <v/>
      </c>
      <c r="Y143" s="20" t="str">
        <f t="shared" si="72"/>
        <v/>
      </c>
      <c r="Z143" s="20" t="str">
        <f t="shared" si="73"/>
        <v/>
      </c>
      <c r="AA143" s="20" t="str">
        <f t="shared" si="74"/>
        <v/>
      </c>
      <c r="AB143" s="20" t="str">
        <f t="shared" si="75"/>
        <v/>
      </c>
      <c r="AD143" s="20" t="str">
        <f t="shared" si="54"/>
        <v/>
      </c>
      <c r="AE143" s="20" t="str">
        <f t="shared" si="55"/>
        <v/>
      </c>
      <c r="AF143" s="20" t="str">
        <f t="shared" si="56"/>
        <v xml:space="preserve">SELECT * FROM "SchAccounting"."Func_TblCodeOfAccounting_Structure_SET"(0000004000000000002, NULL, 0000009000000000002, 2, '2-5000', '2-5100'); </v>
      </c>
      <c r="AG143" s="20" t="str">
        <f t="shared" si="57"/>
        <v/>
      </c>
      <c r="AH143" s="20" t="str">
        <f t="shared" si="58"/>
        <v/>
      </c>
      <c r="AI143" s="20" t="str">
        <f t="shared" si="59"/>
        <v/>
      </c>
      <c r="AJ143" s="20" t="str">
        <f t="shared" si="60"/>
        <v/>
      </c>
      <c r="AK143" s="20" t="str">
        <f t="shared" si="61"/>
        <v/>
      </c>
      <c r="AL143" s="20" t="str">
        <f t="shared" si="62"/>
        <v/>
      </c>
      <c r="AM143" s="20" t="str">
        <f t="shared" si="63"/>
        <v/>
      </c>
      <c r="AO143" s="28" t="str">
        <f t="shared" si="65"/>
        <v xml:space="preserve">SELECT * FROM "SchAccounting"."Func_TblCodeOfAccounting_Structure_SET"(0000004000000000002, NULL, 0000009000000000002, 2, '2-5000', '2-5100'); </v>
      </c>
    </row>
    <row r="144" spans="2:41" x14ac:dyDescent="0.25">
      <c r="B144" s="20">
        <v>2</v>
      </c>
      <c r="C144" s="32" t="s">
        <v>558</v>
      </c>
      <c r="D144" s="20" t="s">
        <v>468</v>
      </c>
      <c r="J144" s="32" t="s">
        <v>558</v>
      </c>
      <c r="Q144" s="20" t="str">
        <f t="shared" si="64"/>
        <v>I/C Payable PT KHA</v>
      </c>
      <c r="S144" s="20" t="str">
        <f t="shared" si="66"/>
        <v>2-PASV</v>
      </c>
      <c r="T144" s="20" t="str">
        <f t="shared" si="67"/>
        <v>2-0000</v>
      </c>
      <c r="U144" s="20" t="str">
        <f t="shared" si="68"/>
        <v>2-5000</v>
      </c>
      <c r="V144" s="20" t="str">
        <f t="shared" si="69"/>
        <v>2-5100</v>
      </c>
      <c r="W144" s="20" t="str">
        <f t="shared" si="70"/>
        <v>2-5110</v>
      </c>
      <c r="X144" s="20" t="str">
        <f t="shared" si="71"/>
        <v/>
      </c>
      <c r="Y144" s="20" t="str">
        <f t="shared" si="72"/>
        <v/>
      </c>
      <c r="Z144" s="20" t="str">
        <f t="shared" si="73"/>
        <v/>
      </c>
      <c r="AA144" s="20" t="str">
        <f t="shared" si="74"/>
        <v/>
      </c>
      <c r="AB144" s="20" t="str">
        <f t="shared" si="75"/>
        <v/>
      </c>
      <c r="AD144" s="20" t="str">
        <f t="shared" si="54"/>
        <v/>
      </c>
      <c r="AE144" s="20" t="str">
        <f t="shared" si="55"/>
        <v/>
      </c>
      <c r="AF144" s="20" t="str">
        <f t="shared" si="56"/>
        <v/>
      </c>
      <c r="AG144" s="20" t="str">
        <f t="shared" si="57"/>
        <v xml:space="preserve">SELECT * FROM "SchAccounting"."Func_TblCodeOfAccounting_Structure_SET"(0000004000000000002, NULL, 0000009000000000002, 3, '2-5100', '2-5110'); </v>
      </c>
      <c r="AH144" s="20" t="str">
        <f t="shared" si="58"/>
        <v/>
      </c>
      <c r="AI144" s="20" t="str">
        <f t="shared" si="59"/>
        <v/>
      </c>
      <c r="AJ144" s="20" t="str">
        <f t="shared" si="60"/>
        <v/>
      </c>
      <c r="AK144" s="20" t="str">
        <f t="shared" si="61"/>
        <v/>
      </c>
      <c r="AL144" s="20" t="str">
        <f t="shared" si="62"/>
        <v/>
      </c>
      <c r="AM144" s="20" t="str">
        <f t="shared" si="63"/>
        <v/>
      </c>
      <c r="AO144" s="28" t="str">
        <f t="shared" si="65"/>
        <v xml:space="preserve">SELECT * FROM "SchAccounting"."Func_TblCodeOfAccounting_Structure_SET"(0000004000000000002, NULL, 0000009000000000002, 3, '2-5100', '2-5110'); </v>
      </c>
    </row>
    <row r="145" spans="2:41" x14ac:dyDescent="0.25">
      <c r="B145" s="20">
        <v>2</v>
      </c>
      <c r="C145" s="32" t="s">
        <v>559</v>
      </c>
      <c r="D145" s="20" t="s">
        <v>469</v>
      </c>
      <c r="J145" s="32" t="s">
        <v>559</v>
      </c>
      <c r="Q145" s="20" t="str">
        <f t="shared" si="64"/>
        <v>I/C Payable to PT. DHD</v>
      </c>
      <c r="S145" s="20" t="str">
        <f t="shared" si="66"/>
        <v>2-PASV</v>
      </c>
      <c r="T145" s="20" t="str">
        <f t="shared" si="67"/>
        <v>2-0000</v>
      </c>
      <c r="U145" s="20" t="str">
        <f t="shared" si="68"/>
        <v>2-5000</v>
      </c>
      <c r="V145" s="20" t="str">
        <f t="shared" si="69"/>
        <v>2-5100</v>
      </c>
      <c r="W145" s="20" t="str">
        <f t="shared" si="70"/>
        <v>2-5120</v>
      </c>
      <c r="X145" s="20" t="str">
        <f t="shared" si="71"/>
        <v/>
      </c>
      <c r="Y145" s="20" t="str">
        <f t="shared" si="72"/>
        <v/>
      </c>
      <c r="Z145" s="20" t="str">
        <f t="shared" si="73"/>
        <v/>
      </c>
      <c r="AA145" s="20" t="str">
        <f t="shared" si="74"/>
        <v/>
      </c>
      <c r="AB145" s="20" t="str">
        <f t="shared" si="75"/>
        <v/>
      </c>
      <c r="AD145" s="20" t="str">
        <f t="shared" si="54"/>
        <v/>
      </c>
      <c r="AE145" s="20" t="str">
        <f t="shared" si="55"/>
        <v/>
      </c>
      <c r="AF145" s="20" t="str">
        <f t="shared" si="56"/>
        <v/>
      </c>
      <c r="AG145" s="20" t="str">
        <f t="shared" si="57"/>
        <v xml:space="preserve">SELECT * FROM "SchAccounting"."Func_TblCodeOfAccounting_Structure_SET"(0000004000000000002, NULL, 0000009000000000002, 3, '2-5100', '2-5120'); </v>
      </c>
      <c r="AH145" s="20" t="str">
        <f t="shared" si="58"/>
        <v/>
      </c>
      <c r="AI145" s="20" t="str">
        <f t="shared" si="59"/>
        <v/>
      </c>
      <c r="AJ145" s="20" t="str">
        <f t="shared" si="60"/>
        <v/>
      </c>
      <c r="AK145" s="20" t="str">
        <f t="shared" si="61"/>
        <v/>
      </c>
      <c r="AL145" s="20" t="str">
        <f t="shared" si="62"/>
        <v/>
      </c>
      <c r="AM145" s="20" t="str">
        <f t="shared" si="63"/>
        <v/>
      </c>
      <c r="AO145" s="28" t="str">
        <f t="shared" si="65"/>
        <v xml:space="preserve">SELECT * FROM "SchAccounting"."Func_TblCodeOfAccounting_Structure_SET"(0000004000000000002, NULL, 0000009000000000002, 3, '2-5100', '2-5120'); </v>
      </c>
    </row>
    <row r="146" spans="2:41" x14ac:dyDescent="0.25">
      <c r="B146" s="20">
        <v>3</v>
      </c>
      <c r="C146" s="32" t="s">
        <v>560</v>
      </c>
      <c r="D146" s="20" t="s">
        <v>138</v>
      </c>
      <c r="I146" s="32" t="s">
        <v>560</v>
      </c>
      <c r="Q146" s="20" t="str">
        <f t="shared" si="64"/>
        <v>Bank Loan</v>
      </c>
      <c r="S146" s="20" t="str">
        <f t="shared" si="66"/>
        <v>2-PASV</v>
      </c>
      <c r="T146" s="20" t="str">
        <f t="shared" si="67"/>
        <v>2-0000</v>
      </c>
      <c r="U146" s="20" t="str">
        <f t="shared" si="68"/>
        <v>2-5000</v>
      </c>
      <c r="V146" s="20" t="str">
        <f t="shared" si="69"/>
        <v>2-5200</v>
      </c>
      <c r="W146" s="20" t="str">
        <f t="shared" si="70"/>
        <v>2-5120</v>
      </c>
      <c r="X146" s="20" t="str">
        <f t="shared" si="71"/>
        <v/>
      </c>
      <c r="Y146" s="20" t="str">
        <f t="shared" si="72"/>
        <v/>
      </c>
      <c r="Z146" s="20" t="str">
        <f t="shared" si="73"/>
        <v/>
      </c>
      <c r="AA146" s="20" t="str">
        <f t="shared" si="74"/>
        <v/>
      </c>
      <c r="AB146" s="20" t="str">
        <f t="shared" si="75"/>
        <v/>
      </c>
      <c r="AD146" s="20" t="str">
        <f t="shared" si="54"/>
        <v/>
      </c>
      <c r="AE146" s="20" t="str">
        <f t="shared" si="55"/>
        <v/>
      </c>
      <c r="AF146" s="20" t="str">
        <f t="shared" si="56"/>
        <v xml:space="preserve">SELECT * FROM "SchAccounting"."Func_TblCodeOfAccounting_Structure_SET"(0000004000000000002, NULL, 0000009000000000002, 2, '2-5000', '2-5200'); </v>
      </c>
      <c r="AG146" s="20" t="str">
        <f t="shared" si="57"/>
        <v/>
      </c>
      <c r="AH146" s="20" t="str">
        <f t="shared" si="58"/>
        <v/>
      </c>
      <c r="AI146" s="20" t="str">
        <f t="shared" si="59"/>
        <v/>
      </c>
      <c r="AJ146" s="20" t="str">
        <f t="shared" si="60"/>
        <v/>
      </c>
      <c r="AK146" s="20" t="str">
        <f t="shared" si="61"/>
        <v/>
      </c>
      <c r="AL146" s="20" t="str">
        <f t="shared" si="62"/>
        <v/>
      </c>
      <c r="AM146" s="20" t="str">
        <f t="shared" si="63"/>
        <v/>
      </c>
      <c r="AO146" s="28" t="str">
        <f t="shared" si="65"/>
        <v xml:space="preserve">SELECT * FROM "SchAccounting"."Func_TblCodeOfAccounting_Structure_SET"(0000004000000000002, NULL, 0000009000000000002, 2, '2-5000', '2-5200'); </v>
      </c>
    </row>
    <row r="147" spans="2:41" x14ac:dyDescent="0.25">
      <c r="B147" s="20">
        <v>3</v>
      </c>
      <c r="C147" s="32" t="s">
        <v>561</v>
      </c>
      <c r="D147" s="20" t="s">
        <v>139</v>
      </c>
      <c r="I147" s="32" t="s">
        <v>561</v>
      </c>
      <c r="Q147" s="20" t="str">
        <f t="shared" si="64"/>
        <v>Downer Loan</v>
      </c>
      <c r="S147" s="20" t="str">
        <f t="shared" si="66"/>
        <v>2-PASV</v>
      </c>
      <c r="T147" s="20" t="str">
        <f t="shared" si="67"/>
        <v>2-0000</v>
      </c>
      <c r="U147" s="20" t="str">
        <f t="shared" si="68"/>
        <v>2-5000</v>
      </c>
      <c r="V147" s="20" t="str">
        <f t="shared" si="69"/>
        <v>2-5300</v>
      </c>
      <c r="W147" s="20" t="str">
        <f t="shared" si="70"/>
        <v>2-5120</v>
      </c>
      <c r="X147" s="20" t="str">
        <f t="shared" si="71"/>
        <v/>
      </c>
      <c r="Y147" s="20" t="str">
        <f t="shared" si="72"/>
        <v/>
      </c>
      <c r="Z147" s="20" t="str">
        <f t="shared" si="73"/>
        <v/>
      </c>
      <c r="AA147" s="20" t="str">
        <f t="shared" si="74"/>
        <v/>
      </c>
      <c r="AB147" s="20" t="str">
        <f t="shared" si="75"/>
        <v/>
      </c>
      <c r="AD147" s="20" t="str">
        <f t="shared" si="54"/>
        <v/>
      </c>
      <c r="AE147" s="20" t="str">
        <f t="shared" si="55"/>
        <v/>
      </c>
      <c r="AF147" s="20" t="str">
        <f t="shared" si="56"/>
        <v xml:space="preserve">SELECT * FROM "SchAccounting"."Func_TblCodeOfAccounting_Structure_SET"(0000004000000000002, NULL, 0000009000000000002, 2, '2-5000', '2-5300'); </v>
      </c>
      <c r="AG147" s="20" t="str">
        <f t="shared" si="57"/>
        <v/>
      </c>
      <c r="AH147" s="20" t="str">
        <f t="shared" si="58"/>
        <v/>
      </c>
      <c r="AI147" s="20" t="str">
        <f t="shared" si="59"/>
        <v/>
      </c>
      <c r="AJ147" s="20" t="str">
        <f t="shared" si="60"/>
        <v/>
      </c>
      <c r="AK147" s="20" t="str">
        <f t="shared" si="61"/>
        <v/>
      </c>
      <c r="AL147" s="20" t="str">
        <f t="shared" si="62"/>
        <v/>
      </c>
      <c r="AM147" s="20" t="str">
        <f t="shared" si="63"/>
        <v/>
      </c>
      <c r="AO147" s="28" t="str">
        <f t="shared" si="65"/>
        <v xml:space="preserve">SELECT * FROM "SchAccounting"."Func_TblCodeOfAccounting_Structure_SET"(0000004000000000002, NULL, 0000009000000000002, 2, '2-5000', '2-5300'); </v>
      </c>
    </row>
    <row r="148" spans="2:41" x14ac:dyDescent="0.25">
      <c r="B148" s="20">
        <v>3</v>
      </c>
      <c r="C148" s="32" t="s">
        <v>562</v>
      </c>
      <c r="D148" s="20" t="s">
        <v>140</v>
      </c>
      <c r="I148" s="32" t="s">
        <v>562</v>
      </c>
      <c r="Q148" s="20" t="str">
        <f t="shared" si="64"/>
        <v>Internal Loan</v>
      </c>
      <c r="S148" s="20" t="str">
        <f t="shared" si="66"/>
        <v>2-PASV</v>
      </c>
      <c r="T148" s="20" t="str">
        <f t="shared" si="67"/>
        <v>2-0000</v>
      </c>
      <c r="U148" s="20" t="str">
        <f t="shared" si="68"/>
        <v>2-5000</v>
      </c>
      <c r="V148" s="20" t="str">
        <f t="shared" si="69"/>
        <v>2-5400</v>
      </c>
      <c r="W148" s="20" t="str">
        <f t="shared" si="70"/>
        <v>2-5120</v>
      </c>
      <c r="X148" s="20" t="str">
        <f t="shared" si="71"/>
        <v/>
      </c>
      <c r="Y148" s="20" t="str">
        <f t="shared" si="72"/>
        <v/>
      </c>
      <c r="Z148" s="20" t="str">
        <f t="shared" si="73"/>
        <v/>
      </c>
      <c r="AA148" s="20" t="str">
        <f t="shared" si="74"/>
        <v/>
      </c>
      <c r="AB148" s="20" t="str">
        <f t="shared" si="75"/>
        <v/>
      </c>
      <c r="AD148" s="20" t="str">
        <f t="shared" si="54"/>
        <v/>
      </c>
      <c r="AE148" s="20" t="str">
        <f t="shared" si="55"/>
        <v/>
      </c>
      <c r="AF148" s="20" t="str">
        <f t="shared" si="56"/>
        <v xml:space="preserve">SELECT * FROM "SchAccounting"."Func_TblCodeOfAccounting_Structure_SET"(0000004000000000002, NULL, 0000009000000000002, 2, '2-5000', '2-5400'); </v>
      </c>
      <c r="AG148" s="20" t="str">
        <f t="shared" si="57"/>
        <v/>
      </c>
      <c r="AH148" s="20" t="str">
        <f t="shared" si="58"/>
        <v/>
      </c>
      <c r="AI148" s="20" t="str">
        <f t="shared" si="59"/>
        <v/>
      </c>
      <c r="AJ148" s="20" t="str">
        <f t="shared" si="60"/>
        <v/>
      </c>
      <c r="AK148" s="20" t="str">
        <f t="shared" si="61"/>
        <v/>
      </c>
      <c r="AL148" s="20" t="str">
        <f t="shared" si="62"/>
        <v/>
      </c>
      <c r="AM148" s="20" t="str">
        <f t="shared" si="63"/>
        <v/>
      </c>
      <c r="AO148" s="28" t="str">
        <f t="shared" si="65"/>
        <v xml:space="preserve">SELECT * FROM "SchAccounting"."Func_TblCodeOfAccounting_Structure_SET"(0000004000000000002, NULL, 0000009000000000002, 2, '2-5000', '2-5400'); </v>
      </c>
    </row>
    <row r="149" spans="2:41" x14ac:dyDescent="0.25">
      <c r="B149" s="20">
        <v>3</v>
      </c>
      <c r="C149" s="32" t="s">
        <v>563</v>
      </c>
      <c r="D149" s="20" t="s">
        <v>141</v>
      </c>
      <c r="I149" s="32" t="s">
        <v>563</v>
      </c>
      <c r="Q149" s="20" t="str">
        <f t="shared" si="64"/>
        <v>Other Loan</v>
      </c>
      <c r="S149" s="20" t="str">
        <f t="shared" si="66"/>
        <v>2-PASV</v>
      </c>
      <c r="T149" s="20" t="str">
        <f t="shared" si="67"/>
        <v>2-0000</v>
      </c>
      <c r="U149" s="20" t="str">
        <f t="shared" si="68"/>
        <v>2-5000</v>
      </c>
      <c r="V149" s="20" t="str">
        <f t="shared" si="69"/>
        <v>2-5500</v>
      </c>
      <c r="W149" s="20" t="str">
        <f t="shared" si="70"/>
        <v>2-5120</v>
      </c>
      <c r="X149" s="20" t="str">
        <f t="shared" si="71"/>
        <v/>
      </c>
      <c r="Y149" s="20" t="str">
        <f t="shared" si="72"/>
        <v/>
      </c>
      <c r="Z149" s="20" t="str">
        <f t="shared" si="73"/>
        <v/>
      </c>
      <c r="AA149" s="20" t="str">
        <f t="shared" si="74"/>
        <v/>
      </c>
      <c r="AB149" s="20" t="str">
        <f t="shared" si="75"/>
        <v/>
      </c>
      <c r="AD149" s="20" t="str">
        <f t="shared" si="54"/>
        <v/>
      </c>
      <c r="AE149" s="20" t="str">
        <f t="shared" si="55"/>
        <v/>
      </c>
      <c r="AF149" s="20" t="str">
        <f t="shared" si="56"/>
        <v xml:space="preserve">SELECT * FROM "SchAccounting"."Func_TblCodeOfAccounting_Structure_SET"(0000004000000000002, NULL, 0000009000000000002, 2, '2-5000', '2-5500'); </v>
      </c>
      <c r="AG149" s="20" t="str">
        <f t="shared" si="57"/>
        <v/>
      </c>
      <c r="AH149" s="20" t="str">
        <f t="shared" si="58"/>
        <v/>
      </c>
      <c r="AI149" s="20" t="str">
        <f t="shared" si="59"/>
        <v/>
      </c>
      <c r="AJ149" s="20" t="str">
        <f t="shared" si="60"/>
        <v/>
      </c>
      <c r="AK149" s="20" t="str">
        <f t="shared" si="61"/>
        <v/>
      </c>
      <c r="AL149" s="20" t="str">
        <f t="shared" si="62"/>
        <v/>
      </c>
      <c r="AM149" s="20" t="str">
        <f t="shared" si="63"/>
        <v/>
      </c>
      <c r="AO149" s="28" t="str">
        <f t="shared" si="65"/>
        <v xml:space="preserve">SELECT * FROM "SchAccounting"."Func_TblCodeOfAccounting_Structure_SET"(0000004000000000002, NULL, 0000009000000000002, 2, '2-5000', '2-5500'); </v>
      </c>
    </row>
    <row r="150" spans="2:41" x14ac:dyDescent="0.25">
      <c r="B150" s="20">
        <v>3</v>
      </c>
      <c r="C150" s="32" t="s">
        <v>564</v>
      </c>
      <c r="D150" s="20" t="s">
        <v>142</v>
      </c>
      <c r="I150" s="32" t="s">
        <v>564</v>
      </c>
      <c r="Q150" s="20" t="str">
        <f t="shared" si="64"/>
        <v>Employee Provision</v>
      </c>
      <c r="S150" s="20" t="str">
        <f t="shared" si="66"/>
        <v>2-PASV</v>
      </c>
      <c r="T150" s="20" t="str">
        <f t="shared" si="67"/>
        <v>2-0000</v>
      </c>
      <c r="U150" s="20" t="str">
        <f t="shared" si="68"/>
        <v>2-5000</v>
      </c>
      <c r="V150" s="20" t="str">
        <f t="shared" si="69"/>
        <v>2-6100</v>
      </c>
      <c r="W150" s="20" t="str">
        <f t="shared" si="70"/>
        <v>2-5120</v>
      </c>
      <c r="X150" s="20" t="str">
        <f t="shared" si="71"/>
        <v/>
      </c>
      <c r="Y150" s="20" t="str">
        <f t="shared" si="72"/>
        <v/>
      </c>
      <c r="Z150" s="20" t="str">
        <f t="shared" si="73"/>
        <v/>
      </c>
      <c r="AA150" s="20" t="str">
        <f t="shared" si="74"/>
        <v/>
      </c>
      <c r="AB150" s="20" t="str">
        <f t="shared" si="75"/>
        <v/>
      </c>
      <c r="AD150" s="20" t="str">
        <f t="shared" si="54"/>
        <v/>
      </c>
      <c r="AE150" s="20" t="str">
        <f t="shared" si="55"/>
        <v/>
      </c>
      <c r="AF150" s="20" t="str">
        <f t="shared" si="56"/>
        <v xml:space="preserve">SELECT * FROM "SchAccounting"."Func_TblCodeOfAccounting_Structure_SET"(0000004000000000002, NULL, 0000009000000000002, 2, '2-5000', '2-6100'); </v>
      </c>
      <c r="AG150" s="20" t="str">
        <f t="shared" si="57"/>
        <v/>
      </c>
      <c r="AH150" s="20" t="str">
        <f t="shared" si="58"/>
        <v/>
      </c>
      <c r="AI150" s="20" t="str">
        <f t="shared" si="59"/>
        <v/>
      </c>
      <c r="AJ150" s="20" t="str">
        <f t="shared" si="60"/>
        <v/>
      </c>
      <c r="AK150" s="20" t="str">
        <f t="shared" si="61"/>
        <v/>
      </c>
      <c r="AL150" s="20" t="str">
        <f t="shared" si="62"/>
        <v/>
      </c>
      <c r="AM150" s="20" t="str">
        <f t="shared" si="63"/>
        <v/>
      </c>
      <c r="AO150" s="28" t="str">
        <f t="shared" si="65"/>
        <v xml:space="preserve">SELECT * FROM "SchAccounting"."Func_TblCodeOfAccounting_Structure_SET"(0000004000000000002, NULL, 0000009000000000002, 2, '2-5000', '2-6100'); </v>
      </c>
    </row>
    <row r="151" spans="2:41" x14ac:dyDescent="0.25">
      <c r="B151" s="20">
        <v>3</v>
      </c>
      <c r="C151" s="32" t="s">
        <v>565</v>
      </c>
      <c r="D151" s="20" t="s">
        <v>143</v>
      </c>
      <c r="I151" s="32" t="s">
        <v>565</v>
      </c>
      <c r="Q151" s="20" t="str">
        <f t="shared" si="64"/>
        <v>Deferred Tax Liabilities</v>
      </c>
      <c r="S151" s="20" t="str">
        <f t="shared" si="66"/>
        <v>2-PASV</v>
      </c>
      <c r="T151" s="20" t="str">
        <f t="shared" si="67"/>
        <v>2-0000</v>
      </c>
      <c r="U151" s="20" t="str">
        <f t="shared" si="68"/>
        <v>2-5000</v>
      </c>
      <c r="V151" s="20" t="str">
        <f t="shared" si="69"/>
        <v>2-8100</v>
      </c>
      <c r="W151" s="20" t="str">
        <f t="shared" si="70"/>
        <v>2-5120</v>
      </c>
      <c r="X151" s="20" t="str">
        <f t="shared" si="71"/>
        <v/>
      </c>
      <c r="Y151" s="20" t="str">
        <f t="shared" si="72"/>
        <v/>
      </c>
      <c r="Z151" s="20" t="str">
        <f t="shared" si="73"/>
        <v/>
      </c>
      <c r="AA151" s="20" t="str">
        <f t="shared" si="74"/>
        <v/>
      </c>
      <c r="AB151" s="20" t="str">
        <f t="shared" si="75"/>
        <v/>
      </c>
      <c r="AD151" s="20" t="str">
        <f t="shared" si="54"/>
        <v/>
      </c>
      <c r="AE151" s="20" t="str">
        <f t="shared" si="55"/>
        <v/>
      </c>
      <c r="AF151" s="20" t="str">
        <f t="shared" si="56"/>
        <v xml:space="preserve">SELECT * FROM "SchAccounting"."Func_TblCodeOfAccounting_Structure_SET"(0000004000000000002, NULL, 0000009000000000002, 2, '2-5000', '2-8100'); </v>
      </c>
      <c r="AG151" s="20" t="str">
        <f t="shared" si="57"/>
        <v/>
      </c>
      <c r="AH151" s="20" t="str">
        <f t="shared" si="58"/>
        <v/>
      </c>
      <c r="AI151" s="20" t="str">
        <f t="shared" si="59"/>
        <v/>
      </c>
      <c r="AJ151" s="20" t="str">
        <f t="shared" si="60"/>
        <v/>
      </c>
      <c r="AK151" s="20" t="str">
        <f t="shared" si="61"/>
        <v/>
      </c>
      <c r="AL151" s="20" t="str">
        <f t="shared" si="62"/>
        <v/>
      </c>
      <c r="AM151" s="20" t="str">
        <f t="shared" si="63"/>
        <v/>
      </c>
      <c r="AO151" s="28" t="str">
        <f t="shared" si="65"/>
        <v xml:space="preserve">SELECT * FROM "SchAccounting"."Func_TblCodeOfAccounting_Structure_SET"(0000004000000000002, NULL, 0000009000000000002, 2, '2-5000', '2-8100'); </v>
      </c>
    </row>
    <row r="152" spans="2:41" x14ac:dyDescent="0.25">
      <c r="B152" s="20">
        <v>1</v>
      </c>
      <c r="C152" s="32" t="s">
        <v>403</v>
      </c>
      <c r="D152" s="20" t="s">
        <v>144</v>
      </c>
      <c r="G152" s="32" t="s">
        <v>403</v>
      </c>
      <c r="Q152" s="20" t="str">
        <f t="shared" si="64"/>
        <v>Equity</v>
      </c>
      <c r="S152" s="20" t="str">
        <f t="shared" si="66"/>
        <v>2-PASV</v>
      </c>
      <c r="T152" s="20" t="str">
        <f t="shared" si="67"/>
        <v>3-0000</v>
      </c>
      <c r="U152" s="20" t="str">
        <f t="shared" si="68"/>
        <v>2-5000</v>
      </c>
      <c r="V152" s="20" t="str">
        <f t="shared" si="69"/>
        <v>2-8100</v>
      </c>
      <c r="W152" s="20" t="str">
        <f t="shared" si="70"/>
        <v>2-5120</v>
      </c>
      <c r="X152" s="20" t="str">
        <f t="shared" si="71"/>
        <v/>
      </c>
      <c r="Y152" s="20" t="str">
        <f t="shared" si="72"/>
        <v/>
      </c>
      <c r="Z152" s="20" t="str">
        <f t="shared" si="73"/>
        <v/>
      </c>
      <c r="AA152" s="20" t="str">
        <f t="shared" si="74"/>
        <v/>
      </c>
      <c r="AB152" s="20" t="str">
        <f t="shared" si="75"/>
        <v/>
      </c>
      <c r="AD152" s="20" t="str">
        <f t="shared" si="54"/>
        <v xml:space="preserve">SELECT * FROM "SchAccounting"."Func_TblCodeOfAccounting_Structure_SET"(0000004000000000002, NULL, 0000009000000000002, 0, '2-PASV', '3-0000'); </v>
      </c>
      <c r="AE152" s="20" t="str">
        <f t="shared" si="55"/>
        <v/>
      </c>
      <c r="AF152" s="20" t="str">
        <f t="shared" si="56"/>
        <v/>
      </c>
      <c r="AG152" s="20" t="str">
        <f t="shared" si="57"/>
        <v/>
      </c>
      <c r="AH152" s="20" t="str">
        <f t="shared" si="58"/>
        <v/>
      </c>
      <c r="AI152" s="20" t="str">
        <f t="shared" si="59"/>
        <v/>
      </c>
      <c r="AJ152" s="20" t="str">
        <f t="shared" si="60"/>
        <v/>
      </c>
      <c r="AK152" s="20" t="str">
        <f t="shared" si="61"/>
        <v/>
      </c>
      <c r="AL152" s="20" t="str">
        <f t="shared" si="62"/>
        <v/>
      </c>
      <c r="AM152" s="20" t="str">
        <f t="shared" si="63"/>
        <v/>
      </c>
      <c r="AO152" s="28" t="str">
        <f t="shared" si="65"/>
        <v xml:space="preserve">SELECT * FROM "SchAccounting"."Func_TblCodeOfAccounting_Structure_SET"(0000004000000000002, NULL, 0000009000000000002, 0, '2-PASV', '3-0000'); </v>
      </c>
    </row>
    <row r="153" spans="2:41" x14ac:dyDescent="0.25">
      <c r="B153" s="20">
        <v>2</v>
      </c>
      <c r="C153" s="32" t="s">
        <v>404</v>
      </c>
      <c r="D153" s="20" t="s">
        <v>145</v>
      </c>
      <c r="H153" s="32" t="s">
        <v>404</v>
      </c>
      <c r="Q153" s="20" t="str">
        <f t="shared" si="64"/>
        <v>Share Capital</v>
      </c>
      <c r="S153" s="20" t="str">
        <f t="shared" si="66"/>
        <v>2-PASV</v>
      </c>
      <c r="T153" s="20" t="str">
        <f t="shared" si="67"/>
        <v>3-0000</v>
      </c>
      <c r="U153" s="20" t="str">
        <f t="shared" si="68"/>
        <v>3-1000</v>
      </c>
      <c r="V153" s="20" t="str">
        <f t="shared" si="69"/>
        <v>2-8100</v>
      </c>
      <c r="W153" s="20" t="str">
        <f t="shared" si="70"/>
        <v>2-5120</v>
      </c>
      <c r="X153" s="20" t="str">
        <f t="shared" si="71"/>
        <v/>
      </c>
      <c r="Y153" s="20" t="str">
        <f t="shared" si="72"/>
        <v/>
      </c>
      <c r="Z153" s="20" t="str">
        <f t="shared" si="73"/>
        <v/>
      </c>
      <c r="AA153" s="20" t="str">
        <f t="shared" si="74"/>
        <v/>
      </c>
      <c r="AB153" s="20" t="str">
        <f t="shared" si="75"/>
        <v/>
      </c>
      <c r="AD153" s="20" t="str">
        <f t="shared" si="54"/>
        <v/>
      </c>
      <c r="AE153" s="20" t="str">
        <f t="shared" si="55"/>
        <v xml:space="preserve">SELECT * FROM "SchAccounting"."Func_TblCodeOfAccounting_Structure_SET"(0000004000000000002, NULL, 0000009000000000002, 1, '3-0000', '3-1000'); </v>
      </c>
      <c r="AF153" s="20" t="str">
        <f t="shared" si="56"/>
        <v/>
      </c>
      <c r="AG153" s="20" t="str">
        <f t="shared" si="57"/>
        <v/>
      </c>
      <c r="AH153" s="20" t="str">
        <f t="shared" si="58"/>
        <v/>
      </c>
      <c r="AI153" s="20" t="str">
        <f t="shared" si="59"/>
        <v/>
      </c>
      <c r="AJ153" s="20" t="str">
        <f t="shared" si="60"/>
        <v/>
      </c>
      <c r="AK153" s="20" t="str">
        <f t="shared" si="61"/>
        <v/>
      </c>
      <c r="AL153" s="20" t="str">
        <f t="shared" si="62"/>
        <v/>
      </c>
      <c r="AM153" s="20" t="str">
        <f t="shared" si="63"/>
        <v/>
      </c>
      <c r="AO153" s="28" t="str">
        <f t="shared" si="65"/>
        <v xml:space="preserve">SELECT * FROM "SchAccounting"."Func_TblCodeOfAccounting_Structure_SET"(0000004000000000002, NULL, 0000009000000000002, 1, '3-0000', '3-1000'); </v>
      </c>
    </row>
    <row r="154" spans="2:41" x14ac:dyDescent="0.25">
      <c r="B154" s="20">
        <v>2</v>
      </c>
      <c r="C154" s="32" t="s">
        <v>566</v>
      </c>
      <c r="D154" s="20" t="s">
        <v>146</v>
      </c>
      <c r="H154" s="32" t="s">
        <v>566</v>
      </c>
      <c r="Q154" s="20" t="str">
        <f t="shared" si="64"/>
        <v>R/E Profits/Losses Prev Year</v>
      </c>
      <c r="S154" s="20" t="str">
        <f t="shared" si="66"/>
        <v>2-PASV</v>
      </c>
      <c r="T154" s="20" t="str">
        <f t="shared" si="67"/>
        <v>3-0000</v>
      </c>
      <c r="U154" s="20" t="str">
        <f t="shared" si="68"/>
        <v>3-2000</v>
      </c>
      <c r="V154" s="20" t="str">
        <f t="shared" si="69"/>
        <v>2-8100</v>
      </c>
      <c r="W154" s="20" t="str">
        <f t="shared" si="70"/>
        <v>2-5120</v>
      </c>
      <c r="X154" s="20" t="str">
        <f t="shared" si="71"/>
        <v/>
      </c>
      <c r="Y154" s="20" t="str">
        <f t="shared" si="72"/>
        <v/>
      </c>
      <c r="Z154" s="20" t="str">
        <f t="shared" si="73"/>
        <v/>
      </c>
      <c r="AA154" s="20" t="str">
        <f t="shared" si="74"/>
        <v/>
      </c>
      <c r="AB154" s="20" t="str">
        <f t="shared" si="75"/>
        <v/>
      </c>
      <c r="AD154" s="20" t="str">
        <f t="shared" si="54"/>
        <v/>
      </c>
      <c r="AE154" s="20" t="str">
        <f t="shared" si="55"/>
        <v xml:space="preserve">SELECT * FROM "SchAccounting"."Func_TblCodeOfAccounting_Structure_SET"(0000004000000000002, NULL, 0000009000000000002, 1, '3-0000', '3-2000'); </v>
      </c>
      <c r="AF154" s="20" t="str">
        <f t="shared" si="56"/>
        <v/>
      </c>
      <c r="AG154" s="20" t="str">
        <f t="shared" si="57"/>
        <v/>
      </c>
      <c r="AH154" s="20" t="str">
        <f t="shared" si="58"/>
        <v/>
      </c>
      <c r="AI154" s="20" t="str">
        <f t="shared" si="59"/>
        <v/>
      </c>
      <c r="AJ154" s="20" t="str">
        <f t="shared" si="60"/>
        <v/>
      </c>
      <c r="AK154" s="20" t="str">
        <f t="shared" si="61"/>
        <v/>
      </c>
      <c r="AL154" s="20" t="str">
        <f t="shared" si="62"/>
        <v/>
      </c>
      <c r="AM154" s="20" t="str">
        <f t="shared" si="63"/>
        <v/>
      </c>
      <c r="AO154" s="28" t="str">
        <f t="shared" si="65"/>
        <v xml:space="preserve">SELECT * FROM "SchAccounting"."Func_TblCodeOfAccounting_Structure_SET"(0000004000000000002, NULL, 0000009000000000002, 1, '3-0000', '3-2000'); </v>
      </c>
    </row>
    <row r="155" spans="2:41" x14ac:dyDescent="0.25">
      <c r="B155" s="20">
        <v>2</v>
      </c>
      <c r="C155" s="32" t="s">
        <v>567</v>
      </c>
      <c r="D155" s="20" t="s">
        <v>147</v>
      </c>
      <c r="H155" s="32" t="s">
        <v>567</v>
      </c>
      <c r="Q155" s="20" t="str">
        <f t="shared" si="64"/>
        <v>Current Year Earnings</v>
      </c>
      <c r="S155" s="20" t="str">
        <f t="shared" si="66"/>
        <v>2-PASV</v>
      </c>
      <c r="T155" s="20" t="str">
        <f t="shared" si="67"/>
        <v>3-0000</v>
      </c>
      <c r="U155" s="20" t="str">
        <f t="shared" si="68"/>
        <v>3-3000</v>
      </c>
      <c r="V155" s="20" t="str">
        <f t="shared" si="69"/>
        <v>2-8100</v>
      </c>
      <c r="W155" s="20" t="str">
        <f t="shared" si="70"/>
        <v>2-5120</v>
      </c>
      <c r="X155" s="20" t="str">
        <f t="shared" si="71"/>
        <v/>
      </c>
      <c r="Y155" s="20" t="str">
        <f t="shared" si="72"/>
        <v/>
      </c>
      <c r="Z155" s="20" t="str">
        <f t="shared" si="73"/>
        <v/>
      </c>
      <c r="AA155" s="20" t="str">
        <f t="shared" si="74"/>
        <v/>
      </c>
      <c r="AB155" s="20" t="str">
        <f t="shared" si="75"/>
        <v/>
      </c>
      <c r="AD155" s="20" t="str">
        <f t="shared" si="54"/>
        <v/>
      </c>
      <c r="AE155" s="20" t="str">
        <f t="shared" si="55"/>
        <v xml:space="preserve">SELECT * FROM "SchAccounting"."Func_TblCodeOfAccounting_Structure_SET"(0000004000000000002, NULL, 0000009000000000002, 1, '3-0000', '3-3000'); </v>
      </c>
      <c r="AF155" s="20" t="str">
        <f t="shared" si="56"/>
        <v/>
      </c>
      <c r="AG155" s="20" t="str">
        <f t="shared" si="57"/>
        <v/>
      </c>
      <c r="AH155" s="20" t="str">
        <f t="shared" si="58"/>
        <v/>
      </c>
      <c r="AI155" s="20" t="str">
        <f t="shared" si="59"/>
        <v/>
      </c>
      <c r="AJ155" s="20" t="str">
        <f t="shared" si="60"/>
        <v/>
      </c>
      <c r="AK155" s="20" t="str">
        <f t="shared" si="61"/>
        <v/>
      </c>
      <c r="AL155" s="20" t="str">
        <f t="shared" si="62"/>
        <v/>
      </c>
      <c r="AM155" s="20" t="str">
        <f t="shared" si="63"/>
        <v/>
      </c>
      <c r="AO155" s="28" t="str">
        <f t="shared" si="65"/>
        <v xml:space="preserve">SELECT * FROM "SchAccounting"."Func_TblCodeOfAccounting_Structure_SET"(0000004000000000002, NULL, 0000009000000000002, 1, '3-0000', '3-3000'); </v>
      </c>
    </row>
    <row r="156" spans="2:41" x14ac:dyDescent="0.25">
      <c r="H156" s="32"/>
      <c r="I156" s="20" t="s">
        <v>712</v>
      </c>
      <c r="Q156" s="20" t="s">
        <v>326</v>
      </c>
      <c r="S156" s="20" t="str">
        <f t="shared" si="66"/>
        <v>2-PASV</v>
      </c>
      <c r="T156" s="20" t="str">
        <f t="shared" si="67"/>
        <v>3-0000</v>
      </c>
      <c r="U156" s="20" t="str">
        <f t="shared" si="68"/>
        <v>3-3000</v>
      </c>
      <c r="V156" s="20" t="str">
        <f t="shared" si="69"/>
        <v>4-1EAT</v>
      </c>
      <c r="W156" s="20" t="str">
        <f t="shared" si="70"/>
        <v>2-5120</v>
      </c>
      <c r="X156" s="20" t="str">
        <f t="shared" si="71"/>
        <v/>
      </c>
      <c r="Y156" s="20" t="str">
        <f t="shared" si="72"/>
        <v/>
      </c>
      <c r="Z156" s="20" t="str">
        <f t="shared" si="73"/>
        <v/>
      </c>
      <c r="AA156" s="20" t="str">
        <f t="shared" si="74"/>
        <v/>
      </c>
      <c r="AB156" s="20" t="str">
        <f t="shared" si="75"/>
        <v/>
      </c>
      <c r="AD156" s="20" t="str">
        <f t="shared" si="54"/>
        <v/>
      </c>
      <c r="AE156" s="20" t="str">
        <f t="shared" si="55"/>
        <v/>
      </c>
      <c r="AF156" s="20" t="str">
        <f t="shared" si="56"/>
        <v xml:space="preserve">SELECT * FROM "SchAccounting"."Func_TblCodeOfAccounting_Structure_SET"(0000004000000000002, NULL, 0000009000000000002, 2, '3-3000', '4-1EAT'); </v>
      </c>
      <c r="AG156" s="20" t="str">
        <f t="shared" si="57"/>
        <v/>
      </c>
      <c r="AH156" s="20" t="str">
        <f t="shared" si="58"/>
        <v/>
      </c>
      <c r="AI156" s="20" t="str">
        <f t="shared" si="59"/>
        <v/>
      </c>
      <c r="AJ156" s="20" t="str">
        <f t="shared" si="60"/>
        <v/>
      </c>
      <c r="AK156" s="20" t="str">
        <f t="shared" si="61"/>
        <v/>
      </c>
      <c r="AL156" s="20" t="str">
        <f t="shared" si="62"/>
        <v/>
      </c>
      <c r="AM156" s="20" t="str">
        <f t="shared" si="63"/>
        <v/>
      </c>
      <c r="AO156" s="28" t="str">
        <f t="shared" si="65"/>
        <v xml:space="preserve">SELECT * FROM "SchAccounting"."Func_TblCodeOfAccounting_Structure_SET"(0000004000000000002, NULL, 0000009000000000002, 2, '3-3000', '4-1EAT'); </v>
      </c>
    </row>
    <row r="157" spans="2:41" x14ac:dyDescent="0.25">
      <c r="H157" s="32"/>
      <c r="J157" s="20" t="s">
        <v>713</v>
      </c>
      <c r="Q157" s="20" t="s">
        <v>325</v>
      </c>
      <c r="S157" s="20" t="str">
        <f t="shared" si="66"/>
        <v>2-PASV</v>
      </c>
      <c r="T157" s="20" t="str">
        <f t="shared" si="67"/>
        <v>3-0000</v>
      </c>
      <c r="U157" s="20" t="str">
        <f t="shared" si="68"/>
        <v>3-3000</v>
      </c>
      <c r="V157" s="20" t="str">
        <f t="shared" si="69"/>
        <v>4-1EAT</v>
      </c>
      <c r="W157" s="20" t="str">
        <f t="shared" si="70"/>
        <v>4-2EBT</v>
      </c>
      <c r="X157" s="20" t="str">
        <f t="shared" si="71"/>
        <v/>
      </c>
      <c r="Y157" s="20" t="str">
        <f t="shared" si="72"/>
        <v/>
      </c>
      <c r="Z157" s="20" t="str">
        <f t="shared" si="73"/>
        <v/>
      </c>
      <c r="AA157" s="20" t="str">
        <f t="shared" si="74"/>
        <v/>
      </c>
      <c r="AB157" s="20" t="str">
        <f t="shared" si="75"/>
        <v/>
      </c>
      <c r="AD157" s="20" t="str">
        <f t="shared" si="54"/>
        <v/>
      </c>
      <c r="AE157" s="20" t="str">
        <f t="shared" si="55"/>
        <v/>
      </c>
      <c r="AF157" s="20" t="str">
        <f t="shared" si="56"/>
        <v/>
      </c>
      <c r="AG157" s="20" t="str">
        <f t="shared" si="57"/>
        <v xml:space="preserve">SELECT * FROM "SchAccounting"."Func_TblCodeOfAccounting_Structure_SET"(0000004000000000002, NULL, 0000009000000000002, 3, '4-1EAT', '4-2EBT'); </v>
      </c>
      <c r="AH157" s="20" t="str">
        <f t="shared" si="58"/>
        <v/>
      </c>
      <c r="AI157" s="20" t="str">
        <f t="shared" si="59"/>
        <v/>
      </c>
      <c r="AJ157" s="20" t="str">
        <f t="shared" si="60"/>
        <v/>
      </c>
      <c r="AK157" s="20" t="str">
        <f t="shared" si="61"/>
        <v/>
      </c>
      <c r="AL157" s="20" t="str">
        <f t="shared" si="62"/>
        <v/>
      </c>
      <c r="AM157" s="20" t="str">
        <f t="shared" si="63"/>
        <v/>
      </c>
      <c r="AO157" s="28" t="str">
        <f t="shared" si="65"/>
        <v xml:space="preserve">SELECT * FROM "SchAccounting"."Func_TblCodeOfAccounting_Structure_SET"(0000004000000000002, NULL, 0000009000000000002, 3, '4-1EAT', '4-2EBT'); </v>
      </c>
    </row>
    <row r="158" spans="2:41" x14ac:dyDescent="0.25">
      <c r="H158" s="32"/>
      <c r="K158" s="20" t="s">
        <v>714</v>
      </c>
      <c r="Q158" s="20" t="s">
        <v>324</v>
      </c>
      <c r="S158" s="20" t="str">
        <f t="shared" si="66"/>
        <v>2-PASV</v>
      </c>
      <c r="T158" s="20" t="str">
        <f t="shared" si="67"/>
        <v>3-0000</v>
      </c>
      <c r="U158" s="20" t="str">
        <f t="shared" si="68"/>
        <v>3-3000</v>
      </c>
      <c r="V158" s="20" t="str">
        <f t="shared" si="69"/>
        <v>4-1EAT</v>
      </c>
      <c r="W158" s="20" t="str">
        <f t="shared" si="70"/>
        <v>4-2EBT</v>
      </c>
      <c r="X158" s="20" t="str">
        <f t="shared" si="71"/>
        <v>4-3OPF</v>
      </c>
      <c r="Y158" s="20" t="str">
        <f t="shared" si="72"/>
        <v/>
      </c>
      <c r="Z158" s="20" t="str">
        <f t="shared" si="73"/>
        <v/>
      </c>
      <c r="AA158" s="20" t="str">
        <f t="shared" si="74"/>
        <v/>
      </c>
      <c r="AB158" s="20" t="str">
        <f t="shared" si="75"/>
        <v/>
      </c>
      <c r="AD158" s="20" t="str">
        <f t="shared" si="54"/>
        <v/>
      </c>
      <c r="AE158" s="20" t="str">
        <f t="shared" si="55"/>
        <v/>
      </c>
      <c r="AF158" s="20" t="str">
        <f t="shared" si="56"/>
        <v/>
      </c>
      <c r="AG158" s="20" t="str">
        <f t="shared" si="57"/>
        <v/>
      </c>
      <c r="AH158" s="20" t="str">
        <f t="shared" si="58"/>
        <v xml:space="preserve">SELECT * FROM "SchAccounting"."Func_TblCodeOfAccounting_Structure_SET"(0000004000000000002, NULL, 0000009000000000002, 4, '4-2EBT', '4-3OPF'); </v>
      </c>
      <c r="AI158" s="20" t="str">
        <f t="shared" si="59"/>
        <v/>
      </c>
      <c r="AJ158" s="20" t="str">
        <f t="shared" si="60"/>
        <v/>
      </c>
      <c r="AK158" s="20" t="str">
        <f t="shared" si="61"/>
        <v/>
      </c>
      <c r="AL158" s="20" t="str">
        <f t="shared" si="62"/>
        <v/>
      </c>
      <c r="AM158" s="20" t="str">
        <f t="shared" si="63"/>
        <v/>
      </c>
      <c r="AO158" s="28" t="str">
        <f t="shared" si="65"/>
        <v xml:space="preserve">SELECT * FROM "SchAccounting"."Func_TblCodeOfAccounting_Structure_SET"(0000004000000000002, NULL, 0000009000000000002, 4, '4-2EBT', '4-3OPF'); </v>
      </c>
    </row>
    <row r="159" spans="2:41" x14ac:dyDescent="0.25">
      <c r="H159" s="32"/>
      <c r="L159" s="20" t="s">
        <v>715</v>
      </c>
      <c r="Q159" s="20" t="s">
        <v>323</v>
      </c>
      <c r="S159" s="20" t="str">
        <f t="shared" si="66"/>
        <v>2-PASV</v>
      </c>
      <c r="T159" s="20" t="str">
        <f t="shared" si="67"/>
        <v>3-0000</v>
      </c>
      <c r="U159" s="20" t="str">
        <f t="shared" si="68"/>
        <v>3-3000</v>
      </c>
      <c r="V159" s="20" t="str">
        <f t="shared" si="69"/>
        <v>4-1EAT</v>
      </c>
      <c r="W159" s="20" t="str">
        <f t="shared" si="70"/>
        <v>4-2EBT</v>
      </c>
      <c r="X159" s="20" t="str">
        <f t="shared" si="71"/>
        <v>4-3OPF</v>
      </c>
      <c r="Y159" s="20" t="str">
        <f t="shared" si="72"/>
        <v>4-4GPF</v>
      </c>
      <c r="Z159" s="20" t="str">
        <f t="shared" si="73"/>
        <v/>
      </c>
      <c r="AA159" s="20" t="str">
        <f t="shared" si="74"/>
        <v/>
      </c>
      <c r="AB159" s="20" t="str">
        <f t="shared" si="75"/>
        <v/>
      </c>
      <c r="AD159" s="20" t="str">
        <f t="shared" si="54"/>
        <v/>
      </c>
      <c r="AE159" s="20" t="str">
        <f t="shared" si="55"/>
        <v/>
      </c>
      <c r="AF159" s="20" t="str">
        <f t="shared" si="56"/>
        <v/>
      </c>
      <c r="AG159" s="20" t="str">
        <f t="shared" si="57"/>
        <v/>
      </c>
      <c r="AH159" s="20" t="str">
        <f t="shared" si="58"/>
        <v/>
      </c>
      <c r="AI159" s="20" t="str">
        <f t="shared" si="59"/>
        <v xml:space="preserve">SELECT * FROM "SchAccounting"."Func_TblCodeOfAccounting_Structure_SET"(0000004000000000002, NULL, 0000009000000000002, 5, '4-3OPF', '4-4GPF'); </v>
      </c>
      <c r="AJ159" s="20" t="str">
        <f t="shared" si="60"/>
        <v/>
      </c>
      <c r="AK159" s="20" t="str">
        <f t="shared" si="61"/>
        <v/>
      </c>
      <c r="AL159" s="20" t="str">
        <f t="shared" si="62"/>
        <v/>
      </c>
      <c r="AM159" s="20" t="str">
        <f t="shared" si="63"/>
        <v/>
      </c>
      <c r="AO159" s="28" t="str">
        <f t="shared" si="65"/>
        <v xml:space="preserve">SELECT * FROM "SchAccounting"."Func_TblCodeOfAccounting_Structure_SET"(0000004000000000002, NULL, 0000009000000000002, 5, '4-3OPF', '4-4GPF'); </v>
      </c>
    </row>
    <row r="160" spans="2:41" x14ac:dyDescent="0.25">
      <c r="B160" s="20">
        <v>1</v>
      </c>
      <c r="C160" s="32" t="s">
        <v>405</v>
      </c>
      <c r="D160" s="20" t="s">
        <v>149</v>
      </c>
      <c r="M160" s="32" t="s">
        <v>405</v>
      </c>
      <c r="Q160" s="20" t="str">
        <f t="shared" si="64"/>
        <v>Revenue</v>
      </c>
      <c r="S160" s="20" t="str">
        <f t="shared" si="66"/>
        <v>2-PASV</v>
      </c>
      <c r="T160" s="20" t="str">
        <f t="shared" si="67"/>
        <v>3-0000</v>
      </c>
      <c r="U160" s="20" t="str">
        <f t="shared" si="68"/>
        <v>3-3000</v>
      </c>
      <c r="V160" s="20" t="str">
        <f t="shared" si="69"/>
        <v>4-1EAT</v>
      </c>
      <c r="W160" s="20" t="str">
        <f t="shared" si="70"/>
        <v>4-2EBT</v>
      </c>
      <c r="X160" s="20" t="str">
        <f t="shared" si="71"/>
        <v>4-3OPF</v>
      </c>
      <c r="Y160" s="20" t="str">
        <f t="shared" si="72"/>
        <v>4-4GPF</v>
      </c>
      <c r="Z160" s="20" t="str">
        <f t="shared" si="73"/>
        <v>4-0000</v>
      </c>
      <c r="AA160" s="20" t="str">
        <f t="shared" si="74"/>
        <v/>
      </c>
      <c r="AB160" s="20" t="str">
        <f t="shared" si="75"/>
        <v/>
      </c>
      <c r="AD160" s="20" t="str">
        <f t="shared" si="54"/>
        <v/>
      </c>
      <c r="AE160" s="20" t="str">
        <f t="shared" si="55"/>
        <v/>
      </c>
      <c r="AF160" s="20" t="str">
        <f t="shared" si="56"/>
        <v/>
      </c>
      <c r="AG160" s="20" t="str">
        <f t="shared" si="57"/>
        <v/>
      </c>
      <c r="AH160" s="20" t="str">
        <f t="shared" si="58"/>
        <v/>
      </c>
      <c r="AI160" s="20" t="str">
        <f t="shared" si="59"/>
        <v/>
      </c>
      <c r="AJ160" s="20" t="str">
        <f t="shared" si="60"/>
        <v xml:space="preserve">SELECT * FROM "SchAccounting"."Func_TblCodeOfAccounting_Structure_SET"(0000004000000000002, NULL, 0000009000000000002, 6, '4-4GPF', '4-0000'); </v>
      </c>
      <c r="AK160" s="20" t="str">
        <f t="shared" si="61"/>
        <v/>
      </c>
      <c r="AL160" s="20" t="str">
        <f t="shared" si="62"/>
        <v/>
      </c>
      <c r="AM160" s="20" t="str">
        <f t="shared" si="63"/>
        <v/>
      </c>
      <c r="AO160" s="28" t="str">
        <f t="shared" si="65"/>
        <v xml:space="preserve">SELECT * FROM "SchAccounting"."Func_TblCodeOfAccounting_Structure_SET"(0000004000000000002, NULL, 0000009000000000002, 6, '4-4GPF', '4-0000'); </v>
      </c>
    </row>
    <row r="161" spans="2:41" x14ac:dyDescent="0.25">
      <c r="B161" s="20">
        <v>2</v>
      </c>
      <c r="C161" s="32" t="s">
        <v>406</v>
      </c>
      <c r="D161" s="20" t="s">
        <v>150</v>
      </c>
      <c r="N161" s="32" t="s">
        <v>406</v>
      </c>
      <c r="Q161" s="20" t="str">
        <f t="shared" si="64"/>
        <v>Completed Project</v>
      </c>
      <c r="S161" s="20" t="str">
        <f t="shared" si="66"/>
        <v>2-PASV</v>
      </c>
      <c r="T161" s="20" t="str">
        <f t="shared" si="67"/>
        <v>3-0000</v>
      </c>
      <c r="U161" s="20" t="str">
        <f t="shared" si="68"/>
        <v>3-3000</v>
      </c>
      <c r="V161" s="20" t="str">
        <f t="shared" si="69"/>
        <v>4-1EAT</v>
      </c>
      <c r="W161" s="20" t="str">
        <f t="shared" si="70"/>
        <v>4-2EBT</v>
      </c>
      <c r="X161" s="20" t="str">
        <f t="shared" si="71"/>
        <v>4-3OPF</v>
      </c>
      <c r="Y161" s="20" t="str">
        <f t="shared" si="72"/>
        <v>4-4GPF</v>
      </c>
      <c r="Z161" s="20" t="str">
        <f t="shared" si="73"/>
        <v>4-0000</v>
      </c>
      <c r="AA161" s="20" t="str">
        <f t="shared" si="74"/>
        <v>4-1000</v>
      </c>
      <c r="AB161" s="20" t="str">
        <f t="shared" si="75"/>
        <v/>
      </c>
      <c r="AD161" s="20" t="str">
        <f t="shared" si="54"/>
        <v/>
      </c>
      <c r="AE161" s="20" t="str">
        <f t="shared" si="55"/>
        <v/>
      </c>
      <c r="AF161" s="20" t="str">
        <f t="shared" si="56"/>
        <v/>
      </c>
      <c r="AG161" s="20" t="str">
        <f t="shared" si="57"/>
        <v/>
      </c>
      <c r="AH161" s="20" t="str">
        <f t="shared" si="58"/>
        <v/>
      </c>
      <c r="AI161" s="20" t="str">
        <f t="shared" si="59"/>
        <v/>
      </c>
      <c r="AJ161" s="20" t="str">
        <f t="shared" si="60"/>
        <v/>
      </c>
      <c r="AK161" s="20" t="str">
        <f t="shared" si="61"/>
        <v xml:space="preserve">SELECT * FROM "SchAccounting"."Func_TblCodeOfAccounting_Structure_SET"(0000004000000000002, NULL, 0000009000000000002, 7, '4-0000', '4-1000'); </v>
      </c>
      <c r="AL161" s="20" t="str">
        <f t="shared" si="62"/>
        <v/>
      </c>
      <c r="AM161" s="20" t="str">
        <f t="shared" si="63"/>
        <v/>
      </c>
      <c r="AO161" s="28" t="str">
        <f t="shared" si="65"/>
        <v xml:space="preserve">SELECT * FROM "SchAccounting"."Func_TblCodeOfAccounting_Structure_SET"(0000004000000000002, NULL, 0000009000000000002, 7, '4-0000', '4-1000'); </v>
      </c>
    </row>
    <row r="162" spans="2:41" x14ac:dyDescent="0.25">
      <c r="B162" s="20">
        <v>2</v>
      </c>
      <c r="C162" s="32" t="s">
        <v>569</v>
      </c>
      <c r="D162" s="20" t="s">
        <v>151</v>
      </c>
      <c r="N162" s="32" t="s">
        <v>569</v>
      </c>
      <c r="Q162" s="20" t="str">
        <f t="shared" si="64"/>
        <v>Construction Project</v>
      </c>
      <c r="S162" s="20" t="str">
        <f t="shared" si="66"/>
        <v>2-PASV</v>
      </c>
      <c r="T162" s="20" t="str">
        <f t="shared" si="67"/>
        <v>3-0000</v>
      </c>
      <c r="U162" s="20" t="str">
        <f t="shared" si="68"/>
        <v>3-3000</v>
      </c>
      <c r="V162" s="20" t="str">
        <f t="shared" si="69"/>
        <v>4-1EAT</v>
      </c>
      <c r="W162" s="20" t="str">
        <f t="shared" si="70"/>
        <v>4-2EBT</v>
      </c>
      <c r="X162" s="20" t="str">
        <f t="shared" si="71"/>
        <v>4-3OPF</v>
      </c>
      <c r="Y162" s="20" t="str">
        <f t="shared" si="72"/>
        <v>4-4GPF</v>
      </c>
      <c r="Z162" s="20" t="str">
        <f t="shared" si="73"/>
        <v>4-0000</v>
      </c>
      <c r="AA162" s="20" t="str">
        <f t="shared" si="74"/>
        <v>4-2000</v>
      </c>
      <c r="AB162" s="20" t="str">
        <f t="shared" si="75"/>
        <v/>
      </c>
      <c r="AD162" s="20" t="str">
        <f t="shared" si="54"/>
        <v/>
      </c>
      <c r="AE162" s="20" t="str">
        <f t="shared" si="55"/>
        <v/>
      </c>
      <c r="AF162" s="20" t="str">
        <f t="shared" si="56"/>
        <v/>
      </c>
      <c r="AG162" s="20" t="str">
        <f t="shared" si="57"/>
        <v/>
      </c>
      <c r="AH162" s="20" t="str">
        <f t="shared" si="58"/>
        <v/>
      </c>
      <c r="AI162" s="20" t="str">
        <f t="shared" si="59"/>
        <v/>
      </c>
      <c r="AJ162" s="20" t="str">
        <f t="shared" si="60"/>
        <v/>
      </c>
      <c r="AK162" s="20" t="str">
        <f t="shared" si="61"/>
        <v xml:space="preserve">SELECT * FROM "SchAccounting"."Func_TblCodeOfAccounting_Structure_SET"(0000004000000000002, NULL, 0000009000000000002, 7, '4-0000', '4-2000'); </v>
      </c>
      <c r="AL162" s="20" t="str">
        <f t="shared" si="62"/>
        <v/>
      </c>
      <c r="AM162" s="20" t="str">
        <f t="shared" si="63"/>
        <v/>
      </c>
      <c r="AO162" s="28" t="str">
        <f t="shared" si="65"/>
        <v xml:space="preserve">SELECT * FROM "SchAccounting"."Func_TblCodeOfAccounting_Structure_SET"(0000004000000000002, NULL, 0000009000000000002, 7, '4-0000', '4-2000'); </v>
      </c>
    </row>
    <row r="163" spans="2:41" x14ac:dyDescent="0.25">
      <c r="B163" s="20">
        <v>2</v>
      </c>
      <c r="C163" s="32" t="s">
        <v>570</v>
      </c>
      <c r="D163" s="20" t="s">
        <v>152</v>
      </c>
      <c r="N163" s="32" t="s">
        <v>570</v>
      </c>
      <c r="Q163" s="20" t="str">
        <f t="shared" si="64"/>
        <v>WIP Adjustment</v>
      </c>
      <c r="S163" s="20" t="str">
        <f t="shared" si="66"/>
        <v>2-PASV</v>
      </c>
      <c r="T163" s="20" t="str">
        <f t="shared" si="67"/>
        <v>3-0000</v>
      </c>
      <c r="U163" s="20" t="str">
        <f t="shared" si="68"/>
        <v>3-3000</v>
      </c>
      <c r="V163" s="20" t="str">
        <f t="shared" si="69"/>
        <v>4-1EAT</v>
      </c>
      <c r="W163" s="20" t="str">
        <f t="shared" si="70"/>
        <v>4-2EBT</v>
      </c>
      <c r="X163" s="20" t="str">
        <f t="shared" si="71"/>
        <v>4-3OPF</v>
      </c>
      <c r="Y163" s="20" t="str">
        <f t="shared" si="72"/>
        <v>4-4GPF</v>
      </c>
      <c r="Z163" s="20" t="str">
        <f t="shared" si="73"/>
        <v>4-0000</v>
      </c>
      <c r="AA163" s="20" t="str">
        <f t="shared" si="74"/>
        <v>4-3000</v>
      </c>
      <c r="AB163" s="20" t="str">
        <f t="shared" si="75"/>
        <v/>
      </c>
      <c r="AD163" s="20" t="str">
        <f t="shared" si="54"/>
        <v/>
      </c>
      <c r="AE163" s="20" t="str">
        <f t="shared" si="55"/>
        <v/>
      </c>
      <c r="AF163" s="20" t="str">
        <f t="shared" si="56"/>
        <v/>
      </c>
      <c r="AG163" s="20" t="str">
        <f t="shared" si="57"/>
        <v/>
      </c>
      <c r="AH163" s="20" t="str">
        <f t="shared" si="58"/>
        <v/>
      </c>
      <c r="AI163" s="20" t="str">
        <f t="shared" si="59"/>
        <v/>
      </c>
      <c r="AJ163" s="20" t="str">
        <f t="shared" si="60"/>
        <v/>
      </c>
      <c r="AK163" s="20" t="str">
        <f t="shared" si="61"/>
        <v xml:space="preserve">SELECT * FROM "SchAccounting"."Func_TblCodeOfAccounting_Structure_SET"(0000004000000000002, NULL, 0000009000000000002, 7, '4-0000', '4-3000'); </v>
      </c>
      <c r="AL163" s="20" t="str">
        <f t="shared" si="62"/>
        <v/>
      </c>
      <c r="AM163" s="20" t="str">
        <f t="shared" si="63"/>
        <v/>
      </c>
      <c r="AO163" s="28" t="str">
        <f t="shared" si="65"/>
        <v xml:space="preserve">SELECT * FROM "SchAccounting"."Func_TblCodeOfAccounting_Structure_SET"(0000004000000000002, NULL, 0000009000000000002, 7, '4-0000', '4-3000'); </v>
      </c>
    </row>
    <row r="164" spans="2:41" x14ac:dyDescent="0.25">
      <c r="B164" s="20">
        <v>2</v>
      </c>
      <c r="C164" s="32" t="s">
        <v>571</v>
      </c>
      <c r="D164" s="20" t="s">
        <v>153</v>
      </c>
      <c r="N164" s="32" t="s">
        <v>571</v>
      </c>
      <c r="Q164" s="20" t="str">
        <f t="shared" si="64"/>
        <v>Under/Overclaim Adjustment</v>
      </c>
      <c r="S164" s="20" t="str">
        <f t="shared" si="66"/>
        <v>2-PASV</v>
      </c>
      <c r="T164" s="20" t="str">
        <f t="shared" si="67"/>
        <v>3-0000</v>
      </c>
      <c r="U164" s="20" t="str">
        <f t="shared" si="68"/>
        <v>3-3000</v>
      </c>
      <c r="V164" s="20" t="str">
        <f t="shared" si="69"/>
        <v>4-1EAT</v>
      </c>
      <c r="W164" s="20" t="str">
        <f t="shared" si="70"/>
        <v>4-2EBT</v>
      </c>
      <c r="X164" s="20" t="str">
        <f t="shared" si="71"/>
        <v>4-3OPF</v>
      </c>
      <c r="Y164" s="20" t="str">
        <f t="shared" si="72"/>
        <v>4-4GPF</v>
      </c>
      <c r="Z164" s="20" t="str">
        <f t="shared" si="73"/>
        <v>4-0000</v>
      </c>
      <c r="AA164" s="20" t="str">
        <f t="shared" si="74"/>
        <v>4-3005</v>
      </c>
      <c r="AB164" s="20" t="str">
        <f t="shared" si="75"/>
        <v/>
      </c>
      <c r="AD164" s="20" t="str">
        <f t="shared" si="54"/>
        <v/>
      </c>
      <c r="AE164" s="20" t="str">
        <f t="shared" si="55"/>
        <v/>
      </c>
      <c r="AF164" s="20" t="str">
        <f t="shared" si="56"/>
        <v/>
      </c>
      <c r="AG164" s="20" t="str">
        <f t="shared" si="57"/>
        <v/>
      </c>
      <c r="AH164" s="20" t="str">
        <f t="shared" si="58"/>
        <v/>
      </c>
      <c r="AI164" s="20" t="str">
        <f t="shared" si="59"/>
        <v/>
      </c>
      <c r="AJ164" s="20" t="str">
        <f t="shared" si="60"/>
        <v/>
      </c>
      <c r="AK164" s="20" t="str">
        <f t="shared" si="61"/>
        <v xml:space="preserve">SELECT * FROM "SchAccounting"."Func_TblCodeOfAccounting_Structure_SET"(0000004000000000002, NULL, 0000009000000000002, 7, '4-0000', '4-3005'); </v>
      </c>
      <c r="AL164" s="20" t="str">
        <f t="shared" si="62"/>
        <v/>
      </c>
      <c r="AM164" s="20" t="str">
        <f t="shared" si="63"/>
        <v/>
      </c>
      <c r="AO164" s="28" t="str">
        <f t="shared" si="65"/>
        <v xml:space="preserve">SELECT * FROM "SchAccounting"."Func_TblCodeOfAccounting_Structure_SET"(0000004000000000002, NULL, 0000009000000000002, 7, '4-0000', '4-3005'); </v>
      </c>
    </row>
    <row r="165" spans="2:41" x14ac:dyDescent="0.25">
      <c r="B165" s="20">
        <v>2</v>
      </c>
      <c r="C165" s="32" t="s">
        <v>572</v>
      </c>
      <c r="D165" s="20" t="s">
        <v>154</v>
      </c>
      <c r="N165" s="32" t="s">
        <v>572</v>
      </c>
      <c r="Q165" s="20" t="str">
        <f t="shared" si="64"/>
        <v>Discount</v>
      </c>
      <c r="S165" s="20" t="str">
        <f t="shared" si="66"/>
        <v>2-PASV</v>
      </c>
      <c r="T165" s="20" t="str">
        <f t="shared" si="67"/>
        <v>3-0000</v>
      </c>
      <c r="U165" s="20" t="str">
        <f t="shared" si="68"/>
        <v>3-3000</v>
      </c>
      <c r="V165" s="20" t="str">
        <f t="shared" si="69"/>
        <v>4-1EAT</v>
      </c>
      <c r="W165" s="20" t="str">
        <f t="shared" si="70"/>
        <v>4-2EBT</v>
      </c>
      <c r="X165" s="20" t="str">
        <f t="shared" si="71"/>
        <v>4-3OPF</v>
      </c>
      <c r="Y165" s="20" t="str">
        <f t="shared" si="72"/>
        <v>4-4GPF</v>
      </c>
      <c r="Z165" s="20" t="str">
        <f t="shared" si="73"/>
        <v>4-0000</v>
      </c>
      <c r="AA165" s="20" t="str">
        <f t="shared" si="74"/>
        <v>4-7000</v>
      </c>
      <c r="AB165" s="20" t="str">
        <f t="shared" si="75"/>
        <v/>
      </c>
      <c r="AD165" s="20" t="str">
        <f t="shared" si="54"/>
        <v/>
      </c>
      <c r="AE165" s="20" t="str">
        <f t="shared" si="55"/>
        <v/>
      </c>
      <c r="AF165" s="20" t="str">
        <f t="shared" si="56"/>
        <v/>
      </c>
      <c r="AG165" s="20" t="str">
        <f t="shared" si="57"/>
        <v/>
      </c>
      <c r="AH165" s="20" t="str">
        <f t="shared" si="58"/>
        <v/>
      </c>
      <c r="AI165" s="20" t="str">
        <f t="shared" si="59"/>
        <v/>
      </c>
      <c r="AJ165" s="20" t="str">
        <f t="shared" si="60"/>
        <v/>
      </c>
      <c r="AK165" s="20" t="str">
        <f t="shared" si="61"/>
        <v xml:space="preserve">SELECT * FROM "SchAccounting"."Func_TblCodeOfAccounting_Structure_SET"(0000004000000000002, NULL, 0000009000000000002, 7, '4-0000', '4-7000'); </v>
      </c>
      <c r="AL165" s="20" t="str">
        <f t="shared" si="62"/>
        <v/>
      </c>
      <c r="AM165" s="20" t="str">
        <f t="shared" si="63"/>
        <v/>
      </c>
      <c r="AO165" s="28" t="str">
        <f t="shared" si="65"/>
        <v xml:space="preserve">SELECT * FROM "SchAccounting"."Func_TblCodeOfAccounting_Structure_SET"(0000004000000000002, NULL, 0000009000000000002, 7, '4-0000', '4-7000'); </v>
      </c>
    </row>
    <row r="166" spans="2:41" x14ac:dyDescent="0.25">
      <c r="B166" s="20">
        <v>2</v>
      </c>
      <c r="C166" s="32" t="s">
        <v>573</v>
      </c>
      <c r="D166" s="20" t="s">
        <v>155</v>
      </c>
      <c r="N166" s="32" t="s">
        <v>573</v>
      </c>
      <c r="Q166" s="20" t="str">
        <f t="shared" si="64"/>
        <v>Commision</v>
      </c>
      <c r="S166" s="20" t="str">
        <f t="shared" si="66"/>
        <v>2-PASV</v>
      </c>
      <c r="T166" s="20" t="str">
        <f t="shared" si="67"/>
        <v>3-0000</v>
      </c>
      <c r="U166" s="20" t="str">
        <f t="shared" si="68"/>
        <v>3-3000</v>
      </c>
      <c r="V166" s="20" t="str">
        <f t="shared" si="69"/>
        <v>4-1EAT</v>
      </c>
      <c r="W166" s="20" t="str">
        <f t="shared" si="70"/>
        <v>4-2EBT</v>
      </c>
      <c r="X166" s="20" t="str">
        <f t="shared" si="71"/>
        <v>4-3OPF</v>
      </c>
      <c r="Y166" s="20" t="str">
        <f t="shared" si="72"/>
        <v>4-4GPF</v>
      </c>
      <c r="Z166" s="20" t="str">
        <f t="shared" si="73"/>
        <v>4-0000</v>
      </c>
      <c r="AA166" s="20" t="str">
        <f t="shared" si="74"/>
        <v>4-8000</v>
      </c>
      <c r="AB166" s="20" t="str">
        <f t="shared" si="75"/>
        <v/>
      </c>
      <c r="AD166" s="20" t="str">
        <f t="shared" si="54"/>
        <v/>
      </c>
      <c r="AE166" s="20" t="str">
        <f t="shared" si="55"/>
        <v/>
      </c>
      <c r="AF166" s="20" t="str">
        <f t="shared" si="56"/>
        <v/>
      </c>
      <c r="AG166" s="20" t="str">
        <f t="shared" si="57"/>
        <v/>
      </c>
      <c r="AH166" s="20" t="str">
        <f t="shared" si="58"/>
        <v/>
      </c>
      <c r="AI166" s="20" t="str">
        <f t="shared" si="59"/>
        <v/>
      </c>
      <c r="AJ166" s="20" t="str">
        <f t="shared" si="60"/>
        <v/>
      </c>
      <c r="AK166" s="20" t="str">
        <f t="shared" si="61"/>
        <v xml:space="preserve">SELECT * FROM "SchAccounting"."Func_TblCodeOfAccounting_Structure_SET"(0000004000000000002, NULL, 0000009000000000002, 7, '4-0000', '4-8000'); </v>
      </c>
      <c r="AL166" s="20" t="str">
        <f t="shared" si="62"/>
        <v/>
      </c>
      <c r="AM166" s="20" t="str">
        <f t="shared" si="63"/>
        <v/>
      </c>
      <c r="AO166" s="28" t="str">
        <f t="shared" si="65"/>
        <v xml:space="preserve">SELECT * FROM "SchAccounting"."Func_TblCodeOfAccounting_Structure_SET"(0000004000000000002, NULL, 0000009000000000002, 7, '4-0000', '4-8000'); </v>
      </c>
    </row>
    <row r="167" spans="2:41" x14ac:dyDescent="0.25">
      <c r="B167" s="20">
        <v>1</v>
      </c>
      <c r="C167" s="32" t="s">
        <v>407</v>
      </c>
      <c r="D167" s="20" t="s">
        <v>156</v>
      </c>
      <c r="M167" s="32" t="s">
        <v>407</v>
      </c>
      <c r="Q167" s="20" t="str">
        <f t="shared" si="64"/>
        <v>Cost of Sales</v>
      </c>
      <c r="S167" s="20" t="str">
        <f t="shared" si="66"/>
        <v>2-PASV</v>
      </c>
      <c r="T167" s="20" t="str">
        <f t="shared" si="67"/>
        <v>3-0000</v>
      </c>
      <c r="U167" s="20" t="str">
        <f t="shared" si="68"/>
        <v>3-3000</v>
      </c>
      <c r="V167" s="20" t="str">
        <f t="shared" si="69"/>
        <v>4-1EAT</v>
      </c>
      <c r="W167" s="20" t="str">
        <f t="shared" si="70"/>
        <v>4-2EBT</v>
      </c>
      <c r="X167" s="20" t="str">
        <f t="shared" si="71"/>
        <v>4-3OPF</v>
      </c>
      <c r="Y167" s="20" t="str">
        <f t="shared" si="72"/>
        <v>4-4GPF</v>
      </c>
      <c r="Z167" s="20" t="str">
        <f t="shared" si="73"/>
        <v>5-0000</v>
      </c>
      <c r="AA167" s="20" t="str">
        <f t="shared" si="74"/>
        <v>4-8000</v>
      </c>
      <c r="AB167" s="20" t="str">
        <f t="shared" si="75"/>
        <v/>
      </c>
      <c r="AD167" s="20" t="str">
        <f t="shared" si="54"/>
        <v/>
      </c>
      <c r="AE167" s="20" t="str">
        <f t="shared" si="55"/>
        <v/>
      </c>
      <c r="AF167" s="20" t="str">
        <f t="shared" si="56"/>
        <v/>
      </c>
      <c r="AG167" s="20" t="str">
        <f t="shared" si="57"/>
        <v/>
      </c>
      <c r="AH167" s="20" t="str">
        <f t="shared" si="58"/>
        <v/>
      </c>
      <c r="AI167" s="20" t="str">
        <f t="shared" si="59"/>
        <v/>
      </c>
      <c r="AJ167" s="20" t="str">
        <f t="shared" si="60"/>
        <v xml:space="preserve">SELECT * FROM "SchAccounting"."Func_TblCodeOfAccounting_Structure_SET"(0000004000000000002, NULL, 0000009000000000002, 6, '4-4GPF', '5-0000'); </v>
      </c>
      <c r="AK167" s="20" t="str">
        <f t="shared" si="61"/>
        <v/>
      </c>
      <c r="AL167" s="20" t="str">
        <f t="shared" si="62"/>
        <v/>
      </c>
      <c r="AM167" s="20" t="str">
        <f t="shared" si="63"/>
        <v/>
      </c>
      <c r="AO167" s="28" t="str">
        <f t="shared" si="65"/>
        <v xml:space="preserve">SELECT * FROM "SchAccounting"."Func_TblCodeOfAccounting_Structure_SET"(0000004000000000002, NULL, 0000009000000000002, 6, '4-4GPF', '5-0000'); </v>
      </c>
    </row>
    <row r="168" spans="2:41" x14ac:dyDescent="0.25">
      <c r="B168" s="20">
        <v>2</v>
      </c>
      <c r="C168" s="32" t="s">
        <v>408</v>
      </c>
      <c r="D168" s="20" t="s">
        <v>157</v>
      </c>
      <c r="N168" s="32" t="s">
        <v>408</v>
      </c>
      <c r="Q168" s="20" t="str">
        <f t="shared" si="64"/>
        <v>Cost in Progress</v>
      </c>
      <c r="S168" s="20" t="str">
        <f t="shared" si="66"/>
        <v>2-PASV</v>
      </c>
      <c r="T168" s="20" t="str">
        <f t="shared" si="67"/>
        <v>3-0000</v>
      </c>
      <c r="U168" s="20" t="str">
        <f t="shared" si="68"/>
        <v>3-3000</v>
      </c>
      <c r="V168" s="20" t="str">
        <f t="shared" si="69"/>
        <v>4-1EAT</v>
      </c>
      <c r="W168" s="20" t="str">
        <f t="shared" si="70"/>
        <v>4-2EBT</v>
      </c>
      <c r="X168" s="20" t="str">
        <f t="shared" si="71"/>
        <v>4-3OPF</v>
      </c>
      <c r="Y168" s="20" t="str">
        <f t="shared" si="72"/>
        <v>4-4GPF</v>
      </c>
      <c r="Z168" s="20" t="str">
        <f t="shared" si="73"/>
        <v>5-0000</v>
      </c>
      <c r="AA168" s="20" t="str">
        <f t="shared" si="74"/>
        <v>5-0100</v>
      </c>
      <c r="AB168" s="20" t="str">
        <f t="shared" si="75"/>
        <v/>
      </c>
      <c r="AD168" s="20" t="str">
        <f t="shared" ref="AD168:AD231" si="76">IF(EXACT(T168, T167), "", CONCATENATE("SELECT * FROM ""SchAccounting"".""Func_TblCodeOfAccounting_Structure_SET""(0000004000000000002, NULL, 0000009000000000002, 0, '", S168, "', '", T168, "'); "))</f>
        <v/>
      </c>
      <c r="AE168" s="20" t="str">
        <f t="shared" ref="AE168:AE231" si="77">IF(EXACT(U168, U167), "", CONCATENATE("SELECT * FROM ""SchAccounting"".""Func_TblCodeOfAccounting_Structure_SET""(0000004000000000002, NULL, 0000009000000000002, 1, '", T168, "', '", U168, "'); "))</f>
        <v/>
      </c>
      <c r="AF168" s="20" t="str">
        <f t="shared" ref="AF168:AF231" si="78">IF(EXACT(V168, V167), "", CONCATENATE("SELECT * FROM ""SchAccounting"".""Func_TblCodeOfAccounting_Structure_SET""(0000004000000000002, NULL, 0000009000000000002, 2, '", U168, "', '", V168, "'); "))</f>
        <v/>
      </c>
      <c r="AG168" s="20" t="str">
        <f t="shared" ref="AG168:AG231" si="79">IF(EXACT(W168, W167), "", CONCATENATE("SELECT * FROM ""SchAccounting"".""Func_TblCodeOfAccounting_Structure_SET""(0000004000000000002, NULL, 0000009000000000002, 3, '", V168, "', '", W168, "'); "))</f>
        <v/>
      </c>
      <c r="AH168" s="20" t="str">
        <f t="shared" ref="AH168:AH231" si="80">IF(EXACT(X168, X167), "", CONCATENATE("SELECT * FROM ""SchAccounting"".""Func_TblCodeOfAccounting_Structure_SET""(0000004000000000002, NULL, 0000009000000000002, 4, '", W168, "', '", X168, "'); "))</f>
        <v/>
      </c>
      <c r="AI168" s="20" t="str">
        <f t="shared" ref="AI168:AI231" si="81">IF(EXACT(Y168, Y167), "", CONCATENATE("SELECT * FROM ""SchAccounting"".""Func_TblCodeOfAccounting_Structure_SET""(0000004000000000002, NULL, 0000009000000000002, 5, '", X168, "', '", Y168, "'); "))</f>
        <v/>
      </c>
      <c r="AJ168" s="20" t="str">
        <f t="shared" ref="AJ168:AJ231" si="82">IF(EXACT(Z168, Z167), "", CONCATENATE("SELECT * FROM ""SchAccounting"".""Func_TblCodeOfAccounting_Structure_SET""(0000004000000000002, NULL, 0000009000000000002, 6, '", Y168, "', '", Z168, "'); "))</f>
        <v/>
      </c>
      <c r="AK168" s="20" t="str">
        <f t="shared" ref="AK168:AK231" si="83">IF(EXACT(AA168, AA167), "", CONCATENATE("SELECT * FROM ""SchAccounting"".""Func_TblCodeOfAccounting_Structure_SET""(0000004000000000002, NULL, 0000009000000000002, 7, '", Z168, "', '", AA168, "'); "))</f>
        <v xml:space="preserve">SELECT * FROM "SchAccounting"."Func_TblCodeOfAccounting_Structure_SET"(0000004000000000002, NULL, 0000009000000000002, 7, '5-0000', '5-0100'); </v>
      </c>
      <c r="AL168" s="20" t="str">
        <f t="shared" ref="AL168:AL231" si="84">IF(EXACT(AB168, AB167), "", CONCATENATE("SELECT * FROM ""SchAccounting"".""Func_TblCodeOfAccounting_Structure_SET""(0000004000000000002, NULL, 0000009000000000002, 8, '", AA168, "', '", AB168, "'); "))</f>
        <v/>
      </c>
      <c r="AM168" s="20" t="str">
        <f t="shared" ref="AM168:AM231" si="85">IF(EXACT(AC168, AC167), "", CONCATENATE("SELECT * FROM ""SchAccounting"".""Func_TblCodeOfAccounting_Structure_SET""(0000004000000000002, NULL, 0000009000000000002, 9, '", AB168, "', '", AC168, "'); "))</f>
        <v/>
      </c>
      <c r="AO168" s="28" t="str">
        <f t="shared" si="65"/>
        <v xml:space="preserve">SELECT * FROM "SchAccounting"."Func_TblCodeOfAccounting_Structure_SET"(0000004000000000002, NULL, 0000009000000000002, 7, '5-0000', '5-0100'); </v>
      </c>
    </row>
    <row r="169" spans="2:41" x14ac:dyDescent="0.25">
      <c r="B169" s="20">
        <v>2</v>
      </c>
      <c r="C169" s="32" t="s">
        <v>409</v>
      </c>
      <c r="D169" s="20" t="s">
        <v>158</v>
      </c>
      <c r="N169" s="32" t="s">
        <v>409</v>
      </c>
      <c r="Q169" s="20" t="str">
        <f t="shared" si="64"/>
        <v>Manual Accrual</v>
      </c>
      <c r="S169" s="20" t="str">
        <f t="shared" si="66"/>
        <v>2-PASV</v>
      </c>
      <c r="T169" s="20" t="str">
        <f t="shared" si="67"/>
        <v>3-0000</v>
      </c>
      <c r="U169" s="20" t="str">
        <f t="shared" si="68"/>
        <v>3-3000</v>
      </c>
      <c r="V169" s="20" t="str">
        <f t="shared" si="69"/>
        <v>4-1EAT</v>
      </c>
      <c r="W169" s="20" t="str">
        <f t="shared" si="70"/>
        <v>4-2EBT</v>
      </c>
      <c r="X169" s="20" t="str">
        <f t="shared" si="71"/>
        <v>4-3OPF</v>
      </c>
      <c r="Y169" s="20" t="str">
        <f t="shared" si="72"/>
        <v>4-4GPF</v>
      </c>
      <c r="Z169" s="20" t="str">
        <f t="shared" si="73"/>
        <v>5-0000</v>
      </c>
      <c r="AA169" s="20" t="str">
        <f t="shared" si="74"/>
        <v>5-0150</v>
      </c>
      <c r="AB169" s="20" t="str">
        <f t="shared" si="75"/>
        <v/>
      </c>
      <c r="AD169" s="20" t="str">
        <f t="shared" si="76"/>
        <v/>
      </c>
      <c r="AE169" s="20" t="str">
        <f t="shared" si="77"/>
        <v/>
      </c>
      <c r="AF169" s="20" t="str">
        <f t="shared" si="78"/>
        <v/>
      </c>
      <c r="AG169" s="20" t="str">
        <f t="shared" si="79"/>
        <v/>
      </c>
      <c r="AH169" s="20" t="str">
        <f t="shared" si="80"/>
        <v/>
      </c>
      <c r="AI169" s="20" t="str">
        <f t="shared" si="81"/>
        <v/>
      </c>
      <c r="AJ169" s="20" t="str">
        <f t="shared" si="82"/>
        <v/>
      </c>
      <c r="AK169" s="20" t="str">
        <f t="shared" si="83"/>
        <v xml:space="preserve">SELECT * FROM "SchAccounting"."Func_TblCodeOfAccounting_Structure_SET"(0000004000000000002, NULL, 0000009000000000002, 7, '5-0000', '5-0150'); </v>
      </c>
      <c r="AL169" s="20" t="str">
        <f t="shared" si="84"/>
        <v/>
      </c>
      <c r="AM169" s="20" t="str">
        <f t="shared" si="85"/>
        <v/>
      </c>
      <c r="AO169" s="28" t="str">
        <f t="shared" si="65"/>
        <v xml:space="preserve">SELECT * FROM "SchAccounting"."Func_TblCodeOfAccounting_Structure_SET"(0000004000000000002, NULL, 0000009000000000002, 7, '5-0000', '5-0150'); </v>
      </c>
    </row>
    <row r="170" spans="2:41" x14ac:dyDescent="0.25">
      <c r="B170" s="20">
        <v>2</v>
      </c>
      <c r="C170" s="32" t="s">
        <v>410</v>
      </c>
      <c r="D170" s="20" t="s">
        <v>159</v>
      </c>
      <c r="N170" s="32" t="s">
        <v>410</v>
      </c>
      <c r="Q170" s="20" t="str">
        <f t="shared" si="64"/>
        <v>Cost of Material</v>
      </c>
      <c r="S170" s="20" t="str">
        <f t="shared" si="66"/>
        <v>2-PASV</v>
      </c>
      <c r="T170" s="20" t="str">
        <f t="shared" si="67"/>
        <v>3-0000</v>
      </c>
      <c r="U170" s="20" t="str">
        <f t="shared" si="68"/>
        <v>3-3000</v>
      </c>
      <c r="V170" s="20" t="str">
        <f t="shared" si="69"/>
        <v>4-1EAT</v>
      </c>
      <c r="W170" s="20" t="str">
        <f t="shared" si="70"/>
        <v>4-2EBT</v>
      </c>
      <c r="X170" s="20" t="str">
        <f t="shared" si="71"/>
        <v>4-3OPF</v>
      </c>
      <c r="Y170" s="20" t="str">
        <f t="shared" si="72"/>
        <v>4-4GPF</v>
      </c>
      <c r="Z170" s="20" t="str">
        <f t="shared" si="73"/>
        <v>5-0000</v>
      </c>
      <c r="AA170" s="20" t="str">
        <f t="shared" si="74"/>
        <v>5-1000</v>
      </c>
      <c r="AB170" s="20" t="str">
        <f t="shared" si="75"/>
        <v/>
      </c>
      <c r="AD170" s="20" t="str">
        <f t="shared" si="76"/>
        <v/>
      </c>
      <c r="AE170" s="20" t="str">
        <f t="shared" si="77"/>
        <v/>
      </c>
      <c r="AF170" s="20" t="str">
        <f t="shared" si="78"/>
        <v/>
      </c>
      <c r="AG170" s="20" t="str">
        <f t="shared" si="79"/>
        <v/>
      </c>
      <c r="AH170" s="20" t="str">
        <f t="shared" si="80"/>
        <v/>
      </c>
      <c r="AI170" s="20" t="str">
        <f t="shared" si="81"/>
        <v/>
      </c>
      <c r="AJ170" s="20" t="str">
        <f t="shared" si="82"/>
        <v/>
      </c>
      <c r="AK170" s="20" t="str">
        <f t="shared" si="83"/>
        <v xml:space="preserve">SELECT * FROM "SchAccounting"."Func_TblCodeOfAccounting_Structure_SET"(0000004000000000002, NULL, 0000009000000000002, 7, '5-0000', '5-1000'); </v>
      </c>
      <c r="AL170" s="20" t="str">
        <f t="shared" si="84"/>
        <v/>
      </c>
      <c r="AM170" s="20" t="str">
        <f t="shared" si="85"/>
        <v/>
      </c>
      <c r="AO170" s="28" t="str">
        <f t="shared" si="65"/>
        <v xml:space="preserve">SELECT * FROM "SchAccounting"."Func_TblCodeOfAccounting_Structure_SET"(0000004000000000002, NULL, 0000009000000000002, 7, '5-0000', '5-1000'); </v>
      </c>
    </row>
    <row r="171" spans="2:41" x14ac:dyDescent="0.25">
      <c r="B171" s="20">
        <v>3</v>
      </c>
      <c r="C171" s="32" t="s">
        <v>411</v>
      </c>
      <c r="D171" s="20" t="s">
        <v>160</v>
      </c>
      <c r="O171" s="32" t="s">
        <v>411</v>
      </c>
      <c r="Q171" s="20" t="str">
        <f t="shared" si="64"/>
        <v>Opening Balance - Material</v>
      </c>
      <c r="S171" s="20" t="str">
        <f t="shared" si="66"/>
        <v>2-PASV</v>
      </c>
      <c r="T171" s="20" t="str">
        <f t="shared" si="67"/>
        <v>3-0000</v>
      </c>
      <c r="U171" s="20" t="str">
        <f t="shared" si="68"/>
        <v>3-3000</v>
      </c>
      <c r="V171" s="20" t="str">
        <f t="shared" si="69"/>
        <v>4-1EAT</v>
      </c>
      <c r="W171" s="20" t="str">
        <f t="shared" si="70"/>
        <v>4-2EBT</v>
      </c>
      <c r="X171" s="20" t="str">
        <f t="shared" si="71"/>
        <v>4-3OPF</v>
      </c>
      <c r="Y171" s="20" t="str">
        <f t="shared" si="72"/>
        <v>4-4GPF</v>
      </c>
      <c r="Z171" s="20" t="str">
        <f t="shared" si="73"/>
        <v>5-0000</v>
      </c>
      <c r="AA171" s="20" t="str">
        <f t="shared" si="74"/>
        <v>5-1000</v>
      </c>
      <c r="AB171" s="20" t="str">
        <f t="shared" si="75"/>
        <v>5-1010</v>
      </c>
      <c r="AD171" s="20" t="str">
        <f t="shared" si="76"/>
        <v/>
      </c>
      <c r="AE171" s="20" t="str">
        <f t="shared" si="77"/>
        <v/>
      </c>
      <c r="AF171" s="20" t="str">
        <f t="shared" si="78"/>
        <v/>
      </c>
      <c r="AG171" s="20" t="str">
        <f t="shared" si="79"/>
        <v/>
      </c>
      <c r="AH171" s="20" t="str">
        <f t="shared" si="80"/>
        <v/>
      </c>
      <c r="AI171" s="20" t="str">
        <f t="shared" si="81"/>
        <v/>
      </c>
      <c r="AJ171" s="20" t="str">
        <f t="shared" si="82"/>
        <v/>
      </c>
      <c r="AK171" s="20" t="str">
        <f t="shared" si="83"/>
        <v/>
      </c>
      <c r="AL171" s="20" t="str">
        <f t="shared" si="84"/>
        <v xml:space="preserve">SELECT * FROM "SchAccounting"."Func_TblCodeOfAccounting_Structure_SET"(0000004000000000002, NULL, 0000009000000000002, 8, '5-1000', '5-1010'); </v>
      </c>
      <c r="AM171" s="20" t="str">
        <f t="shared" si="85"/>
        <v/>
      </c>
      <c r="AO171" s="28" t="str">
        <f t="shared" si="65"/>
        <v xml:space="preserve">SELECT * FROM "SchAccounting"."Func_TblCodeOfAccounting_Structure_SET"(0000004000000000002, NULL, 0000009000000000002, 8, '5-1000', '5-1010'); </v>
      </c>
    </row>
    <row r="172" spans="2:41" x14ac:dyDescent="0.25">
      <c r="B172" s="20">
        <v>3</v>
      </c>
      <c r="C172" s="32" t="s">
        <v>412</v>
      </c>
      <c r="D172" s="20" t="s">
        <v>161</v>
      </c>
      <c r="O172" s="32" t="s">
        <v>412</v>
      </c>
      <c r="Q172" s="20" t="str">
        <f t="shared" si="64"/>
        <v>Opening Balance - Supplies</v>
      </c>
      <c r="S172" s="20" t="str">
        <f t="shared" si="66"/>
        <v>2-PASV</v>
      </c>
      <c r="T172" s="20" t="str">
        <f t="shared" si="67"/>
        <v>3-0000</v>
      </c>
      <c r="U172" s="20" t="str">
        <f t="shared" si="68"/>
        <v>3-3000</v>
      </c>
      <c r="V172" s="20" t="str">
        <f t="shared" si="69"/>
        <v>4-1EAT</v>
      </c>
      <c r="W172" s="20" t="str">
        <f t="shared" si="70"/>
        <v>4-2EBT</v>
      </c>
      <c r="X172" s="20" t="str">
        <f t="shared" si="71"/>
        <v>4-3OPF</v>
      </c>
      <c r="Y172" s="20" t="str">
        <f t="shared" si="72"/>
        <v>4-4GPF</v>
      </c>
      <c r="Z172" s="20" t="str">
        <f t="shared" si="73"/>
        <v>5-0000</v>
      </c>
      <c r="AA172" s="20" t="str">
        <f t="shared" si="74"/>
        <v>5-1000</v>
      </c>
      <c r="AB172" s="20" t="str">
        <f t="shared" si="75"/>
        <v>5-1020</v>
      </c>
      <c r="AD172" s="20" t="str">
        <f t="shared" si="76"/>
        <v/>
      </c>
      <c r="AE172" s="20" t="str">
        <f t="shared" si="77"/>
        <v/>
      </c>
      <c r="AF172" s="20" t="str">
        <f t="shared" si="78"/>
        <v/>
      </c>
      <c r="AG172" s="20" t="str">
        <f t="shared" si="79"/>
        <v/>
      </c>
      <c r="AH172" s="20" t="str">
        <f t="shared" si="80"/>
        <v/>
      </c>
      <c r="AI172" s="20" t="str">
        <f t="shared" si="81"/>
        <v/>
      </c>
      <c r="AJ172" s="20" t="str">
        <f t="shared" si="82"/>
        <v/>
      </c>
      <c r="AK172" s="20" t="str">
        <f t="shared" si="83"/>
        <v/>
      </c>
      <c r="AL172" s="20" t="str">
        <f t="shared" si="84"/>
        <v xml:space="preserve">SELECT * FROM "SchAccounting"."Func_TblCodeOfAccounting_Structure_SET"(0000004000000000002, NULL, 0000009000000000002, 8, '5-1000', '5-1020'); </v>
      </c>
      <c r="AM172" s="20" t="str">
        <f t="shared" si="85"/>
        <v/>
      </c>
      <c r="AO172" s="28" t="str">
        <f t="shared" si="65"/>
        <v xml:space="preserve">SELECT * FROM "SchAccounting"."Func_TblCodeOfAccounting_Structure_SET"(0000004000000000002, NULL, 0000009000000000002, 8, '5-1000', '5-1020'); </v>
      </c>
    </row>
    <row r="173" spans="2:41" x14ac:dyDescent="0.25">
      <c r="B173" s="20">
        <v>3</v>
      </c>
      <c r="C173" s="32" t="s">
        <v>413</v>
      </c>
      <c r="D173" s="20" t="s">
        <v>162</v>
      </c>
      <c r="O173" s="32" t="s">
        <v>413</v>
      </c>
      <c r="Q173" s="20" t="str">
        <f t="shared" si="64"/>
        <v>Purchase - Material</v>
      </c>
      <c r="S173" s="20" t="str">
        <f t="shared" si="66"/>
        <v>2-PASV</v>
      </c>
      <c r="T173" s="20" t="str">
        <f t="shared" si="67"/>
        <v>3-0000</v>
      </c>
      <c r="U173" s="20" t="str">
        <f t="shared" si="68"/>
        <v>3-3000</v>
      </c>
      <c r="V173" s="20" t="str">
        <f t="shared" si="69"/>
        <v>4-1EAT</v>
      </c>
      <c r="W173" s="20" t="str">
        <f t="shared" si="70"/>
        <v>4-2EBT</v>
      </c>
      <c r="X173" s="20" t="str">
        <f t="shared" si="71"/>
        <v>4-3OPF</v>
      </c>
      <c r="Y173" s="20" t="str">
        <f t="shared" si="72"/>
        <v>4-4GPF</v>
      </c>
      <c r="Z173" s="20" t="str">
        <f t="shared" si="73"/>
        <v>5-0000</v>
      </c>
      <c r="AA173" s="20" t="str">
        <f t="shared" si="74"/>
        <v>5-1000</v>
      </c>
      <c r="AB173" s="20" t="str">
        <f t="shared" si="75"/>
        <v>5-1030</v>
      </c>
      <c r="AD173" s="20" t="str">
        <f t="shared" si="76"/>
        <v/>
      </c>
      <c r="AE173" s="20" t="str">
        <f t="shared" si="77"/>
        <v/>
      </c>
      <c r="AF173" s="20" t="str">
        <f t="shared" si="78"/>
        <v/>
      </c>
      <c r="AG173" s="20" t="str">
        <f t="shared" si="79"/>
        <v/>
      </c>
      <c r="AH173" s="20" t="str">
        <f t="shared" si="80"/>
        <v/>
      </c>
      <c r="AI173" s="20" t="str">
        <f t="shared" si="81"/>
        <v/>
      </c>
      <c r="AJ173" s="20" t="str">
        <f t="shared" si="82"/>
        <v/>
      </c>
      <c r="AK173" s="20" t="str">
        <f t="shared" si="83"/>
        <v/>
      </c>
      <c r="AL173" s="20" t="str">
        <f t="shared" si="84"/>
        <v xml:space="preserve">SELECT * FROM "SchAccounting"."Func_TblCodeOfAccounting_Structure_SET"(0000004000000000002, NULL, 0000009000000000002, 8, '5-1000', '5-1030'); </v>
      </c>
      <c r="AM173" s="20" t="str">
        <f t="shared" si="85"/>
        <v/>
      </c>
      <c r="AO173" s="28" t="str">
        <f t="shared" si="65"/>
        <v xml:space="preserve">SELECT * FROM "SchAccounting"."Func_TblCodeOfAccounting_Structure_SET"(0000004000000000002, NULL, 0000009000000000002, 8, '5-1000', '5-1030'); </v>
      </c>
    </row>
    <row r="174" spans="2:41" x14ac:dyDescent="0.25">
      <c r="B174" s="20">
        <v>3</v>
      </c>
      <c r="C174" s="32" t="s">
        <v>414</v>
      </c>
      <c r="D174" s="20" t="s">
        <v>163</v>
      </c>
      <c r="O174" s="32" t="s">
        <v>414</v>
      </c>
      <c r="Q174" s="20" t="str">
        <f t="shared" si="64"/>
        <v>Purchase - Supplies</v>
      </c>
      <c r="S174" s="20" t="str">
        <f t="shared" si="66"/>
        <v>2-PASV</v>
      </c>
      <c r="T174" s="20" t="str">
        <f t="shared" si="67"/>
        <v>3-0000</v>
      </c>
      <c r="U174" s="20" t="str">
        <f t="shared" si="68"/>
        <v>3-3000</v>
      </c>
      <c r="V174" s="20" t="str">
        <f t="shared" si="69"/>
        <v>4-1EAT</v>
      </c>
      <c r="W174" s="20" t="str">
        <f t="shared" si="70"/>
        <v>4-2EBT</v>
      </c>
      <c r="X174" s="20" t="str">
        <f t="shared" si="71"/>
        <v>4-3OPF</v>
      </c>
      <c r="Y174" s="20" t="str">
        <f t="shared" si="72"/>
        <v>4-4GPF</v>
      </c>
      <c r="Z174" s="20" t="str">
        <f t="shared" si="73"/>
        <v>5-0000</v>
      </c>
      <c r="AA174" s="20" t="str">
        <f t="shared" si="74"/>
        <v>5-1000</v>
      </c>
      <c r="AB174" s="20" t="str">
        <f t="shared" si="75"/>
        <v>5-1040</v>
      </c>
      <c r="AD174" s="20" t="str">
        <f t="shared" si="76"/>
        <v/>
      </c>
      <c r="AE174" s="20" t="str">
        <f t="shared" si="77"/>
        <v/>
      </c>
      <c r="AF174" s="20" t="str">
        <f t="shared" si="78"/>
        <v/>
      </c>
      <c r="AG174" s="20" t="str">
        <f t="shared" si="79"/>
        <v/>
      </c>
      <c r="AH174" s="20" t="str">
        <f t="shared" si="80"/>
        <v/>
      </c>
      <c r="AI174" s="20" t="str">
        <f t="shared" si="81"/>
        <v/>
      </c>
      <c r="AJ174" s="20" t="str">
        <f t="shared" si="82"/>
        <v/>
      </c>
      <c r="AK174" s="20" t="str">
        <f t="shared" si="83"/>
        <v/>
      </c>
      <c r="AL174" s="20" t="str">
        <f t="shared" si="84"/>
        <v xml:space="preserve">SELECT * FROM "SchAccounting"."Func_TblCodeOfAccounting_Structure_SET"(0000004000000000002, NULL, 0000009000000000002, 8, '5-1000', '5-1040'); </v>
      </c>
      <c r="AM174" s="20" t="str">
        <f t="shared" si="85"/>
        <v/>
      </c>
      <c r="AO174" s="28" t="str">
        <f t="shared" si="65"/>
        <v xml:space="preserve">SELECT * FROM "SchAccounting"."Func_TblCodeOfAccounting_Structure_SET"(0000004000000000002, NULL, 0000009000000000002, 8, '5-1000', '5-1040'); </v>
      </c>
    </row>
    <row r="175" spans="2:41" x14ac:dyDescent="0.25">
      <c r="B175" s="20">
        <v>3</v>
      </c>
      <c r="C175" s="32" t="s">
        <v>415</v>
      </c>
      <c r="D175" s="20" t="s">
        <v>164</v>
      </c>
      <c r="O175" s="32" t="s">
        <v>415</v>
      </c>
      <c r="Q175" s="20" t="str">
        <f t="shared" si="64"/>
        <v>Ending Balance - Material</v>
      </c>
      <c r="S175" s="20" t="str">
        <f t="shared" si="66"/>
        <v>2-PASV</v>
      </c>
      <c r="T175" s="20" t="str">
        <f t="shared" si="67"/>
        <v>3-0000</v>
      </c>
      <c r="U175" s="20" t="str">
        <f t="shared" si="68"/>
        <v>3-3000</v>
      </c>
      <c r="V175" s="20" t="str">
        <f t="shared" si="69"/>
        <v>4-1EAT</v>
      </c>
      <c r="W175" s="20" t="str">
        <f t="shared" si="70"/>
        <v>4-2EBT</v>
      </c>
      <c r="X175" s="20" t="str">
        <f t="shared" si="71"/>
        <v>4-3OPF</v>
      </c>
      <c r="Y175" s="20" t="str">
        <f t="shared" si="72"/>
        <v>4-4GPF</v>
      </c>
      <c r="Z175" s="20" t="str">
        <f t="shared" si="73"/>
        <v>5-0000</v>
      </c>
      <c r="AA175" s="20" t="str">
        <f t="shared" si="74"/>
        <v>5-1000</v>
      </c>
      <c r="AB175" s="20" t="str">
        <f t="shared" si="75"/>
        <v>5-1050</v>
      </c>
      <c r="AD175" s="20" t="str">
        <f t="shared" si="76"/>
        <v/>
      </c>
      <c r="AE175" s="20" t="str">
        <f t="shared" si="77"/>
        <v/>
      </c>
      <c r="AF175" s="20" t="str">
        <f t="shared" si="78"/>
        <v/>
      </c>
      <c r="AG175" s="20" t="str">
        <f t="shared" si="79"/>
        <v/>
      </c>
      <c r="AH175" s="20" t="str">
        <f t="shared" si="80"/>
        <v/>
      </c>
      <c r="AI175" s="20" t="str">
        <f t="shared" si="81"/>
        <v/>
      </c>
      <c r="AJ175" s="20" t="str">
        <f t="shared" si="82"/>
        <v/>
      </c>
      <c r="AK175" s="20" t="str">
        <f t="shared" si="83"/>
        <v/>
      </c>
      <c r="AL175" s="20" t="str">
        <f t="shared" si="84"/>
        <v xml:space="preserve">SELECT * FROM "SchAccounting"."Func_TblCodeOfAccounting_Structure_SET"(0000004000000000002, NULL, 0000009000000000002, 8, '5-1000', '5-1050'); </v>
      </c>
      <c r="AM175" s="20" t="str">
        <f t="shared" si="85"/>
        <v/>
      </c>
      <c r="AO175" s="28" t="str">
        <f t="shared" si="65"/>
        <v xml:space="preserve">SELECT * FROM "SchAccounting"."Func_TblCodeOfAccounting_Structure_SET"(0000004000000000002, NULL, 0000009000000000002, 8, '5-1000', '5-1050'); </v>
      </c>
    </row>
    <row r="176" spans="2:41" x14ac:dyDescent="0.25">
      <c r="B176" s="20">
        <v>3</v>
      </c>
      <c r="C176" s="32" t="s">
        <v>416</v>
      </c>
      <c r="D176" s="20" t="s">
        <v>165</v>
      </c>
      <c r="O176" s="32" t="s">
        <v>416</v>
      </c>
      <c r="Q176" s="20" t="str">
        <f t="shared" si="64"/>
        <v>Ending Balance - Supplies</v>
      </c>
      <c r="S176" s="20" t="str">
        <f t="shared" si="66"/>
        <v>2-PASV</v>
      </c>
      <c r="T176" s="20" t="str">
        <f t="shared" si="67"/>
        <v>3-0000</v>
      </c>
      <c r="U176" s="20" t="str">
        <f t="shared" si="68"/>
        <v>3-3000</v>
      </c>
      <c r="V176" s="20" t="str">
        <f t="shared" si="69"/>
        <v>4-1EAT</v>
      </c>
      <c r="W176" s="20" t="str">
        <f t="shared" si="70"/>
        <v>4-2EBT</v>
      </c>
      <c r="X176" s="20" t="str">
        <f t="shared" si="71"/>
        <v>4-3OPF</v>
      </c>
      <c r="Y176" s="20" t="str">
        <f t="shared" si="72"/>
        <v>4-4GPF</v>
      </c>
      <c r="Z176" s="20" t="str">
        <f t="shared" si="73"/>
        <v>5-0000</v>
      </c>
      <c r="AA176" s="20" t="str">
        <f t="shared" si="74"/>
        <v>5-1000</v>
      </c>
      <c r="AB176" s="20" t="str">
        <f t="shared" si="75"/>
        <v>5-1060</v>
      </c>
      <c r="AD176" s="20" t="str">
        <f t="shared" si="76"/>
        <v/>
      </c>
      <c r="AE176" s="20" t="str">
        <f t="shared" si="77"/>
        <v/>
      </c>
      <c r="AF176" s="20" t="str">
        <f t="shared" si="78"/>
        <v/>
      </c>
      <c r="AG176" s="20" t="str">
        <f t="shared" si="79"/>
        <v/>
      </c>
      <c r="AH176" s="20" t="str">
        <f t="shared" si="80"/>
        <v/>
      </c>
      <c r="AI176" s="20" t="str">
        <f t="shared" si="81"/>
        <v/>
      </c>
      <c r="AJ176" s="20" t="str">
        <f t="shared" si="82"/>
        <v/>
      </c>
      <c r="AK176" s="20" t="str">
        <f t="shared" si="83"/>
        <v/>
      </c>
      <c r="AL176" s="20" t="str">
        <f t="shared" si="84"/>
        <v xml:space="preserve">SELECT * FROM "SchAccounting"."Func_TblCodeOfAccounting_Structure_SET"(0000004000000000002, NULL, 0000009000000000002, 8, '5-1000', '5-1060'); </v>
      </c>
      <c r="AM176" s="20" t="str">
        <f t="shared" si="85"/>
        <v/>
      </c>
      <c r="AO176" s="28" t="str">
        <f t="shared" si="65"/>
        <v xml:space="preserve">SELECT * FROM "SchAccounting"."Func_TblCodeOfAccounting_Structure_SET"(0000004000000000002, NULL, 0000009000000000002, 8, '5-1000', '5-1060'); </v>
      </c>
    </row>
    <row r="177" spans="2:41" x14ac:dyDescent="0.25">
      <c r="B177" s="20">
        <v>3</v>
      </c>
      <c r="C177" s="32" t="s">
        <v>417</v>
      </c>
      <c r="D177" s="20" t="s">
        <v>166</v>
      </c>
      <c r="O177" s="32" t="s">
        <v>417</v>
      </c>
      <c r="Q177" s="20" t="str">
        <f t="shared" si="64"/>
        <v>Material Used</v>
      </c>
      <c r="S177" s="20" t="str">
        <f t="shared" si="66"/>
        <v>2-PASV</v>
      </c>
      <c r="T177" s="20" t="str">
        <f t="shared" si="67"/>
        <v>3-0000</v>
      </c>
      <c r="U177" s="20" t="str">
        <f t="shared" si="68"/>
        <v>3-3000</v>
      </c>
      <c r="V177" s="20" t="str">
        <f t="shared" si="69"/>
        <v>4-1EAT</v>
      </c>
      <c r="W177" s="20" t="str">
        <f t="shared" si="70"/>
        <v>4-2EBT</v>
      </c>
      <c r="X177" s="20" t="str">
        <f t="shared" si="71"/>
        <v>4-3OPF</v>
      </c>
      <c r="Y177" s="20" t="str">
        <f t="shared" si="72"/>
        <v>4-4GPF</v>
      </c>
      <c r="Z177" s="20" t="str">
        <f t="shared" si="73"/>
        <v>5-0000</v>
      </c>
      <c r="AA177" s="20" t="str">
        <f t="shared" si="74"/>
        <v>5-1000</v>
      </c>
      <c r="AB177" s="20" t="str">
        <f t="shared" si="75"/>
        <v>5-1070</v>
      </c>
      <c r="AD177" s="20" t="str">
        <f t="shared" si="76"/>
        <v/>
      </c>
      <c r="AE177" s="20" t="str">
        <f t="shared" si="77"/>
        <v/>
      </c>
      <c r="AF177" s="20" t="str">
        <f t="shared" si="78"/>
        <v/>
      </c>
      <c r="AG177" s="20" t="str">
        <f t="shared" si="79"/>
        <v/>
      </c>
      <c r="AH177" s="20" t="str">
        <f t="shared" si="80"/>
        <v/>
      </c>
      <c r="AI177" s="20" t="str">
        <f t="shared" si="81"/>
        <v/>
      </c>
      <c r="AJ177" s="20" t="str">
        <f t="shared" si="82"/>
        <v/>
      </c>
      <c r="AK177" s="20" t="str">
        <f t="shared" si="83"/>
        <v/>
      </c>
      <c r="AL177" s="20" t="str">
        <f t="shared" si="84"/>
        <v xml:space="preserve">SELECT * FROM "SchAccounting"."Func_TblCodeOfAccounting_Structure_SET"(0000004000000000002, NULL, 0000009000000000002, 8, '5-1000', '5-1070'); </v>
      </c>
      <c r="AM177" s="20" t="str">
        <f t="shared" si="85"/>
        <v/>
      </c>
      <c r="AO177" s="28" t="str">
        <f t="shared" si="65"/>
        <v xml:space="preserve">SELECT * FROM "SchAccounting"."Func_TblCodeOfAccounting_Structure_SET"(0000004000000000002, NULL, 0000009000000000002, 8, '5-1000', '5-1070'); </v>
      </c>
    </row>
    <row r="178" spans="2:41" x14ac:dyDescent="0.25">
      <c r="B178" s="20">
        <v>3</v>
      </c>
      <c r="C178" s="32" t="s">
        <v>418</v>
      </c>
      <c r="D178" s="20" t="s">
        <v>167</v>
      </c>
      <c r="O178" s="32" t="s">
        <v>418</v>
      </c>
      <c r="Q178" s="20" t="str">
        <f t="shared" si="64"/>
        <v>Supplies Used</v>
      </c>
      <c r="S178" s="20" t="str">
        <f t="shared" si="66"/>
        <v>2-PASV</v>
      </c>
      <c r="T178" s="20" t="str">
        <f t="shared" si="67"/>
        <v>3-0000</v>
      </c>
      <c r="U178" s="20" t="str">
        <f t="shared" si="68"/>
        <v>3-3000</v>
      </c>
      <c r="V178" s="20" t="str">
        <f t="shared" si="69"/>
        <v>4-1EAT</v>
      </c>
      <c r="W178" s="20" t="str">
        <f t="shared" si="70"/>
        <v>4-2EBT</v>
      </c>
      <c r="X178" s="20" t="str">
        <f t="shared" si="71"/>
        <v>4-3OPF</v>
      </c>
      <c r="Y178" s="20" t="str">
        <f t="shared" si="72"/>
        <v>4-4GPF</v>
      </c>
      <c r="Z178" s="20" t="str">
        <f t="shared" si="73"/>
        <v>5-0000</v>
      </c>
      <c r="AA178" s="20" t="str">
        <f t="shared" si="74"/>
        <v>5-1000</v>
      </c>
      <c r="AB178" s="20" t="str">
        <f t="shared" si="75"/>
        <v>5-1080</v>
      </c>
      <c r="AD178" s="20" t="str">
        <f t="shared" si="76"/>
        <v/>
      </c>
      <c r="AE178" s="20" t="str">
        <f t="shared" si="77"/>
        <v/>
      </c>
      <c r="AF178" s="20" t="str">
        <f t="shared" si="78"/>
        <v/>
      </c>
      <c r="AG178" s="20" t="str">
        <f t="shared" si="79"/>
        <v/>
      </c>
      <c r="AH178" s="20" t="str">
        <f t="shared" si="80"/>
        <v/>
      </c>
      <c r="AI178" s="20" t="str">
        <f t="shared" si="81"/>
        <v/>
      </c>
      <c r="AJ178" s="20" t="str">
        <f t="shared" si="82"/>
        <v/>
      </c>
      <c r="AK178" s="20" t="str">
        <f t="shared" si="83"/>
        <v/>
      </c>
      <c r="AL178" s="20" t="str">
        <f t="shared" si="84"/>
        <v xml:space="preserve">SELECT * FROM "SchAccounting"."Func_TblCodeOfAccounting_Structure_SET"(0000004000000000002, NULL, 0000009000000000002, 8, '5-1000', '5-1080'); </v>
      </c>
      <c r="AM178" s="20" t="str">
        <f t="shared" si="85"/>
        <v/>
      </c>
      <c r="AO178" s="28" t="str">
        <f t="shared" si="65"/>
        <v xml:space="preserve">SELECT * FROM "SchAccounting"."Func_TblCodeOfAccounting_Structure_SET"(0000004000000000002, NULL, 0000009000000000002, 8, '5-1000', '5-1080'); </v>
      </c>
    </row>
    <row r="179" spans="2:41" x14ac:dyDescent="0.25">
      <c r="B179" s="20">
        <v>3</v>
      </c>
      <c r="C179" s="32" t="s">
        <v>419</v>
      </c>
      <c r="D179" s="20" t="s">
        <v>168</v>
      </c>
      <c r="O179" s="32" t="s">
        <v>419</v>
      </c>
      <c r="Q179" s="20" t="str">
        <f t="shared" si="64"/>
        <v>Material Other</v>
      </c>
      <c r="S179" s="20" t="str">
        <f t="shared" si="66"/>
        <v>2-PASV</v>
      </c>
      <c r="T179" s="20" t="str">
        <f t="shared" si="67"/>
        <v>3-0000</v>
      </c>
      <c r="U179" s="20" t="str">
        <f t="shared" si="68"/>
        <v>3-3000</v>
      </c>
      <c r="V179" s="20" t="str">
        <f t="shared" si="69"/>
        <v>4-1EAT</v>
      </c>
      <c r="W179" s="20" t="str">
        <f t="shared" si="70"/>
        <v>4-2EBT</v>
      </c>
      <c r="X179" s="20" t="str">
        <f t="shared" si="71"/>
        <v>4-3OPF</v>
      </c>
      <c r="Y179" s="20" t="str">
        <f t="shared" si="72"/>
        <v>4-4GPF</v>
      </c>
      <c r="Z179" s="20" t="str">
        <f t="shared" si="73"/>
        <v>5-0000</v>
      </c>
      <c r="AA179" s="20" t="str">
        <f t="shared" si="74"/>
        <v>5-1000</v>
      </c>
      <c r="AB179" s="20" t="str">
        <f t="shared" si="75"/>
        <v>5-1100</v>
      </c>
      <c r="AD179" s="20" t="str">
        <f t="shared" si="76"/>
        <v/>
      </c>
      <c r="AE179" s="20" t="str">
        <f t="shared" si="77"/>
        <v/>
      </c>
      <c r="AF179" s="20" t="str">
        <f t="shared" si="78"/>
        <v/>
      </c>
      <c r="AG179" s="20" t="str">
        <f t="shared" si="79"/>
        <v/>
      </c>
      <c r="AH179" s="20" t="str">
        <f t="shared" si="80"/>
        <v/>
      </c>
      <c r="AI179" s="20" t="str">
        <f t="shared" si="81"/>
        <v/>
      </c>
      <c r="AJ179" s="20" t="str">
        <f t="shared" si="82"/>
        <v/>
      </c>
      <c r="AK179" s="20" t="str">
        <f t="shared" si="83"/>
        <v/>
      </c>
      <c r="AL179" s="20" t="str">
        <f t="shared" si="84"/>
        <v xml:space="preserve">SELECT * FROM "SchAccounting"."Func_TblCodeOfAccounting_Structure_SET"(0000004000000000002, NULL, 0000009000000000002, 8, '5-1000', '5-1100'); </v>
      </c>
      <c r="AM179" s="20" t="str">
        <f t="shared" si="85"/>
        <v/>
      </c>
      <c r="AO179" s="28" t="str">
        <f t="shared" si="65"/>
        <v xml:space="preserve">SELECT * FROM "SchAccounting"."Func_TblCodeOfAccounting_Structure_SET"(0000004000000000002, NULL, 0000009000000000002, 8, '5-1000', '5-1100'); </v>
      </c>
    </row>
    <row r="180" spans="2:41" x14ac:dyDescent="0.25">
      <c r="B180" s="20">
        <v>3</v>
      </c>
      <c r="C180" s="32" t="s">
        <v>420</v>
      </c>
      <c r="D180" s="20" t="s">
        <v>169</v>
      </c>
      <c r="O180" s="32" t="s">
        <v>420</v>
      </c>
      <c r="Q180" s="20" t="str">
        <f t="shared" si="64"/>
        <v>IT Hardware Purchase</v>
      </c>
      <c r="S180" s="20" t="str">
        <f t="shared" si="66"/>
        <v>2-PASV</v>
      </c>
      <c r="T180" s="20" t="str">
        <f t="shared" si="67"/>
        <v>3-0000</v>
      </c>
      <c r="U180" s="20" t="str">
        <f t="shared" si="68"/>
        <v>3-3000</v>
      </c>
      <c r="V180" s="20" t="str">
        <f t="shared" si="69"/>
        <v>4-1EAT</v>
      </c>
      <c r="W180" s="20" t="str">
        <f t="shared" si="70"/>
        <v>4-2EBT</v>
      </c>
      <c r="X180" s="20" t="str">
        <f t="shared" si="71"/>
        <v>4-3OPF</v>
      </c>
      <c r="Y180" s="20" t="str">
        <f t="shared" si="72"/>
        <v>4-4GPF</v>
      </c>
      <c r="Z180" s="20" t="str">
        <f t="shared" si="73"/>
        <v>5-0000</v>
      </c>
      <c r="AA180" s="20" t="str">
        <f t="shared" si="74"/>
        <v>5-1000</v>
      </c>
      <c r="AB180" s="20" t="str">
        <f t="shared" si="75"/>
        <v>5-1110</v>
      </c>
      <c r="AD180" s="20" t="str">
        <f t="shared" si="76"/>
        <v/>
      </c>
      <c r="AE180" s="20" t="str">
        <f t="shared" si="77"/>
        <v/>
      </c>
      <c r="AF180" s="20" t="str">
        <f t="shared" si="78"/>
        <v/>
      </c>
      <c r="AG180" s="20" t="str">
        <f t="shared" si="79"/>
        <v/>
      </c>
      <c r="AH180" s="20" t="str">
        <f t="shared" si="80"/>
        <v/>
      </c>
      <c r="AI180" s="20" t="str">
        <f t="shared" si="81"/>
        <v/>
      </c>
      <c r="AJ180" s="20" t="str">
        <f t="shared" si="82"/>
        <v/>
      </c>
      <c r="AK180" s="20" t="str">
        <f t="shared" si="83"/>
        <v/>
      </c>
      <c r="AL180" s="20" t="str">
        <f t="shared" si="84"/>
        <v xml:space="preserve">SELECT * FROM "SchAccounting"."Func_TblCodeOfAccounting_Structure_SET"(0000004000000000002, NULL, 0000009000000000002, 8, '5-1000', '5-1110'); </v>
      </c>
      <c r="AM180" s="20" t="str">
        <f t="shared" si="85"/>
        <v/>
      </c>
      <c r="AO180" s="28" t="str">
        <f t="shared" si="65"/>
        <v xml:space="preserve">SELECT * FROM "SchAccounting"."Func_TblCodeOfAccounting_Structure_SET"(0000004000000000002, NULL, 0000009000000000002, 8, '5-1000', '5-1110'); </v>
      </c>
    </row>
    <row r="181" spans="2:41" x14ac:dyDescent="0.25">
      <c r="B181" s="20">
        <v>2</v>
      </c>
      <c r="C181" s="32" t="s">
        <v>574</v>
      </c>
      <c r="D181" s="20" t="s">
        <v>170</v>
      </c>
      <c r="N181" s="32" t="s">
        <v>574</v>
      </c>
      <c r="Q181" s="20" t="str">
        <f t="shared" ref="Q181:Q244" si="86">D181</f>
        <v>Salary Expenses</v>
      </c>
      <c r="S181" s="20" t="str">
        <f t="shared" si="66"/>
        <v>2-PASV</v>
      </c>
      <c r="T181" s="20" t="str">
        <f t="shared" si="67"/>
        <v>3-0000</v>
      </c>
      <c r="U181" s="20" t="str">
        <f t="shared" si="68"/>
        <v>3-3000</v>
      </c>
      <c r="V181" s="20" t="str">
        <f t="shared" si="69"/>
        <v>4-1EAT</v>
      </c>
      <c r="W181" s="20" t="str">
        <f t="shared" si="70"/>
        <v>4-2EBT</v>
      </c>
      <c r="X181" s="20" t="str">
        <f t="shared" si="71"/>
        <v>4-3OPF</v>
      </c>
      <c r="Y181" s="20" t="str">
        <f t="shared" si="72"/>
        <v>4-4GPF</v>
      </c>
      <c r="Z181" s="20" t="str">
        <f t="shared" si="73"/>
        <v>5-0000</v>
      </c>
      <c r="AA181" s="20" t="str">
        <f t="shared" si="74"/>
        <v>5-2000</v>
      </c>
      <c r="AB181" s="20" t="str">
        <f t="shared" si="75"/>
        <v>5-1110</v>
      </c>
      <c r="AD181" s="20" t="str">
        <f t="shared" si="76"/>
        <v/>
      </c>
      <c r="AE181" s="20" t="str">
        <f t="shared" si="77"/>
        <v/>
      </c>
      <c r="AF181" s="20" t="str">
        <f t="shared" si="78"/>
        <v/>
      </c>
      <c r="AG181" s="20" t="str">
        <f t="shared" si="79"/>
        <v/>
      </c>
      <c r="AH181" s="20" t="str">
        <f t="shared" si="80"/>
        <v/>
      </c>
      <c r="AI181" s="20" t="str">
        <f t="shared" si="81"/>
        <v/>
      </c>
      <c r="AJ181" s="20" t="str">
        <f t="shared" si="82"/>
        <v/>
      </c>
      <c r="AK181" s="20" t="str">
        <f t="shared" si="83"/>
        <v xml:space="preserve">SELECT * FROM "SchAccounting"."Func_TblCodeOfAccounting_Structure_SET"(0000004000000000002, NULL, 0000009000000000002, 7, '5-0000', '5-2000'); </v>
      </c>
      <c r="AL181" s="20" t="str">
        <f t="shared" si="84"/>
        <v/>
      </c>
      <c r="AM181" s="20" t="str">
        <f t="shared" si="85"/>
        <v/>
      </c>
      <c r="AO181" s="28" t="str">
        <f t="shared" si="65"/>
        <v xml:space="preserve">SELECT * FROM "SchAccounting"."Func_TblCodeOfAccounting_Structure_SET"(0000004000000000002, NULL, 0000009000000000002, 7, '5-0000', '5-2000'); </v>
      </c>
    </row>
    <row r="182" spans="2:41" x14ac:dyDescent="0.25">
      <c r="B182" s="20">
        <v>3</v>
      </c>
      <c r="C182" s="32" t="s">
        <v>575</v>
      </c>
      <c r="D182" s="20" t="s">
        <v>171</v>
      </c>
      <c r="O182" s="32" t="s">
        <v>575</v>
      </c>
      <c r="Q182" s="20" t="str">
        <f t="shared" si="86"/>
        <v>Salary Daily Worker</v>
      </c>
      <c r="S182" s="20" t="str">
        <f t="shared" si="66"/>
        <v>2-PASV</v>
      </c>
      <c r="T182" s="20" t="str">
        <f t="shared" si="67"/>
        <v>3-0000</v>
      </c>
      <c r="U182" s="20" t="str">
        <f t="shared" si="68"/>
        <v>3-3000</v>
      </c>
      <c r="V182" s="20" t="str">
        <f t="shared" si="69"/>
        <v>4-1EAT</v>
      </c>
      <c r="W182" s="20" t="str">
        <f t="shared" si="70"/>
        <v>4-2EBT</v>
      </c>
      <c r="X182" s="20" t="str">
        <f t="shared" si="71"/>
        <v>4-3OPF</v>
      </c>
      <c r="Y182" s="20" t="str">
        <f t="shared" si="72"/>
        <v>4-4GPF</v>
      </c>
      <c r="Z182" s="20" t="str">
        <f t="shared" si="73"/>
        <v>5-0000</v>
      </c>
      <c r="AA182" s="20" t="str">
        <f t="shared" si="74"/>
        <v>5-2000</v>
      </c>
      <c r="AB182" s="20" t="str">
        <f t="shared" si="75"/>
        <v>5-2005</v>
      </c>
      <c r="AD182" s="20" t="str">
        <f t="shared" si="76"/>
        <v/>
      </c>
      <c r="AE182" s="20" t="str">
        <f t="shared" si="77"/>
        <v/>
      </c>
      <c r="AF182" s="20" t="str">
        <f t="shared" si="78"/>
        <v/>
      </c>
      <c r="AG182" s="20" t="str">
        <f t="shared" si="79"/>
        <v/>
      </c>
      <c r="AH182" s="20" t="str">
        <f t="shared" si="80"/>
        <v/>
      </c>
      <c r="AI182" s="20" t="str">
        <f t="shared" si="81"/>
        <v/>
      </c>
      <c r="AJ182" s="20" t="str">
        <f t="shared" si="82"/>
        <v/>
      </c>
      <c r="AK182" s="20" t="str">
        <f t="shared" si="83"/>
        <v/>
      </c>
      <c r="AL182" s="20" t="str">
        <f t="shared" si="84"/>
        <v xml:space="preserve">SELECT * FROM "SchAccounting"."Func_TblCodeOfAccounting_Structure_SET"(0000004000000000002, NULL, 0000009000000000002, 8, '5-2000', '5-2005'); </v>
      </c>
      <c r="AM182" s="20" t="str">
        <f t="shared" si="85"/>
        <v/>
      </c>
      <c r="AO182" s="28" t="str">
        <f t="shared" si="65"/>
        <v xml:space="preserve">SELECT * FROM "SchAccounting"."Func_TblCodeOfAccounting_Structure_SET"(0000004000000000002, NULL, 0000009000000000002, 8, '5-2000', '5-2005'); </v>
      </c>
    </row>
    <row r="183" spans="2:41" x14ac:dyDescent="0.25">
      <c r="B183" s="20">
        <v>3</v>
      </c>
      <c r="C183" s="32" t="s">
        <v>576</v>
      </c>
      <c r="D183" s="20" t="s">
        <v>172</v>
      </c>
      <c r="O183" s="32" t="s">
        <v>576</v>
      </c>
      <c r="Q183" s="20" t="str">
        <f t="shared" si="86"/>
        <v>Salary Direct</v>
      </c>
      <c r="S183" s="20" t="str">
        <f t="shared" si="66"/>
        <v>2-PASV</v>
      </c>
      <c r="T183" s="20" t="str">
        <f t="shared" si="67"/>
        <v>3-0000</v>
      </c>
      <c r="U183" s="20" t="str">
        <f t="shared" si="68"/>
        <v>3-3000</v>
      </c>
      <c r="V183" s="20" t="str">
        <f t="shared" si="69"/>
        <v>4-1EAT</v>
      </c>
      <c r="W183" s="20" t="str">
        <f t="shared" si="70"/>
        <v>4-2EBT</v>
      </c>
      <c r="X183" s="20" t="str">
        <f t="shared" si="71"/>
        <v>4-3OPF</v>
      </c>
      <c r="Y183" s="20" t="str">
        <f t="shared" si="72"/>
        <v>4-4GPF</v>
      </c>
      <c r="Z183" s="20" t="str">
        <f t="shared" si="73"/>
        <v>5-0000</v>
      </c>
      <c r="AA183" s="20" t="str">
        <f t="shared" si="74"/>
        <v>5-2000</v>
      </c>
      <c r="AB183" s="20" t="str">
        <f t="shared" si="75"/>
        <v>5-2010</v>
      </c>
      <c r="AD183" s="20" t="str">
        <f t="shared" si="76"/>
        <v/>
      </c>
      <c r="AE183" s="20" t="str">
        <f t="shared" si="77"/>
        <v/>
      </c>
      <c r="AF183" s="20" t="str">
        <f t="shared" si="78"/>
        <v/>
      </c>
      <c r="AG183" s="20" t="str">
        <f t="shared" si="79"/>
        <v/>
      </c>
      <c r="AH183" s="20" t="str">
        <f t="shared" si="80"/>
        <v/>
      </c>
      <c r="AI183" s="20" t="str">
        <f t="shared" si="81"/>
        <v/>
      </c>
      <c r="AJ183" s="20" t="str">
        <f t="shared" si="82"/>
        <v/>
      </c>
      <c r="AK183" s="20" t="str">
        <f t="shared" si="83"/>
        <v/>
      </c>
      <c r="AL183" s="20" t="str">
        <f t="shared" si="84"/>
        <v xml:space="preserve">SELECT * FROM "SchAccounting"."Func_TblCodeOfAccounting_Structure_SET"(0000004000000000002, NULL, 0000009000000000002, 8, '5-2000', '5-2010'); </v>
      </c>
      <c r="AM183" s="20" t="str">
        <f t="shared" si="85"/>
        <v/>
      </c>
      <c r="AO183" s="28" t="str">
        <f t="shared" si="65"/>
        <v xml:space="preserve">SELECT * FROM "SchAccounting"."Func_TblCodeOfAccounting_Structure_SET"(0000004000000000002, NULL, 0000009000000000002, 8, '5-2000', '5-2010'); </v>
      </c>
    </row>
    <row r="184" spans="2:41" x14ac:dyDescent="0.25">
      <c r="B184" s="20">
        <v>3</v>
      </c>
      <c r="C184" s="32" t="s">
        <v>577</v>
      </c>
      <c r="D184" s="20" t="s">
        <v>173</v>
      </c>
      <c r="O184" s="32" t="s">
        <v>577</v>
      </c>
      <c r="Q184" s="20" t="str">
        <f t="shared" si="86"/>
        <v>Salary Indirect</v>
      </c>
      <c r="S184" s="20" t="str">
        <f t="shared" si="66"/>
        <v>2-PASV</v>
      </c>
      <c r="T184" s="20" t="str">
        <f t="shared" si="67"/>
        <v>3-0000</v>
      </c>
      <c r="U184" s="20" t="str">
        <f t="shared" si="68"/>
        <v>3-3000</v>
      </c>
      <c r="V184" s="20" t="str">
        <f t="shared" si="69"/>
        <v>4-1EAT</v>
      </c>
      <c r="W184" s="20" t="str">
        <f t="shared" si="70"/>
        <v>4-2EBT</v>
      </c>
      <c r="X184" s="20" t="str">
        <f t="shared" si="71"/>
        <v>4-3OPF</v>
      </c>
      <c r="Y184" s="20" t="str">
        <f t="shared" si="72"/>
        <v>4-4GPF</v>
      </c>
      <c r="Z184" s="20" t="str">
        <f t="shared" si="73"/>
        <v>5-0000</v>
      </c>
      <c r="AA184" s="20" t="str">
        <f t="shared" si="74"/>
        <v>5-2000</v>
      </c>
      <c r="AB184" s="20" t="str">
        <f t="shared" si="75"/>
        <v>5-2020</v>
      </c>
      <c r="AD184" s="20" t="str">
        <f t="shared" si="76"/>
        <v/>
      </c>
      <c r="AE184" s="20" t="str">
        <f t="shared" si="77"/>
        <v/>
      </c>
      <c r="AF184" s="20" t="str">
        <f t="shared" si="78"/>
        <v/>
      </c>
      <c r="AG184" s="20" t="str">
        <f t="shared" si="79"/>
        <v/>
      </c>
      <c r="AH184" s="20" t="str">
        <f t="shared" si="80"/>
        <v/>
      </c>
      <c r="AI184" s="20" t="str">
        <f t="shared" si="81"/>
        <v/>
      </c>
      <c r="AJ184" s="20" t="str">
        <f t="shared" si="82"/>
        <v/>
      </c>
      <c r="AK184" s="20" t="str">
        <f t="shared" si="83"/>
        <v/>
      </c>
      <c r="AL184" s="20" t="str">
        <f t="shared" si="84"/>
        <v xml:space="preserve">SELECT * FROM "SchAccounting"."Func_TblCodeOfAccounting_Structure_SET"(0000004000000000002, NULL, 0000009000000000002, 8, '5-2000', '5-2020'); </v>
      </c>
      <c r="AM184" s="20" t="str">
        <f t="shared" si="85"/>
        <v/>
      </c>
      <c r="AO184" s="28" t="str">
        <f t="shared" si="65"/>
        <v xml:space="preserve">SELECT * FROM "SchAccounting"."Func_TblCodeOfAccounting_Structure_SET"(0000004000000000002, NULL, 0000009000000000002, 8, '5-2000', '5-2020'); </v>
      </c>
    </row>
    <row r="185" spans="2:41" x14ac:dyDescent="0.25">
      <c r="B185" s="20">
        <v>3</v>
      </c>
      <c r="C185" s="32" t="s">
        <v>578</v>
      </c>
      <c r="D185" s="20" t="s">
        <v>174</v>
      </c>
      <c r="O185" s="32" t="s">
        <v>578</v>
      </c>
      <c r="Q185" s="20" t="str">
        <f t="shared" si="86"/>
        <v>Overtime Direct</v>
      </c>
      <c r="S185" s="20" t="str">
        <f t="shared" si="66"/>
        <v>2-PASV</v>
      </c>
      <c r="T185" s="20" t="str">
        <f t="shared" si="67"/>
        <v>3-0000</v>
      </c>
      <c r="U185" s="20" t="str">
        <f t="shared" si="68"/>
        <v>3-3000</v>
      </c>
      <c r="V185" s="20" t="str">
        <f t="shared" si="69"/>
        <v>4-1EAT</v>
      </c>
      <c r="W185" s="20" t="str">
        <f t="shared" si="70"/>
        <v>4-2EBT</v>
      </c>
      <c r="X185" s="20" t="str">
        <f t="shared" si="71"/>
        <v>4-3OPF</v>
      </c>
      <c r="Y185" s="20" t="str">
        <f t="shared" si="72"/>
        <v>4-4GPF</v>
      </c>
      <c r="Z185" s="20" t="str">
        <f t="shared" si="73"/>
        <v>5-0000</v>
      </c>
      <c r="AA185" s="20" t="str">
        <f t="shared" si="74"/>
        <v>5-2000</v>
      </c>
      <c r="AB185" s="20" t="str">
        <f t="shared" si="75"/>
        <v>5-2110</v>
      </c>
      <c r="AD185" s="20" t="str">
        <f t="shared" si="76"/>
        <v/>
      </c>
      <c r="AE185" s="20" t="str">
        <f t="shared" si="77"/>
        <v/>
      </c>
      <c r="AF185" s="20" t="str">
        <f t="shared" si="78"/>
        <v/>
      </c>
      <c r="AG185" s="20" t="str">
        <f t="shared" si="79"/>
        <v/>
      </c>
      <c r="AH185" s="20" t="str">
        <f t="shared" si="80"/>
        <v/>
      </c>
      <c r="AI185" s="20" t="str">
        <f t="shared" si="81"/>
        <v/>
      </c>
      <c r="AJ185" s="20" t="str">
        <f t="shared" si="82"/>
        <v/>
      </c>
      <c r="AK185" s="20" t="str">
        <f t="shared" si="83"/>
        <v/>
      </c>
      <c r="AL185" s="20" t="str">
        <f t="shared" si="84"/>
        <v xml:space="preserve">SELECT * FROM "SchAccounting"."Func_TblCodeOfAccounting_Structure_SET"(0000004000000000002, NULL, 0000009000000000002, 8, '5-2000', '5-2110'); </v>
      </c>
      <c r="AM185" s="20" t="str">
        <f t="shared" si="85"/>
        <v/>
      </c>
      <c r="AO185" s="28" t="str">
        <f t="shared" si="65"/>
        <v xml:space="preserve">SELECT * FROM "SchAccounting"."Func_TblCodeOfAccounting_Structure_SET"(0000004000000000002, NULL, 0000009000000000002, 8, '5-2000', '5-2110'); </v>
      </c>
    </row>
    <row r="186" spans="2:41" x14ac:dyDescent="0.25">
      <c r="B186" s="20">
        <v>3</v>
      </c>
      <c r="C186" s="32" t="s">
        <v>579</v>
      </c>
      <c r="D186" s="20" t="s">
        <v>175</v>
      </c>
      <c r="O186" s="32" t="s">
        <v>579</v>
      </c>
      <c r="Q186" s="20" t="str">
        <f t="shared" si="86"/>
        <v>Overtime Indirect</v>
      </c>
      <c r="S186" s="20" t="str">
        <f t="shared" si="66"/>
        <v>2-PASV</v>
      </c>
      <c r="T186" s="20" t="str">
        <f t="shared" si="67"/>
        <v>3-0000</v>
      </c>
      <c r="U186" s="20" t="str">
        <f t="shared" si="68"/>
        <v>3-3000</v>
      </c>
      <c r="V186" s="20" t="str">
        <f t="shared" si="69"/>
        <v>4-1EAT</v>
      </c>
      <c r="W186" s="20" t="str">
        <f t="shared" si="70"/>
        <v>4-2EBT</v>
      </c>
      <c r="X186" s="20" t="str">
        <f t="shared" si="71"/>
        <v>4-3OPF</v>
      </c>
      <c r="Y186" s="20" t="str">
        <f t="shared" si="72"/>
        <v>4-4GPF</v>
      </c>
      <c r="Z186" s="20" t="str">
        <f t="shared" si="73"/>
        <v>5-0000</v>
      </c>
      <c r="AA186" s="20" t="str">
        <f t="shared" si="74"/>
        <v>5-2000</v>
      </c>
      <c r="AB186" s="20" t="str">
        <f t="shared" si="75"/>
        <v>5-2120</v>
      </c>
      <c r="AD186" s="20" t="str">
        <f t="shared" si="76"/>
        <v/>
      </c>
      <c r="AE186" s="20" t="str">
        <f t="shared" si="77"/>
        <v/>
      </c>
      <c r="AF186" s="20" t="str">
        <f t="shared" si="78"/>
        <v/>
      </c>
      <c r="AG186" s="20" t="str">
        <f t="shared" si="79"/>
        <v/>
      </c>
      <c r="AH186" s="20" t="str">
        <f t="shared" si="80"/>
        <v/>
      </c>
      <c r="AI186" s="20" t="str">
        <f t="shared" si="81"/>
        <v/>
      </c>
      <c r="AJ186" s="20" t="str">
        <f t="shared" si="82"/>
        <v/>
      </c>
      <c r="AK186" s="20" t="str">
        <f t="shared" si="83"/>
        <v/>
      </c>
      <c r="AL186" s="20" t="str">
        <f t="shared" si="84"/>
        <v xml:space="preserve">SELECT * FROM "SchAccounting"."Func_TblCodeOfAccounting_Structure_SET"(0000004000000000002, NULL, 0000009000000000002, 8, '5-2000', '5-2120'); </v>
      </c>
      <c r="AM186" s="20" t="str">
        <f t="shared" si="85"/>
        <v/>
      </c>
      <c r="AO186" s="28" t="str">
        <f t="shared" si="65"/>
        <v xml:space="preserve">SELECT * FROM "SchAccounting"."Func_TblCodeOfAccounting_Structure_SET"(0000004000000000002, NULL, 0000009000000000002, 8, '5-2000', '5-2120'); </v>
      </c>
    </row>
    <row r="187" spans="2:41" x14ac:dyDescent="0.25">
      <c r="B187" s="20">
        <v>3</v>
      </c>
      <c r="C187" s="32" t="s">
        <v>580</v>
      </c>
      <c r="D187" s="20" t="s">
        <v>176</v>
      </c>
      <c r="O187" s="32" t="s">
        <v>580</v>
      </c>
      <c r="Q187" s="20" t="str">
        <f t="shared" si="86"/>
        <v>Jamsostek Direct</v>
      </c>
      <c r="S187" s="20" t="str">
        <f t="shared" si="66"/>
        <v>2-PASV</v>
      </c>
      <c r="T187" s="20" t="str">
        <f t="shared" si="67"/>
        <v>3-0000</v>
      </c>
      <c r="U187" s="20" t="str">
        <f t="shared" si="68"/>
        <v>3-3000</v>
      </c>
      <c r="V187" s="20" t="str">
        <f t="shared" si="69"/>
        <v>4-1EAT</v>
      </c>
      <c r="W187" s="20" t="str">
        <f t="shared" si="70"/>
        <v>4-2EBT</v>
      </c>
      <c r="X187" s="20" t="str">
        <f t="shared" si="71"/>
        <v>4-3OPF</v>
      </c>
      <c r="Y187" s="20" t="str">
        <f t="shared" si="72"/>
        <v>4-4GPF</v>
      </c>
      <c r="Z187" s="20" t="str">
        <f t="shared" si="73"/>
        <v>5-0000</v>
      </c>
      <c r="AA187" s="20" t="str">
        <f t="shared" si="74"/>
        <v>5-2000</v>
      </c>
      <c r="AB187" s="20" t="str">
        <f t="shared" si="75"/>
        <v>5-2210</v>
      </c>
      <c r="AD187" s="20" t="str">
        <f t="shared" si="76"/>
        <v/>
      </c>
      <c r="AE187" s="20" t="str">
        <f t="shared" si="77"/>
        <v/>
      </c>
      <c r="AF187" s="20" t="str">
        <f t="shared" si="78"/>
        <v/>
      </c>
      <c r="AG187" s="20" t="str">
        <f t="shared" si="79"/>
        <v/>
      </c>
      <c r="AH187" s="20" t="str">
        <f t="shared" si="80"/>
        <v/>
      </c>
      <c r="AI187" s="20" t="str">
        <f t="shared" si="81"/>
        <v/>
      </c>
      <c r="AJ187" s="20" t="str">
        <f t="shared" si="82"/>
        <v/>
      </c>
      <c r="AK187" s="20" t="str">
        <f t="shared" si="83"/>
        <v/>
      </c>
      <c r="AL187" s="20" t="str">
        <f t="shared" si="84"/>
        <v xml:space="preserve">SELECT * FROM "SchAccounting"."Func_TblCodeOfAccounting_Structure_SET"(0000004000000000002, NULL, 0000009000000000002, 8, '5-2000', '5-2210'); </v>
      </c>
      <c r="AM187" s="20" t="str">
        <f t="shared" si="85"/>
        <v/>
      </c>
      <c r="AO187" s="28" t="str">
        <f t="shared" si="65"/>
        <v xml:space="preserve">SELECT * FROM "SchAccounting"."Func_TblCodeOfAccounting_Structure_SET"(0000004000000000002, NULL, 0000009000000000002, 8, '5-2000', '5-2210'); </v>
      </c>
    </row>
    <row r="188" spans="2:41" x14ac:dyDescent="0.25">
      <c r="B188" s="20">
        <v>3</v>
      </c>
      <c r="C188" s="32" t="s">
        <v>581</v>
      </c>
      <c r="D188" s="20" t="s">
        <v>177</v>
      </c>
      <c r="O188" s="32" t="s">
        <v>581</v>
      </c>
      <c r="Q188" s="20" t="str">
        <f t="shared" si="86"/>
        <v>Jamsostek Indirect</v>
      </c>
      <c r="S188" s="20" t="str">
        <f t="shared" si="66"/>
        <v>2-PASV</v>
      </c>
      <c r="T188" s="20" t="str">
        <f t="shared" si="67"/>
        <v>3-0000</v>
      </c>
      <c r="U188" s="20" t="str">
        <f t="shared" si="68"/>
        <v>3-3000</v>
      </c>
      <c r="V188" s="20" t="str">
        <f t="shared" si="69"/>
        <v>4-1EAT</v>
      </c>
      <c r="W188" s="20" t="str">
        <f t="shared" si="70"/>
        <v>4-2EBT</v>
      </c>
      <c r="X188" s="20" t="str">
        <f t="shared" si="71"/>
        <v>4-3OPF</v>
      </c>
      <c r="Y188" s="20" t="str">
        <f t="shared" si="72"/>
        <v>4-4GPF</v>
      </c>
      <c r="Z188" s="20" t="str">
        <f t="shared" si="73"/>
        <v>5-0000</v>
      </c>
      <c r="AA188" s="20" t="str">
        <f t="shared" si="74"/>
        <v>5-2000</v>
      </c>
      <c r="AB188" s="20" t="str">
        <f t="shared" si="75"/>
        <v>5-2220</v>
      </c>
      <c r="AD188" s="20" t="str">
        <f t="shared" si="76"/>
        <v/>
      </c>
      <c r="AE188" s="20" t="str">
        <f t="shared" si="77"/>
        <v/>
      </c>
      <c r="AF188" s="20" t="str">
        <f t="shared" si="78"/>
        <v/>
      </c>
      <c r="AG188" s="20" t="str">
        <f t="shared" si="79"/>
        <v/>
      </c>
      <c r="AH188" s="20" t="str">
        <f t="shared" si="80"/>
        <v/>
      </c>
      <c r="AI188" s="20" t="str">
        <f t="shared" si="81"/>
        <v/>
      </c>
      <c r="AJ188" s="20" t="str">
        <f t="shared" si="82"/>
        <v/>
      </c>
      <c r="AK188" s="20" t="str">
        <f t="shared" si="83"/>
        <v/>
      </c>
      <c r="AL188" s="20" t="str">
        <f t="shared" si="84"/>
        <v xml:space="preserve">SELECT * FROM "SchAccounting"."Func_TblCodeOfAccounting_Structure_SET"(0000004000000000002, NULL, 0000009000000000002, 8, '5-2000', '5-2220'); </v>
      </c>
      <c r="AM188" s="20" t="str">
        <f t="shared" si="85"/>
        <v/>
      </c>
      <c r="AO188" s="28" t="str">
        <f t="shared" si="65"/>
        <v xml:space="preserve">SELECT * FROM "SchAccounting"."Func_TblCodeOfAccounting_Structure_SET"(0000004000000000002, NULL, 0000009000000000002, 8, '5-2000', '5-2220'); </v>
      </c>
    </row>
    <row r="189" spans="2:41" x14ac:dyDescent="0.25">
      <c r="B189" s="20">
        <v>3</v>
      </c>
      <c r="C189" s="32" t="s">
        <v>582</v>
      </c>
      <c r="D189" s="20" t="s">
        <v>178</v>
      </c>
      <c r="O189" s="32" t="s">
        <v>582</v>
      </c>
      <c r="Q189" s="20" t="str">
        <f t="shared" si="86"/>
        <v>Bonus,THR-Direct</v>
      </c>
      <c r="S189" s="20" t="str">
        <f t="shared" si="66"/>
        <v>2-PASV</v>
      </c>
      <c r="T189" s="20" t="str">
        <f t="shared" si="67"/>
        <v>3-0000</v>
      </c>
      <c r="U189" s="20" t="str">
        <f t="shared" si="68"/>
        <v>3-3000</v>
      </c>
      <c r="V189" s="20" t="str">
        <f t="shared" si="69"/>
        <v>4-1EAT</v>
      </c>
      <c r="W189" s="20" t="str">
        <f t="shared" si="70"/>
        <v>4-2EBT</v>
      </c>
      <c r="X189" s="20" t="str">
        <f t="shared" si="71"/>
        <v>4-3OPF</v>
      </c>
      <c r="Y189" s="20" t="str">
        <f t="shared" si="72"/>
        <v>4-4GPF</v>
      </c>
      <c r="Z189" s="20" t="str">
        <f t="shared" si="73"/>
        <v>5-0000</v>
      </c>
      <c r="AA189" s="20" t="str">
        <f t="shared" si="74"/>
        <v>5-2000</v>
      </c>
      <c r="AB189" s="20" t="str">
        <f t="shared" si="75"/>
        <v>5-2310</v>
      </c>
      <c r="AD189" s="20" t="str">
        <f t="shared" si="76"/>
        <v/>
      </c>
      <c r="AE189" s="20" t="str">
        <f t="shared" si="77"/>
        <v/>
      </c>
      <c r="AF189" s="20" t="str">
        <f t="shared" si="78"/>
        <v/>
      </c>
      <c r="AG189" s="20" t="str">
        <f t="shared" si="79"/>
        <v/>
      </c>
      <c r="AH189" s="20" t="str">
        <f t="shared" si="80"/>
        <v/>
      </c>
      <c r="AI189" s="20" t="str">
        <f t="shared" si="81"/>
        <v/>
      </c>
      <c r="AJ189" s="20" t="str">
        <f t="shared" si="82"/>
        <v/>
      </c>
      <c r="AK189" s="20" t="str">
        <f t="shared" si="83"/>
        <v/>
      </c>
      <c r="AL189" s="20" t="str">
        <f t="shared" si="84"/>
        <v xml:space="preserve">SELECT * FROM "SchAccounting"."Func_TblCodeOfAccounting_Structure_SET"(0000004000000000002, NULL, 0000009000000000002, 8, '5-2000', '5-2310'); </v>
      </c>
      <c r="AM189" s="20" t="str">
        <f t="shared" si="85"/>
        <v/>
      </c>
      <c r="AO189" s="28" t="str">
        <f t="shared" si="65"/>
        <v xml:space="preserve">SELECT * FROM "SchAccounting"."Func_TblCodeOfAccounting_Structure_SET"(0000004000000000002, NULL, 0000009000000000002, 8, '5-2000', '5-2310'); </v>
      </c>
    </row>
    <row r="190" spans="2:41" x14ac:dyDescent="0.25">
      <c r="B190" s="20">
        <v>3</v>
      </c>
      <c r="C190" s="32" t="s">
        <v>583</v>
      </c>
      <c r="D190" s="20" t="s">
        <v>179</v>
      </c>
      <c r="O190" s="32" t="s">
        <v>583</v>
      </c>
      <c r="Q190" s="20" t="str">
        <f t="shared" si="86"/>
        <v>Performance Bonus-Direct</v>
      </c>
      <c r="S190" s="20" t="str">
        <f t="shared" si="66"/>
        <v>2-PASV</v>
      </c>
      <c r="T190" s="20" t="str">
        <f t="shared" si="67"/>
        <v>3-0000</v>
      </c>
      <c r="U190" s="20" t="str">
        <f t="shared" si="68"/>
        <v>3-3000</v>
      </c>
      <c r="V190" s="20" t="str">
        <f t="shared" si="69"/>
        <v>4-1EAT</v>
      </c>
      <c r="W190" s="20" t="str">
        <f t="shared" si="70"/>
        <v>4-2EBT</v>
      </c>
      <c r="X190" s="20" t="str">
        <f t="shared" si="71"/>
        <v>4-3OPF</v>
      </c>
      <c r="Y190" s="20" t="str">
        <f t="shared" si="72"/>
        <v>4-4GPF</v>
      </c>
      <c r="Z190" s="20" t="str">
        <f t="shared" si="73"/>
        <v>5-0000</v>
      </c>
      <c r="AA190" s="20" t="str">
        <f t="shared" si="74"/>
        <v>5-2000</v>
      </c>
      <c r="AB190" s="20" t="str">
        <f t="shared" si="75"/>
        <v>5-2315</v>
      </c>
      <c r="AD190" s="20" t="str">
        <f t="shared" si="76"/>
        <v/>
      </c>
      <c r="AE190" s="20" t="str">
        <f t="shared" si="77"/>
        <v/>
      </c>
      <c r="AF190" s="20" t="str">
        <f t="shared" si="78"/>
        <v/>
      </c>
      <c r="AG190" s="20" t="str">
        <f t="shared" si="79"/>
        <v/>
      </c>
      <c r="AH190" s="20" t="str">
        <f t="shared" si="80"/>
        <v/>
      </c>
      <c r="AI190" s="20" t="str">
        <f t="shared" si="81"/>
        <v/>
      </c>
      <c r="AJ190" s="20" t="str">
        <f t="shared" si="82"/>
        <v/>
      </c>
      <c r="AK190" s="20" t="str">
        <f t="shared" si="83"/>
        <v/>
      </c>
      <c r="AL190" s="20" t="str">
        <f t="shared" si="84"/>
        <v xml:space="preserve">SELECT * FROM "SchAccounting"."Func_TblCodeOfAccounting_Structure_SET"(0000004000000000002, NULL, 0000009000000000002, 8, '5-2000', '5-2315'); </v>
      </c>
      <c r="AM190" s="20" t="str">
        <f t="shared" si="85"/>
        <v/>
      </c>
      <c r="AO190" s="28" t="str">
        <f t="shared" si="65"/>
        <v xml:space="preserve">SELECT * FROM "SchAccounting"."Func_TblCodeOfAccounting_Structure_SET"(0000004000000000002, NULL, 0000009000000000002, 8, '5-2000', '5-2315'); </v>
      </c>
    </row>
    <row r="191" spans="2:41" x14ac:dyDescent="0.25">
      <c r="B191" s="20">
        <v>3</v>
      </c>
      <c r="C191" s="32" t="s">
        <v>584</v>
      </c>
      <c r="D191" s="20" t="s">
        <v>180</v>
      </c>
      <c r="O191" s="32" t="s">
        <v>584</v>
      </c>
      <c r="Q191" s="20" t="str">
        <f t="shared" si="86"/>
        <v>Bonus,THR-Indirect</v>
      </c>
      <c r="S191" s="20" t="str">
        <f t="shared" si="66"/>
        <v>2-PASV</v>
      </c>
      <c r="T191" s="20" t="str">
        <f t="shared" si="67"/>
        <v>3-0000</v>
      </c>
      <c r="U191" s="20" t="str">
        <f t="shared" si="68"/>
        <v>3-3000</v>
      </c>
      <c r="V191" s="20" t="str">
        <f t="shared" si="69"/>
        <v>4-1EAT</v>
      </c>
      <c r="W191" s="20" t="str">
        <f t="shared" si="70"/>
        <v>4-2EBT</v>
      </c>
      <c r="X191" s="20" t="str">
        <f t="shared" si="71"/>
        <v>4-3OPF</v>
      </c>
      <c r="Y191" s="20" t="str">
        <f t="shared" si="72"/>
        <v>4-4GPF</v>
      </c>
      <c r="Z191" s="20" t="str">
        <f t="shared" si="73"/>
        <v>5-0000</v>
      </c>
      <c r="AA191" s="20" t="str">
        <f t="shared" si="74"/>
        <v>5-2000</v>
      </c>
      <c r="AB191" s="20" t="str">
        <f t="shared" si="75"/>
        <v>5-2320</v>
      </c>
      <c r="AD191" s="20" t="str">
        <f t="shared" si="76"/>
        <v/>
      </c>
      <c r="AE191" s="20" t="str">
        <f t="shared" si="77"/>
        <v/>
      </c>
      <c r="AF191" s="20" t="str">
        <f t="shared" si="78"/>
        <v/>
      </c>
      <c r="AG191" s="20" t="str">
        <f t="shared" si="79"/>
        <v/>
      </c>
      <c r="AH191" s="20" t="str">
        <f t="shared" si="80"/>
        <v/>
      </c>
      <c r="AI191" s="20" t="str">
        <f t="shared" si="81"/>
        <v/>
      </c>
      <c r="AJ191" s="20" t="str">
        <f t="shared" si="82"/>
        <v/>
      </c>
      <c r="AK191" s="20" t="str">
        <f t="shared" si="83"/>
        <v/>
      </c>
      <c r="AL191" s="20" t="str">
        <f t="shared" si="84"/>
        <v xml:space="preserve">SELECT * FROM "SchAccounting"."Func_TblCodeOfAccounting_Structure_SET"(0000004000000000002, NULL, 0000009000000000002, 8, '5-2000', '5-2320'); </v>
      </c>
      <c r="AM191" s="20" t="str">
        <f t="shared" si="85"/>
        <v/>
      </c>
      <c r="AO191" s="28" t="str">
        <f t="shared" si="65"/>
        <v xml:space="preserve">SELECT * FROM "SchAccounting"."Func_TblCodeOfAccounting_Structure_SET"(0000004000000000002, NULL, 0000009000000000002, 8, '5-2000', '5-2320'); </v>
      </c>
    </row>
    <row r="192" spans="2:41" x14ac:dyDescent="0.25">
      <c r="B192" s="20">
        <v>3</v>
      </c>
      <c r="C192" s="32" t="s">
        <v>585</v>
      </c>
      <c r="D192" s="20" t="s">
        <v>181</v>
      </c>
      <c r="O192" s="32" t="s">
        <v>585</v>
      </c>
      <c r="Q192" s="20" t="str">
        <f t="shared" si="86"/>
        <v>Performance Bonus-Indirect</v>
      </c>
      <c r="S192" s="20" t="str">
        <f t="shared" si="66"/>
        <v>2-PASV</v>
      </c>
      <c r="T192" s="20" t="str">
        <f t="shared" si="67"/>
        <v>3-0000</v>
      </c>
      <c r="U192" s="20" t="str">
        <f t="shared" si="68"/>
        <v>3-3000</v>
      </c>
      <c r="V192" s="20" t="str">
        <f t="shared" si="69"/>
        <v>4-1EAT</v>
      </c>
      <c r="W192" s="20" t="str">
        <f t="shared" si="70"/>
        <v>4-2EBT</v>
      </c>
      <c r="X192" s="20" t="str">
        <f t="shared" si="71"/>
        <v>4-3OPF</v>
      </c>
      <c r="Y192" s="20" t="str">
        <f t="shared" si="72"/>
        <v>4-4GPF</v>
      </c>
      <c r="Z192" s="20" t="str">
        <f t="shared" si="73"/>
        <v>5-0000</v>
      </c>
      <c r="AA192" s="20" t="str">
        <f t="shared" si="74"/>
        <v>5-2000</v>
      </c>
      <c r="AB192" s="20" t="str">
        <f t="shared" si="75"/>
        <v>5-2325</v>
      </c>
      <c r="AD192" s="20" t="str">
        <f t="shared" si="76"/>
        <v/>
      </c>
      <c r="AE192" s="20" t="str">
        <f t="shared" si="77"/>
        <v/>
      </c>
      <c r="AF192" s="20" t="str">
        <f t="shared" si="78"/>
        <v/>
      </c>
      <c r="AG192" s="20" t="str">
        <f t="shared" si="79"/>
        <v/>
      </c>
      <c r="AH192" s="20" t="str">
        <f t="shared" si="80"/>
        <v/>
      </c>
      <c r="AI192" s="20" t="str">
        <f t="shared" si="81"/>
        <v/>
      </c>
      <c r="AJ192" s="20" t="str">
        <f t="shared" si="82"/>
        <v/>
      </c>
      <c r="AK192" s="20" t="str">
        <f t="shared" si="83"/>
        <v/>
      </c>
      <c r="AL192" s="20" t="str">
        <f t="shared" si="84"/>
        <v xml:space="preserve">SELECT * FROM "SchAccounting"."Func_TblCodeOfAccounting_Structure_SET"(0000004000000000002, NULL, 0000009000000000002, 8, '5-2000', '5-2325'); </v>
      </c>
      <c r="AM192" s="20" t="str">
        <f t="shared" si="85"/>
        <v/>
      </c>
      <c r="AO192" s="28" t="str">
        <f t="shared" si="65"/>
        <v xml:space="preserve">SELECT * FROM "SchAccounting"."Func_TblCodeOfAccounting_Structure_SET"(0000004000000000002, NULL, 0000009000000000002, 8, '5-2000', '5-2325'); </v>
      </c>
    </row>
    <row r="193" spans="2:41" x14ac:dyDescent="0.25">
      <c r="B193" s="20">
        <v>3</v>
      </c>
      <c r="C193" s="32" t="s">
        <v>586</v>
      </c>
      <c r="D193" s="20" t="s">
        <v>182</v>
      </c>
      <c r="O193" s="32" t="s">
        <v>586</v>
      </c>
      <c r="Q193" s="20" t="str">
        <f t="shared" si="86"/>
        <v>Personal Income Tax-Direct</v>
      </c>
      <c r="S193" s="20" t="str">
        <f t="shared" si="66"/>
        <v>2-PASV</v>
      </c>
      <c r="T193" s="20" t="str">
        <f t="shared" si="67"/>
        <v>3-0000</v>
      </c>
      <c r="U193" s="20" t="str">
        <f t="shared" si="68"/>
        <v>3-3000</v>
      </c>
      <c r="V193" s="20" t="str">
        <f t="shared" si="69"/>
        <v>4-1EAT</v>
      </c>
      <c r="W193" s="20" t="str">
        <f t="shared" si="70"/>
        <v>4-2EBT</v>
      </c>
      <c r="X193" s="20" t="str">
        <f t="shared" si="71"/>
        <v>4-3OPF</v>
      </c>
      <c r="Y193" s="20" t="str">
        <f t="shared" si="72"/>
        <v>4-4GPF</v>
      </c>
      <c r="Z193" s="20" t="str">
        <f t="shared" si="73"/>
        <v>5-0000</v>
      </c>
      <c r="AA193" s="20" t="str">
        <f t="shared" si="74"/>
        <v>5-2000</v>
      </c>
      <c r="AB193" s="20" t="str">
        <f t="shared" si="75"/>
        <v>5-2410</v>
      </c>
      <c r="AD193" s="20" t="str">
        <f t="shared" si="76"/>
        <v/>
      </c>
      <c r="AE193" s="20" t="str">
        <f t="shared" si="77"/>
        <v/>
      </c>
      <c r="AF193" s="20" t="str">
        <f t="shared" si="78"/>
        <v/>
      </c>
      <c r="AG193" s="20" t="str">
        <f t="shared" si="79"/>
        <v/>
      </c>
      <c r="AH193" s="20" t="str">
        <f t="shared" si="80"/>
        <v/>
      </c>
      <c r="AI193" s="20" t="str">
        <f t="shared" si="81"/>
        <v/>
      </c>
      <c r="AJ193" s="20" t="str">
        <f t="shared" si="82"/>
        <v/>
      </c>
      <c r="AK193" s="20" t="str">
        <f t="shared" si="83"/>
        <v/>
      </c>
      <c r="AL193" s="20" t="str">
        <f t="shared" si="84"/>
        <v xml:space="preserve">SELECT * FROM "SchAccounting"."Func_TblCodeOfAccounting_Structure_SET"(0000004000000000002, NULL, 0000009000000000002, 8, '5-2000', '5-2410'); </v>
      </c>
      <c r="AM193" s="20" t="str">
        <f t="shared" si="85"/>
        <v/>
      </c>
      <c r="AO193" s="28" t="str">
        <f t="shared" si="65"/>
        <v xml:space="preserve">SELECT * FROM "SchAccounting"."Func_TblCodeOfAccounting_Structure_SET"(0000004000000000002, NULL, 0000009000000000002, 8, '5-2000', '5-2410'); </v>
      </c>
    </row>
    <row r="194" spans="2:41" x14ac:dyDescent="0.25">
      <c r="B194" s="20">
        <v>3</v>
      </c>
      <c r="C194" s="32" t="s">
        <v>587</v>
      </c>
      <c r="D194" s="20" t="s">
        <v>183</v>
      </c>
      <c r="O194" s="32" t="s">
        <v>587</v>
      </c>
      <c r="Q194" s="20" t="str">
        <f t="shared" si="86"/>
        <v>Personal Income Tax-Indirect</v>
      </c>
      <c r="S194" s="20" t="str">
        <f t="shared" si="66"/>
        <v>2-PASV</v>
      </c>
      <c r="T194" s="20" t="str">
        <f t="shared" si="67"/>
        <v>3-0000</v>
      </c>
      <c r="U194" s="20" t="str">
        <f t="shared" si="68"/>
        <v>3-3000</v>
      </c>
      <c r="V194" s="20" t="str">
        <f t="shared" si="69"/>
        <v>4-1EAT</v>
      </c>
      <c r="W194" s="20" t="str">
        <f t="shared" si="70"/>
        <v>4-2EBT</v>
      </c>
      <c r="X194" s="20" t="str">
        <f t="shared" si="71"/>
        <v>4-3OPF</v>
      </c>
      <c r="Y194" s="20" t="str">
        <f t="shared" si="72"/>
        <v>4-4GPF</v>
      </c>
      <c r="Z194" s="20" t="str">
        <f t="shared" si="73"/>
        <v>5-0000</v>
      </c>
      <c r="AA194" s="20" t="str">
        <f t="shared" si="74"/>
        <v>5-2000</v>
      </c>
      <c r="AB194" s="20" t="str">
        <f t="shared" si="75"/>
        <v>5-2420</v>
      </c>
      <c r="AD194" s="20" t="str">
        <f t="shared" si="76"/>
        <v/>
      </c>
      <c r="AE194" s="20" t="str">
        <f t="shared" si="77"/>
        <v/>
      </c>
      <c r="AF194" s="20" t="str">
        <f t="shared" si="78"/>
        <v/>
      </c>
      <c r="AG194" s="20" t="str">
        <f t="shared" si="79"/>
        <v/>
      </c>
      <c r="AH194" s="20" t="str">
        <f t="shared" si="80"/>
        <v/>
      </c>
      <c r="AI194" s="20" t="str">
        <f t="shared" si="81"/>
        <v/>
      </c>
      <c r="AJ194" s="20" t="str">
        <f t="shared" si="82"/>
        <v/>
      </c>
      <c r="AK194" s="20" t="str">
        <f t="shared" si="83"/>
        <v/>
      </c>
      <c r="AL194" s="20" t="str">
        <f t="shared" si="84"/>
        <v xml:space="preserve">SELECT * FROM "SchAccounting"."Func_TblCodeOfAccounting_Structure_SET"(0000004000000000002, NULL, 0000009000000000002, 8, '5-2000', '5-2420'); </v>
      </c>
      <c r="AM194" s="20" t="str">
        <f t="shared" si="85"/>
        <v/>
      </c>
      <c r="AO194" s="28" t="str">
        <f t="shared" si="65"/>
        <v xml:space="preserve">SELECT * FROM "SchAccounting"."Func_TblCodeOfAccounting_Structure_SET"(0000004000000000002, NULL, 0000009000000000002, 8, '5-2000', '5-2420'); </v>
      </c>
    </row>
    <row r="195" spans="2:41" x14ac:dyDescent="0.25">
      <c r="B195" s="20">
        <v>3</v>
      </c>
      <c r="C195" s="32" t="s">
        <v>588</v>
      </c>
      <c r="D195" s="20" t="s">
        <v>184</v>
      </c>
      <c r="O195" s="32" t="s">
        <v>588</v>
      </c>
      <c r="Q195" s="20" t="str">
        <f t="shared" si="86"/>
        <v>Uniform,Protect Clothe-Direct</v>
      </c>
      <c r="S195" s="20" t="str">
        <f t="shared" si="66"/>
        <v>2-PASV</v>
      </c>
      <c r="T195" s="20" t="str">
        <f t="shared" si="67"/>
        <v>3-0000</v>
      </c>
      <c r="U195" s="20" t="str">
        <f t="shared" si="68"/>
        <v>3-3000</v>
      </c>
      <c r="V195" s="20" t="str">
        <f t="shared" si="69"/>
        <v>4-1EAT</v>
      </c>
      <c r="W195" s="20" t="str">
        <f t="shared" si="70"/>
        <v>4-2EBT</v>
      </c>
      <c r="X195" s="20" t="str">
        <f t="shared" si="71"/>
        <v>4-3OPF</v>
      </c>
      <c r="Y195" s="20" t="str">
        <f t="shared" si="72"/>
        <v>4-4GPF</v>
      </c>
      <c r="Z195" s="20" t="str">
        <f t="shared" si="73"/>
        <v>5-0000</v>
      </c>
      <c r="AA195" s="20" t="str">
        <f t="shared" si="74"/>
        <v>5-2000</v>
      </c>
      <c r="AB195" s="20" t="str">
        <f t="shared" si="75"/>
        <v>5-2510</v>
      </c>
      <c r="AD195" s="20" t="str">
        <f t="shared" si="76"/>
        <v/>
      </c>
      <c r="AE195" s="20" t="str">
        <f t="shared" si="77"/>
        <v/>
      </c>
      <c r="AF195" s="20" t="str">
        <f t="shared" si="78"/>
        <v/>
      </c>
      <c r="AG195" s="20" t="str">
        <f t="shared" si="79"/>
        <v/>
      </c>
      <c r="AH195" s="20" t="str">
        <f t="shared" si="80"/>
        <v/>
      </c>
      <c r="AI195" s="20" t="str">
        <f t="shared" si="81"/>
        <v/>
      </c>
      <c r="AJ195" s="20" t="str">
        <f t="shared" si="82"/>
        <v/>
      </c>
      <c r="AK195" s="20" t="str">
        <f t="shared" si="83"/>
        <v/>
      </c>
      <c r="AL195" s="20" t="str">
        <f t="shared" si="84"/>
        <v xml:space="preserve">SELECT * FROM "SchAccounting"."Func_TblCodeOfAccounting_Structure_SET"(0000004000000000002, NULL, 0000009000000000002, 8, '5-2000', '5-2510'); </v>
      </c>
      <c r="AM195" s="20" t="str">
        <f t="shared" si="85"/>
        <v/>
      </c>
      <c r="AO195" s="28" t="str">
        <f t="shared" si="65"/>
        <v xml:space="preserve">SELECT * FROM "SchAccounting"."Func_TblCodeOfAccounting_Structure_SET"(0000004000000000002, NULL, 0000009000000000002, 8, '5-2000', '5-2510'); </v>
      </c>
    </row>
    <row r="196" spans="2:41" x14ac:dyDescent="0.25">
      <c r="B196" s="20">
        <v>3</v>
      </c>
      <c r="C196" s="32" t="s">
        <v>589</v>
      </c>
      <c r="D196" s="20" t="s">
        <v>185</v>
      </c>
      <c r="O196" s="32" t="s">
        <v>589</v>
      </c>
      <c r="Q196" s="20" t="str">
        <f t="shared" si="86"/>
        <v>Uniform,Protect Cloth-Indirect</v>
      </c>
      <c r="S196" s="20" t="str">
        <f t="shared" si="66"/>
        <v>2-PASV</v>
      </c>
      <c r="T196" s="20" t="str">
        <f t="shared" si="67"/>
        <v>3-0000</v>
      </c>
      <c r="U196" s="20" t="str">
        <f t="shared" si="68"/>
        <v>3-3000</v>
      </c>
      <c r="V196" s="20" t="str">
        <f t="shared" si="69"/>
        <v>4-1EAT</v>
      </c>
      <c r="W196" s="20" t="str">
        <f t="shared" si="70"/>
        <v>4-2EBT</v>
      </c>
      <c r="X196" s="20" t="str">
        <f t="shared" si="71"/>
        <v>4-3OPF</v>
      </c>
      <c r="Y196" s="20" t="str">
        <f t="shared" si="72"/>
        <v>4-4GPF</v>
      </c>
      <c r="Z196" s="20" t="str">
        <f t="shared" si="73"/>
        <v>5-0000</v>
      </c>
      <c r="AA196" s="20" t="str">
        <f t="shared" si="74"/>
        <v>5-2000</v>
      </c>
      <c r="AB196" s="20" t="str">
        <f t="shared" si="75"/>
        <v>5-2520</v>
      </c>
      <c r="AD196" s="20" t="str">
        <f t="shared" si="76"/>
        <v/>
      </c>
      <c r="AE196" s="20" t="str">
        <f t="shared" si="77"/>
        <v/>
      </c>
      <c r="AF196" s="20" t="str">
        <f t="shared" si="78"/>
        <v/>
      </c>
      <c r="AG196" s="20" t="str">
        <f t="shared" si="79"/>
        <v/>
      </c>
      <c r="AH196" s="20" t="str">
        <f t="shared" si="80"/>
        <v/>
      </c>
      <c r="AI196" s="20" t="str">
        <f t="shared" si="81"/>
        <v/>
      </c>
      <c r="AJ196" s="20" t="str">
        <f t="shared" si="82"/>
        <v/>
      </c>
      <c r="AK196" s="20" t="str">
        <f t="shared" si="83"/>
        <v/>
      </c>
      <c r="AL196" s="20" t="str">
        <f t="shared" si="84"/>
        <v xml:space="preserve">SELECT * FROM "SchAccounting"."Func_TblCodeOfAccounting_Structure_SET"(0000004000000000002, NULL, 0000009000000000002, 8, '5-2000', '5-2520'); </v>
      </c>
      <c r="AM196" s="20" t="str">
        <f t="shared" si="85"/>
        <v/>
      </c>
      <c r="AO196" s="28" t="str">
        <f t="shared" si="65"/>
        <v xml:space="preserve">SELECT * FROM "SchAccounting"."Func_TblCodeOfAccounting_Structure_SET"(0000004000000000002, NULL, 0000009000000000002, 8, '5-2000', '5-2520'); </v>
      </c>
    </row>
    <row r="197" spans="2:41" x14ac:dyDescent="0.25">
      <c r="B197" s="20">
        <v>3</v>
      </c>
      <c r="C197" s="32" t="s">
        <v>590</v>
      </c>
      <c r="D197" s="20" t="s">
        <v>186</v>
      </c>
      <c r="O197" s="32" t="s">
        <v>590</v>
      </c>
      <c r="Q197" s="20" t="str">
        <f t="shared" si="86"/>
        <v>Business Trip Allowance</v>
      </c>
      <c r="S197" s="20" t="str">
        <f t="shared" si="66"/>
        <v>2-PASV</v>
      </c>
      <c r="T197" s="20" t="str">
        <f t="shared" si="67"/>
        <v>3-0000</v>
      </c>
      <c r="U197" s="20" t="str">
        <f t="shared" si="68"/>
        <v>3-3000</v>
      </c>
      <c r="V197" s="20" t="str">
        <f t="shared" si="69"/>
        <v>4-1EAT</v>
      </c>
      <c r="W197" s="20" t="str">
        <f t="shared" si="70"/>
        <v>4-2EBT</v>
      </c>
      <c r="X197" s="20" t="str">
        <f t="shared" si="71"/>
        <v>4-3OPF</v>
      </c>
      <c r="Y197" s="20" t="str">
        <f t="shared" si="72"/>
        <v>4-4GPF</v>
      </c>
      <c r="Z197" s="20" t="str">
        <f t="shared" si="73"/>
        <v>5-0000</v>
      </c>
      <c r="AA197" s="20" t="str">
        <f t="shared" si="74"/>
        <v>5-2000</v>
      </c>
      <c r="AB197" s="20" t="str">
        <f t="shared" si="75"/>
        <v>5-2600</v>
      </c>
      <c r="AD197" s="20" t="str">
        <f t="shared" si="76"/>
        <v/>
      </c>
      <c r="AE197" s="20" t="str">
        <f t="shared" si="77"/>
        <v/>
      </c>
      <c r="AF197" s="20" t="str">
        <f t="shared" si="78"/>
        <v/>
      </c>
      <c r="AG197" s="20" t="str">
        <f t="shared" si="79"/>
        <v/>
      </c>
      <c r="AH197" s="20" t="str">
        <f t="shared" si="80"/>
        <v/>
      </c>
      <c r="AI197" s="20" t="str">
        <f t="shared" si="81"/>
        <v/>
      </c>
      <c r="AJ197" s="20" t="str">
        <f t="shared" si="82"/>
        <v/>
      </c>
      <c r="AK197" s="20" t="str">
        <f t="shared" si="83"/>
        <v/>
      </c>
      <c r="AL197" s="20" t="str">
        <f t="shared" si="84"/>
        <v xml:space="preserve">SELECT * FROM "SchAccounting"."Func_TblCodeOfAccounting_Structure_SET"(0000004000000000002, NULL, 0000009000000000002, 8, '5-2000', '5-2600'); </v>
      </c>
      <c r="AM197" s="20" t="str">
        <f t="shared" si="85"/>
        <v/>
      </c>
      <c r="AO197" s="28" t="str">
        <f t="shared" si="65"/>
        <v xml:space="preserve">SELECT * FROM "SchAccounting"."Func_TblCodeOfAccounting_Structure_SET"(0000004000000000002, NULL, 0000009000000000002, 8, '5-2000', '5-2600'); </v>
      </c>
    </row>
    <row r="198" spans="2:41" x14ac:dyDescent="0.25">
      <c r="B198" s="20">
        <v>3</v>
      </c>
      <c r="C198" s="32" t="s">
        <v>591</v>
      </c>
      <c r="D198" s="20" t="s">
        <v>187</v>
      </c>
      <c r="O198" s="32" t="s">
        <v>591</v>
      </c>
      <c r="Q198" s="20" t="str">
        <f t="shared" si="86"/>
        <v>Meal</v>
      </c>
      <c r="S198" s="20" t="str">
        <f t="shared" si="66"/>
        <v>2-PASV</v>
      </c>
      <c r="T198" s="20" t="str">
        <f t="shared" si="67"/>
        <v>3-0000</v>
      </c>
      <c r="U198" s="20" t="str">
        <f t="shared" si="68"/>
        <v>3-3000</v>
      </c>
      <c r="V198" s="20" t="str">
        <f t="shared" si="69"/>
        <v>4-1EAT</v>
      </c>
      <c r="W198" s="20" t="str">
        <f t="shared" si="70"/>
        <v>4-2EBT</v>
      </c>
      <c r="X198" s="20" t="str">
        <f t="shared" si="71"/>
        <v>4-3OPF</v>
      </c>
      <c r="Y198" s="20" t="str">
        <f t="shared" si="72"/>
        <v>4-4GPF</v>
      </c>
      <c r="Z198" s="20" t="str">
        <f t="shared" si="73"/>
        <v>5-0000</v>
      </c>
      <c r="AA198" s="20" t="str">
        <f t="shared" si="74"/>
        <v>5-2000</v>
      </c>
      <c r="AB198" s="20" t="str">
        <f t="shared" si="75"/>
        <v>5-2700</v>
      </c>
      <c r="AD198" s="20" t="str">
        <f t="shared" si="76"/>
        <v/>
      </c>
      <c r="AE198" s="20" t="str">
        <f t="shared" si="77"/>
        <v/>
      </c>
      <c r="AF198" s="20" t="str">
        <f t="shared" si="78"/>
        <v/>
      </c>
      <c r="AG198" s="20" t="str">
        <f t="shared" si="79"/>
        <v/>
      </c>
      <c r="AH198" s="20" t="str">
        <f t="shared" si="80"/>
        <v/>
      </c>
      <c r="AI198" s="20" t="str">
        <f t="shared" si="81"/>
        <v/>
      </c>
      <c r="AJ198" s="20" t="str">
        <f t="shared" si="82"/>
        <v/>
      </c>
      <c r="AK198" s="20" t="str">
        <f t="shared" si="83"/>
        <v/>
      </c>
      <c r="AL198" s="20" t="str">
        <f t="shared" si="84"/>
        <v xml:space="preserve">SELECT * FROM "SchAccounting"."Func_TblCodeOfAccounting_Structure_SET"(0000004000000000002, NULL, 0000009000000000002, 8, '5-2000', '5-2700'); </v>
      </c>
      <c r="AM198" s="20" t="str">
        <f t="shared" si="85"/>
        <v/>
      </c>
      <c r="AO198" s="28" t="str">
        <f t="shared" si="65"/>
        <v xml:space="preserve">SELECT * FROM "SchAccounting"."Func_TblCodeOfAccounting_Structure_SET"(0000004000000000002, NULL, 0000009000000000002, 8, '5-2000', '5-2700'); </v>
      </c>
    </row>
    <row r="199" spans="2:41" x14ac:dyDescent="0.25">
      <c r="B199" s="20">
        <v>3</v>
      </c>
      <c r="C199" s="32" t="s">
        <v>592</v>
      </c>
      <c r="D199" s="20" t="s">
        <v>188</v>
      </c>
      <c r="O199" s="32" t="s">
        <v>592</v>
      </c>
      <c r="Q199" s="20" t="str">
        <f t="shared" si="86"/>
        <v>Severance Pay - Project</v>
      </c>
      <c r="S199" s="20" t="str">
        <f t="shared" si="66"/>
        <v>2-PASV</v>
      </c>
      <c r="T199" s="20" t="str">
        <f t="shared" si="67"/>
        <v>3-0000</v>
      </c>
      <c r="U199" s="20" t="str">
        <f t="shared" si="68"/>
        <v>3-3000</v>
      </c>
      <c r="V199" s="20" t="str">
        <f t="shared" si="69"/>
        <v>4-1EAT</v>
      </c>
      <c r="W199" s="20" t="str">
        <f t="shared" si="70"/>
        <v>4-2EBT</v>
      </c>
      <c r="X199" s="20" t="str">
        <f t="shared" si="71"/>
        <v>4-3OPF</v>
      </c>
      <c r="Y199" s="20" t="str">
        <f t="shared" si="72"/>
        <v>4-4GPF</v>
      </c>
      <c r="Z199" s="20" t="str">
        <f t="shared" si="73"/>
        <v>5-0000</v>
      </c>
      <c r="AA199" s="20" t="str">
        <f t="shared" si="74"/>
        <v>5-2000</v>
      </c>
      <c r="AB199" s="20" t="str">
        <f t="shared" si="75"/>
        <v>5-2800</v>
      </c>
      <c r="AD199" s="20" t="str">
        <f t="shared" si="76"/>
        <v/>
      </c>
      <c r="AE199" s="20" t="str">
        <f t="shared" si="77"/>
        <v/>
      </c>
      <c r="AF199" s="20" t="str">
        <f t="shared" si="78"/>
        <v/>
      </c>
      <c r="AG199" s="20" t="str">
        <f t="shared" si="79"/>
        <v/>
      </c>
      <c r="AH199" s="20" t="str">
        <f t="shared" si="80"/>
        <v/>
      </c>
      <c r="AI199" s="20" t="str">
        <f t="shared" si="81"/>
        <v/>
      </c>
      <c r="AJ199" s="20" t="str">
        <f t="shared" si="82"/>
        <v/>
      </c>
      <c r="AK199" s="20" t="str">
        <f t="shared" si="83"/>
        <v/>
      </c>
      <c r="AL199" s="20" t="str">
        <f t="shared" si="84"/>
        <v xml:space="preserve">SELECT * FROM "SchAccounting"."Func_TblCodeOfAccounting_Structure_SET"(0000004000000000002, NULL, 0000009000000000002, 8, '5-2000', '5-2800'); </v>
      </c>
      <c r="AM199" s="20" t="str">
        <f t="shared" si="85"/>
        <v/>
      </c>
      <c r="AO199" s="28" t="str">
        <f t="shared" ref="AO199:AO262" si="87">IF(NOT(EXACT(AD199, "")), AD199, IF(NOT(EXACT(AE199, "")), AE199, IF(NOT(EXACT(AF199, "")), AF199, IF(NOT(EXACT(AG199, "")), AG199, IF(NOT(EXACT(AH199, "")), AH199, IF(NOT(EXACT(AI199, "")), AI199, IF(NOT(EXACT(AJ199, "")), AJ199, IF(NOT(EXACT(AK199, "")), AK199, IF(NOT(EXACT(AL199, "")), AL199, IF(NOT(EXACT(AM199, "")), AM199, ""))))))))))</f>
        <v xml:space="preserve">SELECT * FROM "SchAccounting"."Func_TblCodeOfAccounting_Structure_SET"(0000004000000000002, NULL, 0000009000000000002, 8, '5-2000', '5-2800'); </v>
      </c>
    </row>
    <row r="200" spans="2:41" x14ac:dyDescent="0.25">
      <c r="B200" s="20">
        <v>3</v>
      </c>
      <c r="C200" s="32" t="s">
        <v>593</v>
      </c>
      <c r="D200" s="20" t="s">
        <v>189</v>
      </c>
      <c r="O200" s="32" t="s">
        <v>593</v>
      </c>
      <c r="Q200" s="20" t="str">
        <f t="shared" si="86"/>
        <v>Sub Contractor</v>
      </c>
      <c r="S200" s="20" t="str">
        <f t="shared" ref="S200:S263" si="88">IF(EXACT($F200, ""), IF(EXACT($S199, ""), "", $S199), $F200)</f>
        <v>2-PASV</v>
      </c>
      <c r="T200" s="20" t="str">
        <f t="shared" ref="T200:T263" si="89">IF(EXACT($G200, ""), IF(EXACT($T199, ""), "", $T199), $G200)</f>
        <v>3-0000</v>
      </c>
      <c r="U200" s="20" t="str">
        <f t="shared" ref="U200:U263" si="90">IF(EXACT($H200, ""), IF(EXACT($U199, ""), "", $U199), $H200)</f>
        <v>3-3000</v>
      </c>
      <c r="V200" s="20" t="str">
        <f t="shared" ref="V200:V263" si="91">IF(EXACT($I200, ""), IF(EXACT($V199, ""), "", $V199), $I200)</f>
        <v>4-1EAT</v>
      </c>
      <c r="W200" s="20" t="str">
        <f t="shared" ref="W200:W263" si="92">IF(EXACT($J200, ""), IF(EXACT($W199, ""), "", $W199), $J200)</f>
        <v>4-2EBT</v>
      </c>
      <c r="X200" s="20" t="str">
        <f t="shared" ref="X200:X263" si="93">IF(EXACT($K200, ""), IF(EXACT($X199, ""), "", $X199), $K200)</f>
        <v>4-3OPF</v>
      </c>
      <c r="Y200" s="20" t="str">
        <f t="shared" ref="Y200:Y263" si="94">IF(EXACT($L200, ""), IF(EXACT($Y199, ""), "", $Y199), $L200)</f>
        <v>4-4GPF</v>
      </c>
      <c r="Z200" s="20" t="str">
        <f t="shared" ref="Z200:Z263" si="95">IF(EXACT($M200, ""), IF(EXACT($Z199, ""), "", $Z199), $M200)</f>
        <v>5-0000</v>
      </c>
      <c r="AA200" s="20" t="str">
        <f t="shared" ref="AA200:AA263" si="96">IF(EXACT($N200, ""), IF(EXACT($AA199, ""), "", $AA199), $N200)</f>
        <v>5-2000</v>
      </c>
      <c r="AB200" s="20" t="str">
        <f t="shared" ref="AB200:AB263" si="97">IF(EXACT($O200, ""), IF(EXACT($AB199, ""), "", $AB199), $O200)</f>
        <v>5-2900</v>
      </c>
      <c r="AD200" s="20" t="str">
        <f t="shared" si="76"/>
        <v/>
      </c>
      <c r="AE200" s="20" t="str">
        <f t="shared" si="77"/>
        <v/>
      </c>
      <c r="AF200" s="20" t="str">
        <f t="shared" si="78"/>
        <v/>
      </c>
      <c r="AG200" s="20" t="str">
        <f t="shared" si="79"/>
        <v/>
      </c>
      <c r="AH200" s="20" t="str">
        <f t="shared" si="80"/>
        <v/>
      </c>
      <c r="AI200" s="20" t="str">
        <f t="shared" si="81"/>
        <v/>
      </c>
      <c r="AJ200" s="20" t="str">
        <f t="shared" si="82"/>
        <v/>
      </c>
      <c r="AK200" s="20" t="str">
        <f t="shared" si="83"/>
        <v/>
      </c>
      <c r="AL200" s="20" t="str">
        <f t="shared" si="84"/>
        <v xml:space="preserve">SELECT * FROM "SchAccounting"."Func_TblCodeOfAccounting_Structure_SET"(0000004000000000002, NULL, 0000009000000000002, 8, '5-2000', '5-2900'); </v>
      </c>
      <c r="AM200" s="20" t="str">
        <f t="shared" si="85"/>
        <v/>
      </c>
      <c r="AO200" s="28" t="str">
        <f t="shared" si="87"/>
        <v xml:space="preserve">SELECT * FROM "SchAccounting"."Func_TblCodeOfAccounting_Structure_SET"(0000004000000000002, NULL, 0000009000000000002, 8, '5-2000', '5-2900'); </v>
      </c>
    </row>
    <row r="201" spans="2:41" x14ac:dyDescent="0.25">
      <c r="B201" s="20">
        <v>2</v>
      </c>
      <c r="C201" s="32" t="s">
        <v>594</v>
      </c>
      <c r="D201" s="20" t="s">
        <v>190</v>
      </c>
      <c r="N201" s="32" t="s">
        <v>594</v>
      </c>
      <c r="Q201" s="20" t="str">
        <f t="shared" si="86"/>
        <v>Overhead Expenses</v>
      </c>
      <c r="S201" s="20" t="str">
        <f t="shared" si="88"/>
        <v>2-PASV</v>
      </c>
      <c r="T201" s="20" t="str">
        <f t="shared" si="89"/>
        <v>3-0000</v>
      </c>
      <c r="U201" s="20" t="str">
        <f t="shared" si="90"/>
        <v>3-3000</v>
      </c>
      <c r="V201" s="20" t="str">
        <f t="shared" si="91"/>
        <v>4-1EAT</v>
      </c>
      <c r="W201" s="20" t="str">
        <f t="shared" si="92"/>
        <v>4-2EBT</v>
      </c>
      <c r="X201" s="20" t="str">
        <f t="shared" si="93"/>
        <v>4-3OPF</v>
      </c>
      <c r="Y201" s="20" t="str">
        <f t="shared" si="94"/>
        <v>4-4GPF</v>
      </c>
      <c r="Z201" s="20" t="str">
        <f t="shared" si="95"/>
        <v>5-0000</v>
      </c>
      <c r="AA201" s="20" t="str">
        <f t="shared" si="96"/>
        <v>5-3000</v>
      </c>
      <c r="AB201" s="20" t="str">
        <f t="shared" si="97"/>
        <v>5-2900</v>
      </c>
      <c r="AD201" s="20" t="str">
        <f t="shared" si="76"/>
        <v/>
      </c>
      <c r="AE201" s="20" t="str">
        <f t="shared" si="77"/>
        <v/>
      </c>
      <c r="AF201" s="20" t="str">
        <f t="shared" si="78"/>
        <v/>
      </c>
      <c r="AG201" s="20" t="str">
        <f t="shared" si="79"/>
        <v/>
      </c>
      <c r="AH201" s="20" t="str">
        <f t="shared" si="80"/>
        <v/>
      </c>
      <c r="AI201" s="20" t="str">
        <f t="shared" si="81"/>
        <v/>
      </c>
      <c r="AJ201" s="20" t="str">
        <f t="shared" si="82"/>
        <v/>
      </c>
      <c r="AK201" s="20" t="str">
        <f t="shared" si="83"/>
        <v xml:space="preserve">SELECT * FROM "SchAccounting"."Func_TblCodeOfAccounting_Structure_SET"(0000004000000000002, NULL, 0000009000000000002, 7, '5-0000', '5-3000'); </v>
      </c>
      <c r="AL201" s="20" t="str">
        <f t="shared" si="84"/>
        <v/>
      </c>
      <c r="AM201" s="20" t="str">
        <f t="shared" si="85"/>
        <v/>
      </c>
      <c r="AO201" s="28" t="str">
        <f t="shared" si="87"/>
        <v xml:space="preserve">SELECT * FROM "SchAccounting"."Func_TblCodeOfAccounting_Structure_SET"(0000004000000000002, NULL, 0000009000000000002, 7, '5-0000', '5-3000'); </v>
      </c>
    </row>
    <row r="202" spans="2:41" x14ac:dyDescent="0.25">
      <c r="B202" s="20">
        <v>3</v>
      </c>
      <c r="C202" s="32" t="s">
        <v>595</v>
      </c>
      <c r="D202" s="20" t="s">
        <v>191</v>
      </c>
      <c r="O202" s="32" t="s">
        <v>595</v>
      </c>
      <c r="Q202" s="20" t="str">
        <f t="shared" si="86"/>
        <v>Consumables</v>
      </c>
      <c r="S202" s="20" t="str">
        <f t="shared" si="88"/>
        <v>2-PASV</v>
      </c>
      <c r="T202" s="20" t="str">
        <f t="shared" si="89"/>
        <v>3-0000</v>
      </c>
      <c r="U202" s="20" t="str">
        <f t="shared" si="90"/>
        <v>3-3000</v>
      </c>
      <c r="V202" s="20" t="str">
        <f t="shared" si="91"/>
        <v>4-1EAT</v>
      </c>
      <c r="W202" s="20" t="str">
        <f t="shared" si="92"/>
        <v>4-2EBT</v>
      </c>
      <c r="X202" s="20" t="str">
        <f t="shared" si="93"/>
        <v>4-3OPF</v>
      </c>
      <c r="Y202" s="20" t="str">
        <f t="shared" si="94"/>
        <v>4-4GPF</v>
      </c>
      <c r="Z202" s="20" t="str">
        <f t="shared" si="95"/>
        <v>5-0000</v>
      </c>
      <c r="AA202" s="20" t="str">
        <f t="shared" si="96"/>
        <v>5-3000</v>
      </c>
      <c r="AB202" s="20" t="str">
        <f t="shared" si="97"/>
        <v>5-3010</v>
      </c>
      <c r="AD202" s="20" t="str">
        <f t="shared" si="76"/>
        <v/>
      </c>
      <c r="AE202" s="20" t="str">
        <f t="shared" si="77"/>
        <v/>
      </c>
      <c r="AF202" s="20" t="str">
        <f t="shared" si="78"/>
        <v/>
      </c>
      <c r="AG202" s="20" t="str">
        <f t="shared" si="79"/>
        <v/>
      </c>
      <c r="AH202" s="20" t="str">
        <f t="shared" si="80"/>
        <v/>
      </c>
      <c r="AI202" s="20" t="str">
        <f t="shared" si="81"/>
        <v/>
      </c>
      <c r="AJ202" s="20" t="str">
        <f t="shared" si="82"/>
        <v/>
      </c>
      <c r="AK202" s="20" t="str">
        <f t="shared" si="83"/>
        <v/>
      </c>
      <c r="AL202" s="20" t="str">
        <f t="shared" si="84"/>
        <v xml:space="preserve">SELECT * FROM "SchAccounting"."Func_TblCodeOfAccounting_Structure_SET"(0000004000000000002, NULL, 0000009000000000002, 8, '5-3000', '5-3010'); </v>
      </c>
      <c r="AM202" s="20" t="str">
        <f t="shared" si="85"/>
        <v/>
      </c>
      <c r="AO202" s="28" t="str">
        <f t="shared" si="87"/>
        <v xml:space="preserve">SELECT * FROM "SchAccounting"."Func_TblCodeOfAccounting_Structure_SET"(0000004000000000002, NULL, 0000009000000000002, 8, '5-3000', '5-3010'); </v>
      </c>
    </row>
    <row r="203" spans="2:41" x14ac:dyDescent="0.25">
      <c r="B203" s="20">
        <v>3</v>
      </c>
      <c r="C203" s="32" t="s">
        <v>596</v>
      </c>
      <c r="D203" s="20" t="s">
        <v>192</v>
      </c>
      <c r="O203" s="32" t="s">
        <v>596</v>
      </c>
      <c r="Q203" s="20" t="str">
        <f t="shared" si="86"/>
        <v>Spare Parts</v>
      </c>
      <c r="S203" s="20" t="str">
        <f t="shared" si="88"/>
        <v>2-PASV</v>
      </c>
      <c r="T203" s="20" t="str">
        <f t="shared" si="89"/>
        <v>3-0000</v>
      </c>
      <c r="U203" s="20" t="str">
        <f t="shared" si="90"/>
        <v>3-3000</v>
      </c>
      <c r="V203" s="20" t="str">
        <f t="shared" si="91"/>
        <v>4-1EAT</v>
      </c>
      <c r="W203" s="20" t="str">
        <f t="shared" si="92"/>
        <v>4-2EBT</v>
      </c>
      <c r="X203" s="20" t="str">
        <f t="shared" si="93"/>
        <v>4-3OPF</v>
      </c>
      <c r="Y203" s="20" t="str">
        <f t="shared" si="94"/>
        <v>4-4GPF</v>
      </c>
      <c r="Z203" s="20" t="str">
        <f t="shared" si="95"/>
        <v>5-0000</v>
      </c>
      <c r="AA203" s="20" t="str">
        <f t="shared" si="96"/>
        <v>5-3000</v>
      </c>
      <c r="AB203" s="20" t="str">
        <f t="shared" si="97"/>
        <v>5-3020</v>
      </c>
      <c r="AD203" s="20" t="str">
        <f t="shared" si="76"/>
        <v/>
      </c>
      <c r="AE203" s="20" t="str">
        <f t="shared" si="77"/>
        <v/>
      </c>
      <c r="AF203" s="20" t="str">
        <f t="shared" si="78"/>
        <v/>
      </c>
      <c r="AG203" s="20" t="str">
        <f t="shared" si="79"/>
        <v/>
      </c>
      <c r="AH203" s="20" t="str">
        <f t="shared" si="80"/>
        <v/>
      </c>
      <c r="AI203" s="20" t="str">
        <f t="shared" si="81"/>
        <v/>
      </c>
      <c r="AJ203" s="20" t="str">
        <f t="shared" si="82"/>
        <v/>
      </c>
      <c r="AK203" s="20" t="str">
        <f t="shared" si="83"/>
        <v/>
      </c>
      <c r="AL203" s="20" t="str">
        <f t="shared" si="84"/>
        <v xml:space="preserve">SELECT * FROM "SchAccounting"."Func_TblCodeOfAccounting_Structure_SET"(0000004000000000002, NULL, 0000009000000000002, 8, '5-3000', '5-3020'); </v>
      </c>
      <c r="AM203" s="20" t="str">
        <f t="shared" si="85"/>
        <v/>
      </c>
      <c r="AO203" s="28" t="str">
        <f t="shared" si="87"/>
        <v xml:space="preserve">SELECT * FROM "SchAccounting"."Func_TblCodeOfAccounting_Structure_SET"(0000004000000000002, NULL, 0000009000000000002, 8, '5-3000', '5-3020'); </v>
      </c>
    </row>
    <row r="204" spans="2:41" x14ac:dyDescent="0.25">
      <c r="B204" s="20">
        <v>3</v>
      </c>
      <c r="C204" s="32" t="s">
        <v>597</v>
      </c>
      <c r="D204" s="20" t="s">
        <v>91</v>
      </c>
      <c r="O204" s="32" t="s">
        <v>597</v>
      </c>
      <c r="Q204" s="20" t="str">
        <f t="shared" si="86"/>
        <v>Tools</v>
      </c>
      <c r="S204" s="20" t="str">
        <f t="shared" si="88"/>
        <v>2-PASV</v>
      </c>
      <c r="T204" s="20" t="str">
        <f t="shared" si="89"/>
        <v>3-0000</v>
      </c>
      <c r="U204" s="20" t="str">
        <f t="shared" si="90"/>
        <v>3-3000</v>
      </c>
      <c r="V204" s="20" t="str">
        <f t="shared" si="91"/>
        <v>4-1EAT</v>
      </c>
      <c r="W204" s="20" t="str">
        <f t="shared" si="92"/>
        <v>4-2EBT</v>
      </c>
      <c r="X204" s="20" t="str">
        <f t="shared" si="93"/>
        <v>4-3OPF</v>
      </c>
      <c r="Y204" s="20" t="str">
        <f t="shared" si="94"/>
        <v>4-4GPF</v>
      </c>
      <c r="Z204" s="20" t="str">
        <f t="shared" si="95"/>
        <v>5-0000</v>
      </c>
      <c r="AA204" s="20" t="str">
        <f t="shared" si="96"/>
        <v>5-3000</v>
      </c>
      <c r="AB204" s="20" t="str">
        <f t="shared" si="97"/>
        <v>5-3030</v>
      </c>
      <c r="AD204" s="20" t="str">
        <f t="shared" si="76"/>
        <v/>
      </c>
      <c r="AE204" s="20" t="str">
        <f t="shared" si="77"/>
        <v/>
      </c>
      <c r="AF204" s="20" t="str">
        <f t="shared" si="78"/>
        <v/>
      </c>
      <c r="AG204" s="20" t="str">
        <f t="shared" si="79"/>
        <v/>
      </c>
      <c r="AH204" s="20" t="str">
        <f t="shared" si="80"/>
        <v/>
      </c>
      <c r="AI204" s="20" t="str">
        <f t="shared" si="81"/>
        <v/>
      </c>
      <c r="AJ204" s="20" t="str">
        <f t="shared" si="82"/>
        <v/>
      </c>
      <c r="AK204" s="20" t="str">
        <f t="shared" si="83"/>
        <v/>
      </c>
      <c r="AL204" s="20" t="str">
        <f t="shared" si="84"/>
        <v xml:space="preserve">SELECT * FROM "SchAccounting"."Func_TblCodeOfAccounting_Structure_SET"(0000004000000000002, NULL, 0000009000000000002, 8, '5-3000', '5-3030'); </v>
      </c>
      <c r="AM204" s="20" t="str">
        <f t="shared" si="85"/>
        <v/>
      </c>
      <c r="AO204" s="28" t="str">
        <f t="shared" si="87"/>
        <v xml:space="preserve">SELECT * FROM "SchAccounting"."Func_TblCodeOfAccounting_Structure_SET"(0000004000000000002, NULL, 0000009000000000002, 8, '5-3000', '5-3030'); </v>
      </c>
    </row>
    <row r="205" spans="2:41" x14ac:dyDescent="0.25">
      <c r="B205" s="20">
        <v>3</v>
      </c>
      <c r="C205" s="32" t="s">
        <v>598</v>
      </c>
      <c r="D205" s="20" t="s">
        <v>193</v>
      </c>
      <c r="O205" s="32" t="s">
        <v>598</v>
      </c>
      <c r="Q205" s="20" t="str">
        <f t="shared" si="86"/>
        <v>Utilities</v>
      </c>
      <c r="S205" s="20" t="str">
        <f t="shared" si="88"/>
        <v>2-PASV</v>
      </c>
      <c r="T205" s="20" t="str">
        <f t="shared" si="89"/>
        <v>3-0000</v>
      </c>
      <c r="U205" s="20" t="str">
        <f t="shared" si="90"/>
        <v>3-3000</v>
      </c>
      <c r="V205" s="20" t="str">
        <f t="shared" si="91"/>
        <v>4-1EAT</v>
      </c>
      <c r="W205" s="20" t="str">
        <f t="shared" si="92"/>
        <v>4-2EBT</v>
      </c>
      <c r="X205" s="20" t="str">
        <f t="shared" si="93"/>
        <v>4-3OPF</v>
      </c>
      <c r="Y205" s="20" t="str">
        <f t="shared" si="94"/>
        <v>4-4GPF</v>
      </c>
      <c r="Z205" s="20" t="str">
        <f t="shared" si="95"/>
        <v>5-0000</v>
      </c>
      <c r="AA205" s="20" t="str">
        <f t="shared" si="96"/>
        <v>5-3000</v>
      </c>
      <c r="AB205" s="20" t="str">
        <f t="shared" si="97"/>
        <v>5-3040</v>
      </c>
      <c r="AD205" s="20" t="str">
        <f t="shared" si="76"/>
        <v/>
      </c>
      <c r="AE205" s="20" t="str">
        <f t="shared" si="77"/>
        <v/>
      </c>
      <c r="AF205" s="20" t="str">
        <f t="shared" si="78"/>
        <v/>
      </c>
      <c r="AG205" s="20" t="str">
        <f t="shared" si="79"/>
        <v/>
      </c>
      <c r="AH205" s="20" t="str">
        <f t="shared" si="80"/>
        <v/>
      </c>
      <c r="AI205" s="20" t="str">
        <f t="shared" si="81"/>
        <v/>
      </c>
      <c r="AJ205" s="20" t="str">
        <f t="shared" si="82"/>
        <v/>
      </c>
      <c r="AK205" s="20" t="str">
        <f t="shared" si="83"/>
        <v/>
      </c>
      <c r="AL205" s="20" t="str">
        <f t="shared" si="84"/>
        <v xml:space="preserve">SELECT * FROM "SchAccounting"."Func_TblCodeOfAccounting_Structure_SET"(0000004000000000002, NULL, 0000009000000000002, 8, '5-3000', '5-3040'); </v>
      </c>
      <c r="AM205" s="20" t="str">
        <f t="shared" si="85"/>
        <v/>
      </c>
      <c r="AO205" s="28" t="str">
        <f t="shared" si="87"/>
        <v xml:space="preserve">SELECT * FROM "SchAccounting"."Func_TblCodeOfAccounting_Structure_SET"(0000004000000000002, NULL, 0000009000000000002, 8, '5-3000', '5-3040'); </v>
      </c>
    </row>
    <row r="206" spans="2:41" x14ac:dyDescent="0.25">
      <c r="B206" s="20">
        <v>3</v>
      </c>
      <c r="C206" s="32" t="s">
        <v>599</v>
      </c>
      <c r="D206" s="20" t="s">
        <v>194</v>
      </c>
      <c r="O206" s="32" t="s">
        <v>599</v>
      </c>
      <c r="Q206" s="20" t="str">
        <f t="shared" si="86"/>
        <v>Stationery &amp; Printing</v>
      </c>
      <c r="S206" s="20" t="str">
        <f t="shared" si="88"/>
        <v>2-PASV</v>
      </c>
      <c r="T206" s="20" t="str">
        <f t="shared" si="89"/>
        <v>3-0000</v>
      </c>
      <c r="U206" s="20" t="str">
        <f t="shared" si="90"/>
        <v>3-3000</v>
      </c>
      <c r="V206" s="20" t="str">
        <f t="shared" si="91"/>
        <v>4-1EAT</v>
      </c>
      <c r="W206" s="20" t="str">
        <f t="shared" si="92"/>
        <v>4-2EBT</v>
      </c>
      <c r="X206" s="20" t="str">
        <f t="shared" si="93"/>
        <v>4-3OPF</v>
      </c>
      <c r="Y206" s="20" t="str">
        <f t="shared" si="94"/>
        <v>4-4GPF</v>
      </c>
      <c r="Z206" s="20" t="str">
        <f t="shared" si="95"/>
        <v>5-0000</v>
      </c>
      <c r="AA206" s="20" t="str">
        <f t="shared" si="96"/>
        <v>5-3000</v>
      </c>
      <c r="AB206" s="20" t="str">
        <f t="shared" si="97"/>
        <v>5-3110</v>
      </c>
      <c r="AD206" s="20" t="str">
        <f t="shared" si="76"/>
        <v/>
      </c>
      <c r="AE206" s="20" t="str">
        <f t="shared" si="77"/>
        <v/>
      </c>
      <c r="AF206" s="20" t="str">
        <f t="shared" si="78"/>
        <v/>
      </c>
      <c r="AG206" s="20" t="str">
        <f t="shared" si="79"/>
        <v/>
      </c>
      <c r="AH206" s="20" t="str">
        <f t="shared" si="80"/>
        <v/>
      </c>
      <c r="AI206" s="20" t="str">
        <f t="shared" si="81"/>
        <v/>
      </c>
      <c r="AJ206" s="20" t="str">
        <f t="shared" si="82"/>
        <v/>
      </c>
      <c r="AK206" s="20" t="str">
        <f t="shared" si="83"/>
        <v/>
      </c>
      <c r="AL206" s="20" t="str">
        <f t="shared" si="84"/>
        <v xml:space="preserve">SELECT * FROM "SchAccounting"."Func_TblCodeOfAccounting_Structure_SET"(0000004000000000002, NULL, 0000009000000000002, 8, '5-3000', '5-3110'); </v>
      </c>
      <c r="AM206" s="20" t="str">
        <f t="shared" si="85"/>
        <v/>
      </c>
      <c r="AO206" s="28" t="str">
        <f t="shared" si="87"/>
        <v xml:space="preserve">SELECT * FROM "SchAccounting"."Func_TblCodeOfAccounting_Structure_SET"(0000004000000000002, NULL, 0000009000000000002, 8, '5-3000', '5-3110'); </v>
      </c>
    </row>
    <row r="207" spans="2:41" x14ac:dyDescent="0.25">
      <c r="B207" s="20">
        <v>3</v>
      </c>
      <c r="C207" s="32" t="s">
        <v>600</v>
      </c>
      <c r="D207" s="20" t="s">
        <v>195</v>
      </c>
      <c r="O207" s="32" t="s">
        <v>600</v>
      </c>
      <c r="Q207" s="20" t="str">
        <f t="shared" si="86"/>
        <v>Postage &amp; Courier Service</v>
      </c>
      <c r="S207" s="20" t="str">
        <f t="shared" si="88"/>
        <v>2-PASV</v>
      </c>
      <c r="T207" s="20" t="str">
        <f t="shared" si="89"/>
        <v>3-0000</v>
      </c>
      <c r="U207" s="20" t="str">
        <f t="shared" si="90"/>
        <v>3-3000</v>
      </c>
      <c r="V207" s="20" t="str">
        <f t="shared" si="91"/>
        <v>4-1EAT</v>
      </c>
      <c r="W207" s="20" t="str">
        <f t="shared" si="92"/>
        <v>4-2EBT</v>
      </c>
      <c r="X207" s="20" t="str">
        <f t="shared" si="93"/>
        <v>4-3OPF</v>
      </c>
      <c r="Y207" s="20" t="str">
        <f t="shared" si="94"/>
        <v>4-4GPF</v>
      </c>
      <c r="Z207" s="20" t="str">
        <f t="shared" si="95"/>
        <v>5-0000</v>
      </c>
      <c r="AA207" s="20" t="str">
        <f t="shared" si="96"/>
        <v>5-3000</v>
      </c>
      <c r="AB207" s="20" t="str">
        <f t="shared" si="97"/>
        <v>5-3120</v>
      </c>
      <c r="AD207" s="20" t="str">
        <f t="shared" si="76"/>
        <v/>
      </c>
      <c r="AE207" s="20" t="str">
        <f t="shared" si="77"/>
        <v/>
      </c>
      <c r="AF207" s="20" t="str">
        <f t="shared" si="78"/>
        <v/>
      </c>
      <c r="AG207" s="20" t="str">
        <f t="shared" si="79"/>
        <v/>
      </c>
      <c r="AH207" s="20" t="str">
        <f t="shared" si="80"/>
        <v/>
      </c>
      <c r="AI207" s="20" t="str">
        <f t="shared" si="81"/>
        <v/>
      </c>
      <c r="AJ207" s="20" t="str">
        <f t="shared" si="82"/>
        <v/>
      </c>
      <c r="AK207" s="20" t="str">
        <f t="shared" si="83"/>
        <v/>
      </c>
      <c r="AL207" s="20" t="str">
        <f t="shared" si="84"/>
        <v xml:space="preserve">SELECT * FROM "SchAccounting"."Func_TblCodeOfAccounting_Structure_SET"(0000004000000000002, NULL, 0000009000000000002, 8, '5-3000', '5-3120'); </v>
      </c>
      <c r="AM207" s="20" t="str">
        <f t="shared" si="85"/>
        <v/>
      </c>
      <c r="AO207" s="28" t="str">
        <f t="shared" si="87"/>
        <v xml:space="preserve">SELECT * FROM "SchAccounting"."Func_TblCodeOfAccounting_Structure_SET"(0000004000000000002, NULL, 0000009000000000002, 8, '5-3000', '5-3120'); </v>
      </c>
    </row>
    <row r="208" spans="2:41" x14ac:dyDescent="0.25">
      <c r="B208" s="20">
        <v>3</v>
      </c>
      <c r="C208" s="32" t="s">
        <v>601</v>
      </c>
      <c r="D208" s="20" t="s">
        <v>196</v>
      </c>
      <c r="O208" s="32" t="s">
        <v>601</v>
      </c>
      <c r="Q208" s="20" t="str">
        <f t="shared" si="86"/>
        <v>Telephone Expenses</v>
      </c>
      <c r="S208" s="20" t="str">
        <f t="shared" si="88"/>
        <v>2-PASV</v>
      </c>
      <c r="T208" s="20" t="str">
        <f t="shared" si="89"/>
        <v>3-0000</v>
      </c>
      <c r="U208" s="20" t="str">
        <f t="shared" si="90"/>
        <v>3-3000</v>
      </c>
      <c r="V208" s="20" t="str">
        <f t="shared" si="91"/>
        <v>4-1EAT</v>
      </c>
      <c r="W208" s="20" t="str">
        <f t="shared" si="92"/>
        <v>4-2EBT</v>
      </c>
      <c r="X208" s="20" t="str">
        <f t="shared" si="93"/>
        <v>4-3OPF</v>
      </c>
      <c r="Y208" s="20" t="str">
        <f t="shared" si="94"/>
        <v>4-4GPF</v>
      </c>
      <c r="Z208" s="20" t="str">
        <f t="shared" si="95"/>
        <v>5-0000</v>
      </c>
      <c r="AA208" s="20" t="str">
        <f t="shared" si="96"/>
        <v>5-3000</v>
      </c>
      <c r="AB208" s="20" t="str">
        <f t="shared" si="97"/>
        <v>5-3210</v>
      </c>
      <c r="AD208" s="20" t="str">
        <f t="shared" si="76"/>
        <v/>
      </c>
      <c r="AE208" s="20" t="str">
        <f t="shared" si="77"/>
        <v/>
      </c>
      <c r="AF208" s="20" t="str">
        <f t="shared" si="78"/>
        <v/>
      </c>
      <c r="AG208" s="20" t="str">
        <f t="shared" si="79"/>
        <v/>
      </c>
      <c r="AH208" s="20" t="str">
        <f t="shared" si="80"/>
        <v/>
      </c>
      <c r="AI208" s="20" t="str">
        <f t="shared" si="81"/>
        <v/>
      </c>
      <c r="AJ208" s="20" t="str">
        <f t="shared" si="82"/>
        <v/>
      </c>
      <c r="AK208" s="20" t="str">
        <f t="shared" si="83"/>
        <v/>
      </c>
      <c r="AL208" s="20" t="str">
        <f t="shared" si="84"/>
        <v xml:space="preserve">SELECT * FROM "SchAccounting"."Func_TblCodeOfAccounting_Structure_SET"(0000004000000000002, NULL, 0000009000000000002, 8, '5-3000', '5-3210'); </v>
      </c>
      <c r="AM208" s="20" t="str">
        <f t="shared" si="85"/>
        <v/>
      </c>
      <c r="AO208" s="28" t="str">
        <f t="shared" si="87"/>
        <v xml:space="preserve">SELECT * FROM "SchAccounting"."Func_TblCodeOfAccounting_Structure_SET"(0000004000000000002, NULL, 0000009000000000002, 8, '5-3000', '5-3210'); </v>
      </c>
    </row>
    <row r="209" spans="2:41" x14ac:dyDescent="0.25">
      <c r="B209" s="20">
        <v>3</v>
      </c>
      <c r="C209" s="32" t="s">
        <v>602</v>
      </c>
      <c r="D209" s="20" t="s">
        <v>93</v>
      </c>
      <c r="O209" s="32" t="s">
        <v>602</v>
      </c>
      <c r="Q209" s="20" t="str">
        <f t="shared" si="86"/>
        <v>Mobile Phone</v>
      </c>
      <c r="S209" s="20" t="str">
        <f t="shared" si="88"/>
        <v>2-PASV</v>
      </c>
      <c r="T209" s="20" t="str">
        <f t="shared" si="89"/>
        <v>3-0000</v>
      </c>
      <c r="U209" s="20" t="str">
        <f t="shared" si="90"/>
        <v>3-3000</v>
      </c>
      <c r="V209" s="20" t="str">
        <f t="shared" si="91"/>
        <v>4-1EAT</v>
      </c>
      <c r="W209" s="20" t="str">
        <f t="shared" si="92"/>
        <v>4-2EBT</v>
      </c>
      <c r="X209" s="20" t="str">
        <f t="shared" si="93"/>
        <v>4-3OPF</v>
      </c>
      <c r="Y209" s="20" t="str">
        <f t="shared" si="94"/>
        <v>4-4GPF</v>
      </c>
      <c r="Z209" s="20" t="str">
        <f t="shared" si="95"/>
        <v>5-0000</v>
      </c>
      <c r="AA209" s="20" t="str">
        <f t="shared" si="96"/>
        <v>5-3000</v>
      </c>
      <c r="AB209" s="20" t="str">
        <f t="shared" si="97"/>
        <v>5-3220</v>
      </c>
      <c r="AD209" s="20" t="str">
        <f t="shared" si="76"/>
        <v/>
      </c>
      <c r="AE209" s="20" t="str">
        <f t="shared" si="77"/>
        <v/>
      </c>
      <c r="AF209" s="20" t="str">
        <f t="shared" si="78"/>
        <v/>
      </c>
      <c r="AG209" s="20" t="str">
        <f t="shared" si="79"/>
        <v/>
      </c>
      <c r="AH209" s="20" t="str">
        <f t="shared" si="80"/>
        <v/>
      </c>
      <c r="AI209" s="20" t="str">
        <f t="shared" si="81"/>
        <v/>
      </c>
      <c r="AJ209" s="20" t="str">
        <f t="shared" si="82"/>
        <v/>
      </c>
      <c r="AK209" s="20" t="str">
        <f t="shared" si="83"/>
        <v/>
      </c>
      <c r="AL209" s="20" t="str">
        <f t="shared" si="84"/>
        <v xml:space="preserve">SELECT * FROM "SchAccounting"."Func_TblCodeOfAccounting_Structure_SET"(0000004000000000002, NULL, 0000009000000000002, 8, '5-3000', '5-3220'); </v>
      </c>
      <c r="AM209" s="20" t="str">
        <f t="shared" si="85"/>
        <v/>
      </c>
      <c r="AO209" s="28" t="str">
        <f t="shared" si="87"/>
        <v xml:space="preserve">SELECT * FROM "SchAccounting"."Func_TblCodeOfAccounting_Structure_SET"(0000004000000000002, NULL, 0000009000000000002, 8, '5-3000', '5-3220'); </v>
      </c>
    </row>
    <row r="210" spans="2:41" x14ac:dyDescent="0.25">
      <c r="B210" s="20">
        <v>3</v>
      </c>
      <c r="C210" s="32" t="s">
        <v>603</v>
      </c>
      <c r="D210" s="20" t="s">
        <v>197</v>
      </c>
      <c r="O210" s="32" t="s">
        <v>603</v>
      </c>
      <c r="Q210" s="20" t="str">
        <f t="shared" si="86"/>
        <v>Insurance Expenses</v>
      </c>
      <c r="S210" s="20" t="str">
        <f t="shared" si="88"/>
        <v>2-PASV</v>
      </c>
      <c r="T210" s="20" t="str">
        <f t="shared" si="89"/>
        <v>3-0000</v>
      </c>
      <c r="U210" s="20" t="str">
        <f t="shared" si="90"/>
        <v>3-3000</v>
      </c>
      <c r="V210" s="20" t="str">
        <f t="shared" si="91"/>
        <v>4-1EAT</v>
      </c>
      <c r="W210" s="20" t="str">
        <f t="shared" si="92"/>
        <v>4-2EBT</v>
      </c>
      <c r="X210" s="20" t="str">
        <f t="shared" si="93"/>
        <v>4-3OPF</v>
      </c>
      <c r="Y210" s="20" t="str">
        <f t="shared" si="94"/>
        <v>4-4GPF</v>
      </c>
      <c r="Z210" s="20" t="str">
        <f t="shared" si="95"/>
        <v>5-0000</v>
      </c>
      <c r="AA210" s="20" t="str">
        <f t="shared" si="96"/>
        <v>5-3000</v>
      </c>
      <c r="AB210" s="20" t="str">
        <f t="shared" si="97"/>
        <v>5-3300</v>
      </c>
      <c r="AD210" s="20" t="str">
        <f t="shared" si="76"/>
        <v/>
      </c>
      <c r="AE210" s="20" t="str">
        <f t="shared" si="77"/>
        <v/>
      </c>
      <c r="AF210" s="20" t="str">
        <f t="shared" si="78"/>
        <v/>
      </c>
      <c r="AG210" s="20" t="str">
        <f t="shared" si="79"/>
        <v/>
      </c>
      <c r="AH210" s="20" t="str">
        <f t="shared" si="80"/>
        <v/>
      </c>
      <c r="AI210" s="20" t="str">
        <f t="shared" si="81"/>
        <v/>
      </c>
      <c r="AJ210" s="20" t="str">
        <f t="shared" si="82"/>
        <v/>
      </c>
      <c r="AK210" s="20" t="str">
        <f t="shared" si="83"/>
        <v/>
      </c>
      <c r="AL210" s="20" t="str">
        <f t="shared" si="84"/>
        <v xml:space="preserve">SELECT * FROM "SchAccounting"."Func_TblCodeOfAccounting_Structure_SET"(0000004000000000002, NULL, 0000009000000000002, 8, '5-3000', '5-3300'); </v>
      </c>
      <c r="AM210" s="20" t="str">
        <f t="shared" si="85"/>
        <v/>
      </c>
      <c r="AO210" s="28" t="str">
        <f t="shared" si="87"/>
        <v xml:space="preserve">SELECT * FROM "SchAccounting"."Func_TblCodeOfAccounting_Structure_SET"(0000004000000000002, NULL, 0000009000000000002, 8, '5-3000', '5-3300'); </v>
      </c>
    </row>
    <row r="211" spans="2:41" x14ac:dyDescent="0.25">
      <c r="B211" s="20">
        <v>3</v>
      </c>
      <c r="C211" s="32" t="s">
        <v>604</v>
      </c>
      <c r="D211" s="20" t="s">
        <v>198</v>
      </c>
      <c r="O211" s="32" t="s">
        <v>604</v>
      </c>
      <c r="Q211" s="20" t="str">
        <f t="shared" si="86"/>
        <v>Property Rental/Lease</v>
      </c>
      <c r="S211" s="20" t="str">
        <f t="shared" si="88"/>
        <v>2-PASV</v>
      </c>
      <c r="T211" s="20" t="str">
        <f t="shared" si="89"/>
        <v>3-0000</v>
      </c>
      <c r="U211" s="20" t="str">
        <f t="shared" si="90"/>
        <v>3-3000</v>
      </c>
      <c r="V211" s="20" t="str">
        <f t="shared" si="91"/>
        <v>4-1EAT</v>
      </c>
      <c r="W211" s="20" t="str">
        <f t="shared" si="92"/>
        <v>4-2EBT</v>
      </c>
      <c r="X211" s="20" t="str">
        <f t="shared" si="93"/>
        <v>4-3OPF</v>
      </c>
      <c r="Y211" s="20" t="str">
        <f t="shared" si="94"/>
        <v>4-4GPF</v>
      </c>
      <c r="Z211" s="20" t="str">
        <f t="shared" si="95"/>
        <v>5-0000</v>
      </c>
      <c r="AA211" s="20" t="str">
        <f t="shared" si="96"/>
        <v>5-3000</v>
      </c>
      <c r="AB211" s="20" t="str">
        <f t="shared" si="97"/>
        <v>5-3410</v>
      </c>
      <c r="AD211" s="20" t="str">
        <f t="shared" si="76"/>
        <v/>
      </c>
      <c r="AE211" s="20" t="str">
        <f t="shared" si="77"/>
        <v/>
      </c>
      <c r="AF211" s="20" t="str">
        <f t="shared" si="78"/>
        <v/>
      </c>
      <c r="AG211" s="20" t="str">
        <f t="shared" si="79"/>
        <v/>
      </c>
      <c r="AH211" s="20" t="str">
        <f t="shared" si="80"/>
        <v/>
      </c>
      <c r="AI211" s="20" t="str">
        <f t="shared" si="81"/>
        <v/>
      </c>
      <c r="AJ211" s="20" t="str">
        <f t="shared" si="82"/>
        <v/>
      </c>
      <c r="AK211" s="20" t="str">
        <f t="shared" si="83"/>
        <v/>
      </c>
      <c r="AL211" s="20" t="str">
        <f t="shared" si="84"/>
        <v xml:space="preserve">SELECT * FROM "SchAccounting"."Func_TblCodeOfAccounting_Structure_SET"(0000004000000000002, NULL, 0000009000000000002, 8, '5-3000', '5-3410'); </v>
      </c>
      <c r="AM211" s="20" t="str">
        <f t="shared" si="85"/>
        <v/>
      </c>
      <c r="AO211" s="28" t="str">
        <f t="shared" si="87"/>
        <v xml:space="preserve">SELECT * FROM "SchAccounting"."Func_TblCodeOfAccounting_Structure_SET"(0000004000000000002, NULL, 0000009000000000002, 8, '5-3000', '5-3410'); </v>
      </c>
    </row>
    <row r="212" spans="2:41" x14ac:dyDescent="0.25">
      <c r="B212" s="20">
        <v>3</v>
      </c>
      <c r="C212" s="32" t="s">
        <v>605</v>
      </c>
      <c r="D212" s="20" t="s">
        <v>199</v>
      </c>
      <c r="O212" s="32" t="s">
        <v>605</v>
      </c>
      <c r="Q212" s="20" t="str">
        <f t="shared" si="86"/>
        <v>Hire of Other Plant &amp; Equipt</v>
      </c>
      <c r="S212" s="20" t="str">
        <f t="shared" si="88"/>
        <v>2-PASV</v>
      </c>
      <c r="T212" s="20" t="str">
        <f t="shared" si="89"/>
        <v>3-0000</v>
      </c>
      <c r="U212" s="20" t="str">
        <f t="shared" si="90"/>
        <v>3-3000</v>
      </c>
      <c r="V212" s="20" t="str">
        <f t="shared" si="91"/>
        <v>4-1EAT</v>
      </c>
      <c r="W212" s="20" t="str">
        <f t="shared" si="92"/>
        <v>4-2EBT</v>
      </c>
      <c r="X212" s="20" t="str">
        <f t="shared" si="93"/>
        <v>4-3OPF</v>
      </c>
      <c r="Y212" s="20" t="str">
        <f t="shared" si="94"/>
        <v>4-4GPF</v>
      </c>
      <c r="Z212" s="20" t="str">
        <f t="shared" si="95"/>
        <v>5-0000</v>
      </c>
      <c r="AA212" s="20" t="str">
        <f t="shared" si="96"/>
        <v>5-3000</v>
      </c>
      <c r="AB212" s="20" t="str">
        <f t="shared" si="97"/>
        <v>5-3420</v>
      </c>
      <c r="AD212" s="20" t="str">
        <f t="shared" si="76"/>
        <v/>
      </c>
      <c r="AE212" s="20" t="str">
        <f t="shared" si="77"/>
        <v/>
      </c>
      <c r="AF212" s="20" t="str">
        <f t="shared" si="78"/>
        <v/>
      </c>
      <c r="AG212" s="20" t="str">
        <f t="shared" si="79"/>
        <v/>
      </c>
      <c r="AH212" s="20" t="str">
        <f t="shared" si="80"/>
        <v/>
      </c>
      <c r="AI212" s="20" t="str">
        <f t="shared" si="81"/>
        <v/>
      </c>
      <c r="AJ212" s="20" t="str">
        <f t="shared" si="82"/>
        <v/>
      </c>
      <c r="AK212" s="20" t="str">
        <f t="shared" si="83"/>
        <v/>
      </c>
      <c r="AL212" s="20" t="str">
        <f t="shared" si="84"/>
        <v xml:space="preserve">SELECT * FROM "SchAccounting"."Func_TblCodeOfAccounting_Structure_SET"(0000004000000000002, NULL, 0000009000000000002, 8, '5-3000', '5-3420'); </v>
      </c>
      <c r="AM212" s="20" t="str">
        <f t="shared" si="85"/>
        <v/>
      </c>
      <c r="AO212" s="28" t="str">
        <f t="shared" si="87"/>
        <v xml:space="preserve">SELECT * FROM "SchAccounting"."Func_TblCodeOfAccounting_Structure_SET"(0000004000000000002, NULL, 0000009000000000002, 8, '5-3000', '5-3420'); </v>
      </c>
    </row>
    <row r="213" spans="2:41" x14ac:dyDescent="0.25">
      <c r="B213" s="20">
        <v>3</v>
      </c>
      <c r="C213" s="32" t="s">
        <v>606</v>
      </c>
      <c r="D213" s="20" t="s">
        <v>200</v>
      </c>
      <c r="O213" s="32" t="s">
        <v>606</v>
      </c>
      <c r="Q213" s="20" t="str">
        <f t="shared" si="86"/>
        <v>Property Repair &amp; Maintenance</v>
      </c>
      <c r="S213" s="20" t="str">
        <f t="shared" si="88"/>
        <v>2-PASV</v>
      </c>
      <c r="T213" s="20" t="str">
        <f t="shared" si="89"/>
        <v>3-0000</v>
      </c>
      <c r="U213" s="20" t="str">
        <f t="shared" si="90"/>
        <v>3-3000</v>
      </c>
      <c r="V213" s="20" t="str">
        <f t="shared" si="91"/>
        <v>4-1EAT</v>
      </c>
      <c r="W213" s="20" t="str">
        <f t="shared" si="92"/>
        <v>4-2EBT</v>
      </c>
      <c r="X213" s="20" t="str">
        <f t="shared" si="93"/>
        <v>4-3OPF</v>
      </c>
      <c r="Y213" s="20" t="str">
        <f t="shared" si="94"/>
        <v>4-4GPF</v>
      </c>
      <c r="Z213" s="20" t="str">
        <f t="shared" si="95"/>
        <v>5-0000</v>
      </c>
      <c r="AA213" s="20" t="str">
        <f t="shared" si="96"/>
        <v>5-3000</v>
      </c>
      <c r="AB213" s="20" t="str">
        <f t="shared" si="97"/>
        <v>5-3430</v>
      </c>
      <c r="AD213" s="20" t="str">
        <f t="shared" si="76"/>
        <v/>
      </c>
      <c r="AE213" s="20" t="str">
        <f t="shared" si="77"/>
        <v/>
      </c>
      <c r="AF213" s="20" t="str">
        <f t="shared" si="78"/>
        <v/>
      </c>
      <c r="AG213" s="20" t="str">
        <f t="shared" si="79"/>
        <v/>
      </c>
      <c r="AH213" s="20" t="str">
        <f t="shared" si="80"/>
        <v/>
      </c>
      <c r="AI213" s="20" t="str">
        <f t="shared" si="81"/>
        <v/>
      </c>
      <c r="AJ213" s="20" t="str">
        <f t="shared" si="82"/>
        <v/>
      </c>
      <c r="AK213" s="20" t="str">
        <f t="shared" si="83"/>
        <v/>
      </c>
      <c r="AL213" s="20" t="str">
        <f t="shared" si="84"/>
        <v xml:space="preserve">SELECT * FROM "SchAccounting"."Func_TblCodeOfAccounting_Structure_SET"(0000004000000000002, NULL, 0000009000000000002, 8, '5-3000', '5-3430'); </v>
      </c>
      <c r="AM213" s="20" t="str">
        <f t="shared" si="85"/>
        <v/>
      </c>
      <c r="AO213" s="28" t="str">
        <f t="shared" si="87"/>
        <v xml:space="preserve">SELECT * FROM "SchAccounting"."Func_TblCodeOfAccounting_Structure_SET"(0000004000000000002, NULL, 0000009000000000002, 8, '5-3000', '5-3430'); </v>
      </c>
    </row>
    <row r="214" spans="2:41" x14ac:dyDescent="0.25">
      <c r="B214" s="20">
        <v>3</v>
      </c>
      <c r="C214" s="32" t="s">
        <v>607</v>
      </c>
      <c r="D214" s="20" t="s">
        <v>201</v>
      </c>
      <c r="O214" s="32" t="s">
        <v>607</v>
      </c>
      <c r="Q214" s="20" t="str">
        <f t="shared" si="86"/>
        <v>IT Expenses</v>
      </c>
      <c r="S214" s="20" t="str">
        <f t="shared" si="88"/>
        <v>2-PASV</v>
      </c>
      <c r="T214" s="20" t="str">
        <f t="shared" si="89"/>
        <v>3-0000</v>
      </c>
      <c r="U214" s="20" t="str">
        <f t="shared" si="90"/>
        <v>3-3000</v>
      </c>
      <c r="V214" s="20" t="str">
        <f t="shared" si="91"/>
        <v>4-1EAT</v>
      </c>
      <c r="W214" s="20" t="str">
        <f t="shared" si="92"/>
        <v>4-2EBT</v>
      </c>
      <c r="X214" s="20" t="str">
        <f t="shared" si="93"/>
        <v>4-3OPF</v>
      </c>
      <c r="Y214" s="20" t="str">
        <f t="shared" si="94"/>
        <v>4-4GPF</v>
      </c>
      <c r="Z214" s="20" t="str">
        <f t="shared" si="95"/>
        <v>5-0000</v>
      </c>
      <c r="AA214" s="20" t="str">
        <f t="shared" si="96"/>
        <v>5-3000</v>
      </c>
      <c r="AB214" s="20" t="str">
        <f t="shared" si="97"/>
        <v>5-3440</v>
      </c>
      <c r="AD214" s="20" t="str">
        <f t="shared" si="76"/>
        <v/>
      </c>
      <c r="AE214" s="20" t="str">
        <f t="shared" si="77"/>
        <v/>
      </c>
      <c r="AF214" s="20" t="str">
        <f t="shared" si="78"/>
        <v/>
      </c>
      <c r="AG214" s="20" t="str">
        <f t="shared" si="79"/>
        <v/>
      </c>
      <c r="AH214" s="20" t="str">
        <f t="shared" si="80"/>
        <v/>
      </c>
      <c r="AI214" s="20" t="str">
        <f t="shared" si="81"/>
        <v/>
      </c>
      <c r="AJ214" s="20" t="str">
        <f t="shared" si="82"/>
        <v/>
      </c>
      <c r="AK214" s="20" t="str">
        <f t="shared" si="83"/>
        <v/>
      </c>
      <c r="AL214" s="20" t="str">
        <f t="shared" si="84"/>
        <v xml:space="preserve">SELECT * FROM "SchAccounting"."Func_TblCodeOfAccounting_Structure_SET"(0000004000000000002, NULL, 0000009000000000002, 8, '5-3000', '5-3440'); </v>
      </c>
      <c r="AM214" s="20" t="str">
        <f t="shared" si="85"/>
        <v/>
      </c>
      <c r="AO214" s="28" t="str">
        <f t="shared" si="87"/>
        <v xml:space="preserve">SELECT * FROM "SchAccounting"."Func_TblCodeOfAccounting_Structure_SET"(0000004000000000002, NULL, 0000009000000000002, 8, '5-3000', '5-3440'); </v>
      </c>
    </row>
    <row r="215" spans="2:41" x14ac:dyDescent="0.25">
      <c r="B215" s="20">
        <v>3</v>
      </c>
      <c r="C215" s="32" t="s">
        <v>608</v>
      </c>
      <c r="D215" s="20" t="s">
        <v>202</v>
      </c>
      <c r="O215" s="32" t="s">
        <v>608</v>
      </c>
      <c r="Q215" s="20" t="str">
        <f t="shared" si="86"/>
        <v>Hire of Motor Vehicle</v>
      </c>
      <c r="S215" s="20" t="str">
        <f t="shared" si="88"/>
        <v>2-PASV</v>
      </c>
      <c r="T215" s="20" t="str">
        <f t="shared" si="89"/>
        <v>3-0000</v>
      </c>
      <c r="U215" s="20" t="str">
        <f t="shared" si="90"/>
        <v>3-3000</v>
      </c>
      <c r="V215" s="20" t="str">
        <f t="shared" si="91"/>
        <v>4-1EAT</v>
      </c>
      <c r="W215" s="20" t="str">
        <f t="shared" si="92"/>
        <v>4-2EBT</v>
      </c>
      <c r="X215" s="20" t="str">
        <f t="shared" si="93"/>
        <v>4-3OPF</v>
      </c>
      <c r="Y215" s="20" t="str">
        <f t="shared" si="94"/>
        <v>4-4GPF</v>
      </c>
      <c r="Z215" s="20" t="str">
        <f t="shared" si="95"/>
        <v>5-0000</v>
      </c>
      <c r="AA215" s="20" t="str">
        <f t="shared" si="96"/>
        <v>5-3000</v>
      </c>
      <c r="AB215" s="20" t="str">
        <f t="shared" si="97"/>
        <v>5-3510</v>
      </c>
      <c r="AD215" s="20" t="str">
        <f t="shared" si="76"/>
        <v/>
      </c>
      <c r="AE215" s="20" t="str">
        <f t="shared" si="77"/>
        <v/>
      </c>
      <c r="AF215" s="20" t="str">
        <f t="shared" si="78"/>
        <v/>
      </c>
      <c r="AG215" s="20" t="str">
        <f t="shared" si="79"/>
        <v/>
      </c>
      <c r="AH215" s="20" t="str">
        <f t="shared" si="80"/>
        <v/>
      </c>
      <c r="AI215" s="20" t="str">
        <f t="shared" si="81"/>
        <v/>
      </c>
      <c r="AJ215" s="20" t="str">
        <f t="shared" si="82"/>
        <v/>
      </c>
      <c r="AK215" s="20" t="str">
        <f t="shared" si="83"/>
        <v/>
      </c>
      <c r="AL215" s="20" t="str">
        <f t="shared" si="84"/>
        <v xml:space="preserve">SELECT * FROM "SchAccounting"."Func_TblCodeOfAccounting_Structure_SET"(0000004000000000002, NULL, 0000009000000000002, 8, '5-3000', '5-3510'); </v>
      </c>
      <c r="AM215" s="20" t="str">
        <f t="shared" si="85"/>
        <v/>
      </c>
      <c r="AO215" s="28" t="str">
        <f t="shared" si="87"/>
        <v xml:space="preserve">SELECT * FROM "SchAccounting"."Func_TblCodeOfAccounting_Structure_SET"(0000004000000000002, NULL, 0000009000000000002, 8, '5-3000', '5-3510'); </v>
      </c>
    </row>
    <row r="216" spans="2:41" x14ac:dyDescent="0.25">
      <c r="B216" s="20">
        <v>3</v>
      </c>
      <c r="C216" s="32" t="s">
        <v>609</v>
      </c>
      <c r="D216" s="20" t="s">
        <v>203</v>
      </c>
      <c r="O216" s="32" t="s">
        <v>609</v>
      </c>
      <c r="Q216" s="20" t="str">
        <f t="shared" si="86"/>
        <v>MV-Fuel &amp; Oil</v>
      </c>
      <c r="S216" s="20" t="str">
        <f t="shared" si="88"/>
        <v>2-PASV</v>
      </c>
      <c r="T216" s="20" t="str">
        <f t="shared" si="89"/>
        <v>3-0000</v>
      </c>
      <c r="U216" s="20" t="str">
        <f t="shared" si="90"/>
        <v>3-3000</v>
      </c>
      <c r="V216" s="20" t="str">
        <f t="shared" si="91"/>
        <v>4-1EAT</v>
      </c>
      <c r="W216" s="20" t="str">
        <f t="shared" si="92"/>
        <v>4-2EBT</v>
      </c>
      <c r="X216" s="20" t="str">
        <f t="shared" si="93"/>
        <v>4-3OPF</v>
      </c>
      <c r="Y216" s="20" t="str">
        <f t="shared" si="94"/>
        <v>4-4GPF</v>
      </c>
      <c r="Z216" s="20" t="str">
        <f t="shared" si="95"/>
        <v>5-0000</v>
      </c>
      <c r="AA216" s="20" t="str">
        <f t="shared" si="96"/>
        <v>5-3000</v>
      </c>
      <c r="AB216" s="20" t="str">
        <f t="shared" si="97"/>
        <v>5-3520</v>
      </c>
      <c r="AD216" s="20" t="str">
        <f t="shared" si="76"/>
        <v/>
      </c>
      <c r="AE216" s="20" t="str">
        <f t="shared" si="77"/>
        <v/>
      </c>
      <c r="AF216" s="20" t="str">
        <f t="shared" si="78"/>
        <v/>
      </c>
      <c r="AG216" s="20" t="str">
        <f t="shared" si="79"/>
        <v/>
      </c>
      <c r="AH216" s="20" t="str">
        <f t="shared" si="80"/>
        <v/>
      </c>
      <c r="AI216" s="20" t="str">
        <f t="shared" si="81"/>
        <v/>
      </c>
      <c r="AJ216" s="20" t="str">
        <f t="shared" si="82"/>
        <v/>
      </c>
      <c r="AK216" s="20" t="str">
        <f t="shared" si="83"/>
        <v/>
      </c>
      <c r="AL216" s="20" t="str">
        <f t="shared" si="84"/>
        <v xml:space="preserve">SELECT * FROM "SchAccounting"."Func_TblCodeOfAccounting_Structure_SET"(0000004000000000002, NULL, 0000009000000000002, 8, '5-3000', '5-3520'); </v>
      </c>
      <c r="AM216" s="20" t="str">
        <f t="shared" si="85"/>
        <v/>
      </c>
      <c r="AO216" s="28" t="str">
        <f t="shared" si="87"/>
        <v xml:space="preserve">SELECT * FROM "SchAccounting"."Func_TblCodeOfAccounting_Structure_SET"(0000004000000000002, NULL, 0000009000000000002, 8, '5-3000', '5-3520'); </v>
      </c>
    </row>
    <row r="217" spans="2:41" x14ac:dyDescent="0.25">
      <c r="B217" s="20">
        <v>3</v>
      </c>
      <c r="C217" s="32" t="s">
        <v>610</v>
      </c>
      <c r="D217" s="20" t="s">
        <v>204</v>
      </c>
      <c r="O217" s="32" t="s">
        <v>610</v>
      </c>
      <c r="Q217" s="20" t="str">
        <f t="shared" si="86"/>
        <v>MV-Repair &amp; Maintenance</v>
      </c>
      <c r="S217" s="20" t="str">
        <f t="shared" si="88"/>
        <v>2-PASV</v>
      </c>
      <c r="T217" s="20" t="str">
        <f t="shared" si="89"/>
        <v>3-0000</v>
      </c>
      <c r="U217" s="20" t="str">
        <f t="shared" si="90"/>
        <v>3-3000</v>
      </c>
      <c r="V217" s="20" t="str">
        <f t="shared" si="91"/>
        <v>4-1EAT</v>
      </c>
      <c r="W217" s="20" t="str">
        <f t="shared" si="92"/>
        <v>4-2EBT</v>
      </c>
      <c r="X217" s="20" t="str">
        <f t="shared" si="93"/>
        <v>4-3OPF</v>
      </c>
      <c r="Y217" s="20" t="str">
        <f t="shared" si="94"/>
        <v>4-4GPF</v>
      </c>
      <c r="Z217" s="20" t="str">
        <f t="shared" si="95"/>
        <v>5-0000</v>
      </c>
      <c r="AA217" s="20" t="str">
        <f t="shared" si="96"/>
        <v>5-3000</v>
      </c>
      <c r="AB217" s="20" t="str">
        <f t="shared" si="97"/>
        <v>5-3530</v>
      </c>
      <c r="AD217" s="20" t="str">
        <f t="shared" si="76"/>
        <v/>
      </c>
      <c r="AE217" s="20" t="str">
        <f t="shared" si="77"/>
        <v/>
      </c>
      <c r="AF217" s="20" t="str">
        <f t="shared" si="78"/>
        <v/>
      </c>
      <c r="AG217" s="20" t="str">
        <f t="shared" si="79"/>
        <v/>
      </c>
      <c r="AH217" s="20" t="str">
        <f t="shared" si="80"/>
        <v/>
      </c>
      <c r="AI217" s="20" t="str">
        <f t="shared" si="81"/>
        <v/>
      </c>
      <c r="AJ217" s="20" t="str">
        <f t="shared" si="82"/>
        <v/>
      </c>
      <c r="AK217" s="20" t="str">
        <f t="shared" si="83"/>
        <v/>
      </c>
      <c r="AL217" s="20" t="str">
        <f t="shared" si="84"/>
        <v xml:space="preserve">SELECT * FROM "SchAccounting"."Func_TblCodeOfAccounting_Structure_SET"(0000004000000000002, NULL, 0000009000000000002, 8, '5-3000', '5-3530'); </v>
      </c>
      <c r="AM217" s="20" t="str">
        <f t="shared" si="85"/>
        <v/>
      </c>
      <c r="AO217" s="28" t="str">
        <f t="shared" si="87"/>
        <v xml:space="preserve">SELECT * FROM "SchAccounting"."Func_TblCodeOfAccounting_Structure_SET"(0000004000000000002, NULL, 0000009000000000002, 8, '5-3000', '5-3530'); </v>
      </c>
    </row>
    <row r="218" spans="2:41" x14ac:dyDescent="0.25">
      <c r="B218" s="20">
        <v>3</v>
      </c>
      <c r="C218" s="32" t="s">
        <v>611</v>
      </c>
      <c r="D218" s="20" t="s">
        <v>205</v>
      </c>
      <c r="O218" s="32" t="s">
        <v>611</v>
      </c>
      <c r="Q218" s="20" t="str">
        <f t="shared" si="86"/>
        <v>MV-Tyres, Tubes</v>
      </c>
      <c r="S218" s="20" t="str">
        <f t="shared" si="88"/>
        <v>2-PASV</v>
      </c>
      <c r="T218" s="20" t="str">
        <f t="shared" si="89"/>
        <v>3-0000</v>
      </c>
      <c r="U218" s="20" t="str">
        <f t="shared" si="90"/>
        <v>3-3000</v>
      </c>
      <c r="V218" s="20" t="str">
        <f t="shared" si="91"/>
        <v>4-1EAT</v>
      </c>
      <c r="W218" s="20" t="str">
        <f t="shared" si="92"/>
        <v>4-2EBT</v>
      </c>
      <c r="X218" s="20" t="str">
        <f t="shared" si="93"/>
        <v>4-3OPF</v>
      </c>
      <c r="Y218" s="20" t="str">
        <f t="shared" si="94"/>
        <v>4-4GPF</v>
      </c>
      <c r="Z218" s="20" t="str">
        <f t="shared" si="95"/>
        <v>5-0000</v>
      </c>
      <c r="AA218" s="20" t="str">
        <f t="shared" si="96"/>
        <v>5-3000</v>
      </c>
      <c r="AB218" s="20" t="str">
        <f t="shared" si="97"/>
        <v>5-3540</v>
      </c>
      <c r="AD218" s="20" t="str">
        <f t="shared" si="76"/>
        <v/>
      </c>
      <c r="AE218" s="20" t="str">
        <f t="shared" si="77"/>
        <v/>
      </c>
      <c r="AF218" s="20" t="str">
        <f t="shared" si="78"/>
        <v/>
      </c>
      <c r="AG218" s="20" t="str">
        <f t="shared" si="79"/>
        <v/>
      </c>
      <c r="AH218" s="20" t="str">
        <f t="shared" si="80"/>
        <v/>
      </c>
      <c r="AI218" s="20" t="str">
        <f t="shared" si="81"/>
        <v/>
      </c>
      <c r="AJ218" s="20" t="str">
        <f t="shared" si="82"/>
        <v/>
      </c>
      <c r="AK218" s="20" t="str">
        <f t="shared" si="83"/>
        <v/>
      </c>
      <c r="AL218" s="20" t="str">
        <f t="shared" si="84"/>
        <v xml:space="preserve">SELECT * FROM "SchAccounting"."Func_TblCodeOfAccounting_Structure_SET"(0000004000000000002, NULL, 0000009000000000002, 8, '5-3000', '5-3540'); </v>
      </c>
      <c r="AM218" s="20" t="str">
        <f t="shared" si="85"/>
        <v/>
      </c>
      <c r="AO218" s="28" t="str">
        <f t="shared" si="87"/>
        <v xml:space="preserve">SELECT * FROM "SchAccounting"."Func_TblCodeOfAccounting_Structure_SET"(0000004000000000002, NULL, 0000009000000000002, 8, '5-3000', '5-3540'); </v>
      </c>
    </row>
    <row r="219" spans="2:41" x14ac:dyDescent="0.25">
      <c r="B219" s="20">
        <v>3</v>
      </c>
      <c r="C219" s="32" t="s">
        <v>612</v>
      </c>
      <c r="D219" s="20" t="s">
        <v>206</v>
      </c>
      <c r="O219" s="32" t="s">
        <v>612</v>
      </c>
      <c r="Q219" s="20" t="str">
        <f t="shared" si="86"/>
        <v>MV-Spare Parts</v>
      </c>
      <c r="S219" s="20" t="str">
        <f t="shared" si="88"/>
        <v>2-PASV</v>
      </c>
      <c r="T219" s="20" t="str">
        <f t="shared" si="89"/>
        <v>3-0000</v>
      </c>
      <c r="U219" s="20" t="str">
        <f t="shared" si="90"/>
        <v>3-3000</v>
      </c>
      <c r="V219" s="20" t="str">
        <f t="shared" si="91"/>
        <v>4-1EAT</v>
      </c>
      <c r="W219" s="20" t="str">
        <f t="shared" si="92"/>
        <v>4-2EBT</v>
      </c>
      <c r="X219" s="20" t="str">
        <f t="shared" si="93"/>
        <v>4-3OPF</v>
      </c>
      <c r="Y219" s="20" t="str">
        <f t="shared" si="94"/>
        <v>4-4GPF</v>
      </c>
      <c r="Z219" s="20" t="str">
        <f t="shared" si="95"/>
        <v>5-0000</v>
      </c>
      <c r="AA219" s="20" t="str">
        <f t="shared" si="96"/>
        <v>5-3000</v>
      </c>
      <c r="AB219" s="20" t="str">
        <f t="shared" si="97"/>
        <v>5-3550</v>
      </c>
      <c r="AD219" s="20" t="str">
        <f t="shared" si="76"/>
        <v/>
      </c>
      <c r="AE219" s="20" t="str">
        <f t="shared" si="77"/>
        <v/>
      </c>
      <c r="AF219" s="20" t="str">
        <f t="shared" si="78"/>
        <v/>
      </c>
      <c r="AG219" s="20" t="str">
        <f t="shared" si="79"/>
        <v/>
      </c>
      <c r="AH219" s="20" t="str">
        <f t="shared" si="80"/>
        <v/>
      </c>
      <c r="AI219" s="20" t="str">
        <f t="shared" si="81"/>
        <v/>
      </c>
      <c r="AJ219" s="20" t="str">
        <f t="shared" si="82"/>
        <v/>
      </c>
      <c r="AK219" s="20" t="str">
        <f t="shared" si="83"/>
        <v/>
      </c>
      <c r="AL219" s="20" t="str">
        <f t="shared" si="84"/>
        <v xml:space="preserve">SELECT * FROM "SchAccounting"."Func_TblCodeOfAccounting_Structure_SET"(0000004000000000002, NULL, 0000009000000000002, 8, '5-3000', '5-3550'); </v>
      </c>
      <c r="AM219" s="20" t="str">
        <f t="shared" si="85"/>
        <v/>
      </c>
      <c r="AO219" s="28" t="str">
        <f t="shared" si="87"/>
        <v xml:space="preserve">SELECT * FROM "SchAccounting"."Func_TblCodeOfAccounting_Structure_SET"(0000004000000000002, NULL, 0000009000000000002, 8, '5-3000', '5-3550'); </v>
      </c>
    </row>
    <row r="220" spans="2:41" x14ac:dyDescent="0.25">
      <c r="B220" s="20">
        <v>3</v>
      </c>
      <c r="C220" s="32" t="s">
        <v>613</v>
      </c>
      <c r="D220" s="20" t="s">
        <v>207</v>
      </c>
      <c r="O220" s="32" t="s">
        <v>613</v>
      </c>
      <c r="Q220" s="20" t="str">
        <f t="shared" si="86"/>
        <v>MV-Accessories</v>
      </c>
      <c r="S220" s="20" t="str">
        <f t="shared" si="88"/>
        <v>2-PASV</v>
      </c>
      <c r="T220" s="20" t="str">
        <f t="shared" si="89"/>
        <v>3-0000</v>
      </c>
      <c r="U220" s="20" t="str">
        <f t="shared" si="90"/>
        <v>3-3000</v>
      </c>
      <c r="V220" s="20" t="str">
        <f t="shared" si="91"/>
        <v>4-1EAT</v>
      </c>
      <c r="W220" s="20" t="str">
        <f t="shared" si="92"/>
        <v>4-2EBT</v>
      </c>
      <c r="X220" s="20" t="str">
        <f t="shared" si="93"/>
        <v>4-3OPF</v>
      </c>
      <c r="Y220" s="20" t="str">
        <f t="shared" si="94"/>
        <v>4-4GPF</v>
      </c>
      <c r="Z220" s="20" t="str">
        <f t="shared" si="95"/>
        <v>5-0000</v>
      </c>
      <c r="AA220" s="20" t="str">
        <f t="shared" si="96"/>
        <v>5-3000</v>
      </c>
      <c r="AB220" s="20" t="str">
        <f t="shared" si="97"/>
        <v>5-3560</v>
      </c>
      <c r="AD220" s="20" t="str">
        <f t="shared" si="76"/>
        <v/>
      </c>
      <c r="AE220" s="20" t="str">
        <f t="shared" si="77"/>
        <v/>
      </c>
      <c r="AF220" s="20" t="str">
        <f t="shared" si="78"/>
        <v/>
      </c>
      <c r="AG220" s="20" t="str">
        <f t="shared" si="79"/>
        <v/>
      </c>
      <c r="AH220" s="20" t="str">
        <f t="shared" si="80"/>
        <v/>
      </c>
      <c r="AI220" s="20" t="str">
        <f t="shared" si="81"/>
        <v/>
      </c>
      <c r="AJ220" s="20" t="str">
        <f t="shared" si="82"/>
        <v/>
      </c>
      <c r="AK220" s="20" t="str">
        <f t="shared" si="83"/>
        <v/>
      </c>
      <c r="AL220" s="20" t="str">
        <f t="shared" si="84"/>
        <v xml:space="preserve">SELECT * FROM "SchAccounting"."Func_TblCodeOfAccounting_Structure_SET"(0000004000000000002, NULL, 0000009000000000002, 8, '5-3000', '5-3560'); </v>
      </c>
      <c r="AM220" s="20" t="str">
        <f t="shared" si="85"/>
        <v/>
      </c>
      <c r="AO220" s="28" t="str">
        <f t="shared" si="87"/>
        <v xml:space="preserve">SELECT * FROM "SchAccounting"."Func_TblCodeOfAccounting_Structure_SET"(0000004000000000002, NULL, 0000009000000000002, 8, '5-3000', '5-3560'); </v>
      </c>
    </row>
    <row r="221" spans="2:41" x14ac:dyDescent="0.25">
      <c r="B221" s="20">
        <v>3</v>
      </c>
      <c r="C221" s="32" t="s">
        <v>614</v>
      </c>
      <c r="D221" s="20" t="s">
        <v>208</v>
      </c>
      <c r="O221" s="32" t="s">
        <v>614</v>
      </c>
      <c r="Q221" s="20" t="str">
        <f t="shared" si="86"/>
        <v>MV Other</v>
      </c>
      <c r="S221" s="20" t="str">
        <f t="shared" si="88"/>
        <v>2-PASV</v>
      </c>
      <c r="T221" s="20" t="str">
        <f t="shared" si="89"/>
        <v>3-0000</v>
      </c>
      <c r="U221" s="20" t="str">
        <f t="shared" si="90"/>
        <v>3-3000</v>
      </c>
      <c r="V221" s="20" t="str">
        <f t="shared" si="91"/>
        <v>4-1EAT</v>
      </c>
      <c r="W221" s="20" t="str">
        <f t="shared" si="92"/>
        <v>4-2EBT</v>
      </c>
      <c r="X221" s="20" t="str">
        <f t="shared" si="93"/>
        <v>4-3OPF</v>
      </c>
      <c r="Y221" s="20" t="str">
        <f t="shared" si="94"/>
        <v>4-4GPF</v>
      </c>
      <c r="Z221" s="20" t="str">
        <f t="shared" si="95"/>
        <v>5-0000</v>
      </c>
      <c r="AA221" s="20" t="str">
        <f t="shared" si="96"/>
        <v>5-3000</v>
      </c>
      <c r="AB221" s="20" t="str">
        <f t="shared" si="97"/>
        <v>5-3570</v>
      </c>
      <c r="AD221" s="20" t="str">
        <f t="shared" si="76"/>
        <v/>
      </c>
      <c r="AE221" s="20" t="str">
        <f t="shared" si="77"/>
        <v/>
      </c>
      <c r="AF221" s="20" t="str">
        <f t="shared" si="78"/>
        <v/>
      </c>
      <c r="AG221" s="20" t="str">
        <f t="shared" si="79"/>
        <v/>
      </c>
      <c r="AH221" s="20" t="str">
        <f t="shared" si="80"/>
        <v/>
      </c>
      <c r="AI221" s="20" t="str">
        <f t="shared" si="81"/>
        <v/>
      </c>
      <c r="AJ221" s="20" t="str">
        <f t="shared" si="82"/>
        <v/>
      </c>
      <c r="AK221" s="20" t="str">
        <f t="shared" si="83"/>
        <v/>
      </c>
      <c r="AL221" s="20" t="str">
        <f t="shared" si="84"/>
        <v xml:space="preserve">SELECT * FROM "SchAccounting"."Func_TblCodeOfAccounting_Structure_SET"(0000004000000000002, NULL, 0000009000000000002, 8, '5-3000', '5-3570'); </v>
      </c>
      <c r="AM221" s="20" t="str">
        <f t="shared" si="85"/>
        <v/>
      </c>
      <c r="AO221" s="28" t="str">
        <f t="shared" si="87"/>
        <v xml:space="preserve">SELECT * FROM "SchAccounting"."Func_TblCodeOfAccounting_Structure_SET"(0000004000000000002, NULL, 0000009000000000002, 8, '5-3000', '5-3570'); </v>
      </c>
    </row>
    <row r="222" spans="2:41" x14ac:dyDescent="0.25">
      <c r="B222" s="20">
        <v>3</v>
      </c>
      <c r="C222" s="32" t="s">
        <v>615</v>
      </c>
      <c r="D222" s="20" t="s">
        <v>209</v>
      </c>
      <c r="O222" s="32" t="s">
        <v>615</v>
      </c>
      <c r="Q222" s="20" t="str">
        <f t="shared" si="86"/>
        <v>Local Transport</v>
      </c>
      <c r="S222" s="20" t="str">
        <f t="shared" si="88"/>
        <v>2-PASV</v>
      </c>
      <c r="T222" s="20" t="str">
        <f t="shared" si="89"/>
        <v>3-0000</v>
      </c>
      <c r="U222" s="20" t="str">
        <f t="shared" si="90"/>
        <v>3-3000</v>
      </c>
      <c r="V222" s="20" t="str">
        <f t="shared" si="91"/>
        <v>4-1EAT</v>
      </c>
      <c r="W222" s="20" t="str">
        <f t="shared" si="92"/>
        <v>4-2EBT</v>
      </c>
      <c r="X222" s="20" t="str">
        <f t="shared" si="93"/>
        <v>4-3OPF</v>
      </c>
      <c r="Y222" s="20" t="str">
        <f t="shared" si="94"/>
        <v>4-4GPF</v>
      </c>
      <c r="Z222" s="20" t="str">
        <f t="shared" si="95"/>
        <v>5-0000</v>
      </c>
      <c r="AA222" s="20" t="str">
        <f t="shared" si="96"/>
        <v>5-3000</v>
      </c>
      <c r="AB222" s="20" t="str">
        <f t="shared" si="97"/>
        <v>5-3610</v>
      </c>
      <c r="AD222" s="20" t="str">
        <f t="shared" si="76"/>
        <v/>
      </c>
      <c r="AE222" s="20" t="str">
        <f t="shared" si="77"/>
        <v/>
      </c>
      <c r="AF222" s="20" t="str">
        <f t="shared" si="78"/>
        <v/>
      </c>
      <c r="AG222" s="20" t="str">
        <f t="shared" si="79"/>
        <v/>
      </c>
      <c r="AH222" s="20" t="str">
        <f t="shared" si="80"/>
        <v/>
      </c>
      <c r="AI222" s="20" t="str">
        <f t="shared" si="81"/>
        <v/>
      </c>
      <c r="AJ222" s="20" t="str">
        <f t="shared" si="82"/>
        <v/>
      </c>
      <c r="AK222" s="20" t="str">
        <f t="shared" si="83"/>
        <v/>
      </c>
      <c r="AL222" s="20" t="str">
        <f t="shared" si="84"/>
        <v xml:space="preserve">SELECT * FROM "SchAccounting"."Func_TblCodeOfAccounting_Structure_SET"(0000004000000000002, NULL, 0000009000000000002, 8, '5-3000', '5-3610'); </v>
      </c>
      <c r="AM222" s="20" t="str">
        <f t="shared" si="85"/>
        <v/>
      </c>
      <c r="AO222" s="28" t="str">
        <f t="shared" si="87"/>
        <v xml:space="preserve">SELECT * FROM "SchAccounting"."Func_TblCodeOfAccounting_Structure_SET"(0000004000000000002, NULL, 0000009000000000002, 8, '5-3000', '5-3610'); </v>
      </c>
    </row>
    <row r="223" spans="2:41" x14ac:dyDescent="0.25">
      <c r="B223" s="20">
        <v>3</v>
      </c>
      <c r="C223" s="32" t="s">
        <v>616</v>
      </c>
      <c r="D223" s="20" t="s">
        <v>210</v>
      </c>
      <c r="O223" s="32" t="s">
        <v>616</v>
      </c>
      <c r="Q223" s="20" t="str">
        <f t="shared" si="86"/>
        <v>Business Travelling</v>
      </c>
      <c r="S223" s="20" t="str">
        <f t="shared" si="88"/>
        <v>2-PASV</v>
      </c>
      <c r="T223" s="20" t="str">
        <f t="shared" si="89"/>
        <v>3-0000</v>
      </c>
      <c r="U223" s="20" t="str">
        <f t="shared" si="90"/>
        <v>3-3000</v>
      </c>
      <c r="V223" s="20" t="str">
        <f t="shared" si="91"/>
        <v>4-1EAT</v>
      </c>
      <c r="W223" s="20" t="str">
        <f t="shared" si="92"/>
        <v>4-2EBT</v>
      </c>
      <c r="X223" s="20" t="str">
        <f t="shared" si="93"/>
        <v>4-3OPF</v>
      </c>
      <c r="Y223" s="20" t="str">
        <f t="shared" si="94"/>
        <v>4-4GPF</v>
      </c>
      <c r="Z223" s="20" t="str">
        <f t="shared" si="95"/>
        <v>5-0000</v>
      </c>
      <c r="AA223" s="20" t="str">
        <f t="shared" si="96"/>
        <v>5-3000</v>
      </c>
      <c r="AB223" s="20" t="str">
        <f t="shared" si="97"/>
        <v>5-3620</v>
      </c>
      <c r="AD223" s="20" t="str">
        <f t="shared" si="76"/>
        <v/>
      </c>
      <c r="AE223" s="20" t="str">
        <f t="shared" si="77"/>
        <v/>
      </c>
      <c r="AF223" s="20" t="str">
        <f t="shared" si="78"/>
        <v/>
      </c>
      <c r="AG223" s="20" t="str">
        <f t="shared" si="79"/>
        <v/>
      </c>
      <c r="AH223" s="20" t="str">
        <f t="shared" si="80"/>
        <v/>
      </c>
      <c r="AI223" s="20" t="str">
        <f t="shared" si="81"/>
        <v/>
      </c>
      <c r="AJ223" s="20" t="str">
        <f t="shared" si="82"/>
        <v/>
      </c>
      <c r="AK223" s="20" t="str">
        <f t="shared" si="83"/>
        <v/>
      </c>
      <c r="AL223" s="20" t="str">
        <f t="shared" si="84"/>
        <v xml:space="preserve">SELECT * FROM "SchAccounting"."Func_TblCodeOfAccounting_Structure_SET"(0000004000000000002, NULL, 0000009000000000002, 8, '5-3000', '5-3620'); </v>
      </c>
      <c r="AM223" s="20" t="str">
        <f t="shared" si="85"/>
        <v/>
      </c>
      <c r="AO223" s="28" t="str">
        <f t="shared" si="87"/>
        <v xml:space="preserve">SELECT * FROM "SchAccounting"."Func_TblCodeOfAccounting_Structure_SET"(0000004000000000002, NULL, 0000009000000000002, 8, '5-3000', '5-3620'); </v>
      </c>
    </row>
    <row r="224" spans="2:41" x14ac:dyDescent="0.25">
      <c r="B224" s="20">
        <v>3</v>
      </c>
      <c r="C224" s="32" t="s">
        <v>617</v>
      </c>
      <c r="D224" s="20" t="s">
        <v>211</v>
      </c>
      <c r="O224" s="32" t="s">
        <v>617</v>
      </c>
      <c r="Q224" s="20" t="str">
        <f t="shared" si="86"/>
        <v>Travel &amp; Fares</v>
      </c>
      <c r="S224" s="20" t="str">
        <f t="shared" si="88"/>
        <v>2-PASV</v>
      </c>
      <c r="T224" s="20" t="str">
        <f t="shared" si="89"/>
        <v>3-0000</v>
      </c>
      <c r="U224" s="20" t="str">
        <f t="shared" si="90"/>
        <v>3-3000</v>
      </c>
      <c r="V224" s="20" t="str">
        <f t="shared" si="91"/>
        <v>4-1EAT</v>
      </c>
      <c r="W224" s="20" t="str">
        <f t="shared" si="92"/>
        <v>4-2EBT</v>
      </c>
      <c r="X224" s="20" t="str">
        <f t="shared" si="93"/>
        <v>4-3OPF</v>
      </c>
      <c r="Y224" s="20" t="str">
        <f t="shared" si="94"/>
        <v>4-4GPF</v>
      </c>
      <c r="Z224" s="20" t="str">
        <f t="shared" si="95"/>
        <v>5-0000</v>
      </c>
      <c r="AA224" s="20" t="str">
        <f t="shared" si="96"/>
        <v>5-3000</v>
      </c>
      <c r="AB224" s="20" t="str">
        <f t="shared" si="97"/>
        <v>5-3630</v>
      </c>
      <c r="AD224" s="20" t="str">
        <f t="shared" si="76"/>
        <v/>
      </c>
      <c r="AE224" s="20" t="str">
        <f t="shared" si="77"/>
        <v/>
      </c>
      <c r="AF224" s="20" t="str">
        <f t="shared" si="78"/>
        <v/>
      </c>
      <c r="AG224" s="20" t="str">
        <f t="shared" si="79"/>
        <v/>
      </c>
      <c r="AH224" s="20" t="str">
        <f t="shared" si="80"/>
        <v/>
      </c>
      <c r="AI224" s="20" t="str">
        <f t="shared" si="81"/>
        <v/>
      </c>
      <c r="AJ224" s="20" t="str">
        <f t="shared" si="82"/>
        <v/>
      </c>
      <c r="AK224" s="20" t="str">
        <f t="shared" si="83"/>
        <v/>
      </c>
      <c r="AL224" s="20" t="str">
        <f t="shared" si="84"/>
        <v xml:space="preserve">SELECT * FROM "SchAccounting"."Func_TblCodeOfAccounting_Structure_SET"(0000004000000000002, NULL, 0000009000000000002, 8, '5-3000', '5-3630'); </v>
      </c>
      <c r="AM224" s="20" t="str">
        <f t="shared" si="85"/>
        <v/>
      </c>
      <c r="AO224" s="28" t="str">
        <f t="shared" si="87"/>
        <v xml:space="preserve">SELECT * FROM "SchAccounting"."Func_TblCodeOfAccounting_Structure_SET"(0000004000000000002, NULL, 0000009000000000002, 8, '5-3000', '5-3630'); </v>
      </c>
    </row>
    <row r="225" spans="2:41" x14ac:dyDescent="0.25">
      <c r="B225" s="20">
        <v>3</v>
      </c>
      <c r="C225" s="32" t="s">
        <v>618</v>
      </c>
      <c r="D225" s="20" t="s">
        <v>212</v>
      </c>
      <c r="O225" s="32" t="s">
        <v>618</v>
      </c>
      <c r="Q225" s="20" t="str">
        <f t="shared" si="86"/>
        <v>Freight Expenses</v>
      </c>
      <c r="S225" s="20" t="str">
        <f t="shared" si="88"/>
        <v>2-PASV</v>
      </c>
      <c r="T225" s="20" t="str">
        <f t="shared" si="89"/>
        <v>3-0000</v>
      </c>
      <c r="U225" s="20" t="str">
        <f t="shared" si="90"/>
        <v>3-3000</v>
      </c>
      <c r="V225" s="20" t="str">
        <f t="shared" si="91"/>
        <v>4-1EAT</v>
      </c>
      <c r="W225" s="20" t="str">
        <f t="shared" si="92"/>
        <v>4-2EBT</v>
      </c>
      <c r="X225" s="20" t="str">
        <f t="shared" si="93"/>
        <v>4-3OPF</v>
      </c>
      <c r="Y225" s="20" t="str">
        <f t="shared" si="94"/>
        <v>4-4GPF</v>
      </c>
      <c r="Z225" s="20" t="str">
        <f t="shared" si="95"/>
        <v>5-0000</v>
      </c>
      <c r="AA225" s="20" t="str">
        <f t="shared" si="96"/>
        <v>5-3000</v>
      </c>
      <c r="AB225" s="20" t="str">
        <f t="shared" si="97"/>
        <v>5-3640</v>
      </c>
      <c r="AD225" s="20" t="str">
        <f t="shared" si="76"/>
        <v/>
      </c>
      <c r="AE225" s="20" t="str">
        <f t="shared" si="77"/>
        <v/>
      </c>
      <c r="AF225" s="20" t="str">
        <f t="shared" si="78"/>
        <v/>
      </c>
      <c r="AG225" s="20" t="str">
        <f t="shared" si="79"/>
        <v/>
      </c>
      <c r="AH225" s="20" t="str">
        <f t="shared" si="80"/>
        <v/>
      </c>
      <c r="AI225" s="20" t="str">
        <f t="shared" si="81"/>
        <v/>
      </c>
      <c r="AJ225" s="20" t="str">
        <f t="shared" si="82"/>
        <v/>
      </c>
      <c r="AK225" s="20" t="str">
        <f t="shared" si="83"/>
        <v/>
      </c>
      <c r="AL225" s="20" t="str">
        <f t="shared" si="84"/>
        <v xml:space="preserve">SELECT * FROM "SchAccounting"."Func_TblCodeOfAccounting_Structure_SET"(0000004000000000002, NULL, 0000009000000000002, 8, '5-3000', '5-3640'); </v>
      </c>
      <c r="AM225" s="20" t="str">
        <f t="shared" si="85"/>
        <v/>
      </c>
      <c r="AO225" s="28" t="str">
        <f t="shared" si="87"/>
        <v xml:space="preserve">SELECT * FROM "SchAccounting"."Func_TblCodeOfAccounting_Structure_SET"(0000004000000000002, NULL, 0000009000000000002, 8, '5-3000', '5-3640'); </v>
      </c>
    </row>
    <row r="226" spans="2:41" x14ac:dyDescent="0.25">
      <c r="B226" s="20">
        <v>3</v>
      </c>
      <c r="C226" s="32" t="s">
        <v>619</v>
      </c>
      <c r="D226" s="20" t="s">
        <v>213</v>
      </c>
      <c r="O226" s="32" t="s">
        <v>619</v>
      </c>
      <c r="Q226" s="20" t="str">
        <f t="shared" si="86"/>
        <v>Custom Clearance</v>
      </c>
      <c r="S226" s="20" t="str">
        <f t="shared" si="88"/>
        <v>2-PASV</v>
      </c>
      <c r="T226" s="20" t="str">
        <f t="shared" si="89"/>
        <v>3-0000</v>
      </c>
      <c r="U226" s="20" t="str">
        <f t="shared" si="90"/>
        <v>3-3000</v>
      </c>
      <c r="V226" s="20" t="str">
        <f t="shared" si="91"/>
        <v>4-1EAT</v>
      </c>
      <c r="W226" s="20" t="str">
        <f t="shared" si="92"/>
        <v>4-2EBT</v>
      </c>
      <c r="X226" s="20" t="str">
        <f t="shared" si="93"/>
        <v>4-3OPF</v>
      </c>
      <c r="Y226" s="20" t="str">
        <f t="shared" si="94"/>
        <v>4-4GPF</v>
      </c>
      <c r="Z226" s="20" t="str">
        <f t="shared" si="95"/>
        <v>5-0000</v>
      </c>
      <c r="AA226" s="20" t="str">
        <f t="shared" si="96"/>
        <v>5-3000</v>
      </c>
      <c r="AB226" s="20" t="str">
        <f t="shared" si="97"/>
        <v>5-3650</v>
      </c>
      <c r="AD226" s="20" t="str">
        <f t="shared" si="76"/>
        <v/>
      </c>
      <c r="AE226" s="20" t="str">
        <f t="shared" si="77"/>
        <v/>
      </c>
      <c r="AF226" s="20" t="str">
        <f t="shared" si="78"/>
        <v/>
      </c>
      <c r="AG226" s="20" t="str">
        <f t="shared" si="79"/>
        <v/>
      </c>
      <c r="AH226" s="20" t="str">
        <f t="shared" si="80"/>
        <v/>
      </c>
      <c r="AI226" s="20" t="str">
        <f t="shared" si="81"/>
        <v/>
      </c>
      <c r="AJ226" s="20" t="str">
        <f t="shared" si="82"/>
        <v/>
      </c>
      <c r="AK226" s="20" t="str">
        <f t="shared" si="83"/>
        <v/>
      </c>
      <c r="AL226" s="20" t="str">
        <f t="shared" si="84"/>
        <v xml:space="preserve">SELECT * FROM "SchAccounting"."Func_TblCodeOfAccounting_Structure_SET"(0000004000000000002, NULL, 0000009000000000002, 8, '5-3000', '5-3650'); </v>
      </c>
      <c r="AM226" s="20" t="str">
        <f t="shared" si="85"/>
        <v/>
      </c>
      <c r="AO226" s="28" t="str">
        <f t="shared" si="87"/>
        <v xml:space="preserve">SELECT * FROM "SchAccounting"."Func_TblCodeOfAccounting_Structure_SET"(0000004000000000002, NULL, 0000009000000000002, 8, '5-3000', '5-3650'); </v>
      </c>
    </row>
    <row r="227" spans="2:41" x14ac:dyDescent="0.25">
      <c r="B227" s="20">
        <v>3</v>
      </c>
      <c r="C227" s="32" t="s">
        <v>620</v>
      </c>
      <c r="D227" s="20" t="s">
        <v>214</v>
      </c>
      <c r="O227" s="32" t="s">
        <v>620</v>
      </c>
      <c r="Q227" s="20" t="str">
        <f t="shared" si="86"/>
        <v>Infrastructure</v>
      </c>
      <c r="S227" s="20" t="str">
        <f t="shared" si="88"/>
        <v>2-PASV</v>
      </c>
      <c r="T227" s="20" t="str">
        <f t="shared" si="89"/>
        <v>3-0000</v>
      </c>
      <c r="U227" s="20" t="str">
        <f t="shared" si="90"/>
        <v>3-3000</v>
      </c>
      <c r="V227" s="20" t="str">
        <f t="shared" si="91"/>
        <v>4-1EAT</v>
      </c>
      <c r="W227" s="20" t="str">
        <f t="shared" si="92"/>
        <v>4-2EBT</v>
      </c>
      <c r="X227" s="20" t="str">
        <f t="shared" si="93"/>
        <v>4-3OPF</v>
      </c>
      <c r="Y227" s="20" t="str">
        <f t="shared" si="94"/>
        <v>4-4GPF</v>
      </c>
      <c r="Z227" s="20" t="str">
        <f t="shared" si="95"/>
        <v>5-0000</v>
      </c>
      <c r="AA227" s="20" t="str">
        <f t="shared" si="96"/>
        <v>5-3000</v>
      </c>
      <c r="AB227" s="20" t="str">
        <f t="shared" si="97"/>
        <v>5-3710</v>
      </c>
      <c r="AD227" s="20" t="str">
        <f t="shared" si="76"/>
        <v/>
      </c>
      <c r="AE227" s="20" t="str">
        <f t="shared" si="77"/>
        <v/>
      </c>
      <c r="AF227" s="20" t="str">
        <f t="shared" si="78"/>
        <v/>
      </c>
      <c r="AG227" s="20" t="str">
        <f t="shared" si="79"/>
        <v/>
      </c>
      <c r="AH227" s="20" t="str">
        <f t="shared" si="80"/>
        <v/>
      </c>
      <c r="AI227" s="20" t="str">
        <f t="shared" si="81"/>
        <v/>
      </c>
      <c r="AJ227" s="20" t="str">
        <f t="shared" si="82"/>
        <v/>
      </c>
      <c r="AK227" s="20" t="str">
        <f t="shared" si="83"/>
        <v/>
      </c>
      <c r="AL227" s="20" t="str">
        <f t="shared" si="84"/>
        <v xml:space="preserve">SELECT * FROM "SchAccounting"."Func_TblCodeOfAccounting_Structure_SET"(0000004000000000002, NULL, 0000009000000000002, 8, '5-3000', '5-3710'); </v>
      </c>
      <c r="AM227" s="20" t="str">
        <f t="shared" si="85"/>
        <v/>
      </c>
      <c r="AO227" s="28" t="str">
        <f t="shared" si="87"/>
        <v xml:space="preserve">SELECT * FROM "SchAccounting"."Func_TblCodeOfAccounting_Structure_SET"(0000004000000000002, NULL, 0000009000000000002, 8, '5-3000', '5-3710'); </v>
      </c>
    </row>
    <row r="228" spans="2:41" x14ac:dyDescent="0.25">
      <c r="B228" s="20">
        <v>3</v>
      </c>
      <c r="C228" s="32" t="s">
        <v>621</v>
      </c>
      <c r="D228" s="20" t="s">
        <v>215</v>
      </c>
      <c r="O228" s="32" t="s">
        <v>621</v>
      </c>
      <c r="Q228" s="20" t="str">
        <f t="shared" si="86"/>
        <v>Tender Cost</v>
      </c>
      <c r="S228" s="20" t="str">
        <f t="shared" si="88"/>
        <v>2-PASV</v>
      </c>
      <c r="T228" s="20" t="str">
        <f t="shared" si="89"/>
        <v>3-0000</v>
      </c>
      <c r="U228" s="20" t="str">
        <f t="shared" si="90"/>
        <v>3-3000</v>
      </c>
      <c r="V228" s="20" t="str">
        <f t="shared" si="91"/>
        <v>4-1EAT</v>
      </c>
      <c r="W228" s="20" t="str">
        <f t="shared" si="92"/>
        <v>4-2EBT</v>
      </c>
      <c r="X228" s="20" t="str">
        <f t="shared" si="93"/>
        <v>4-3OPF</v>
      </c>
      <c r="Y228" s="20" t="str">
        <f t="shared" si="94"/>
        <v>4-4GPF</v>
      </c>
      <c r="Z228" s="20" t="str">
        <f t="shared" si="95"/>
        <v>5-0000</v>
      </c>
      <c r="AA228" s="20" t="str">
        <f t="shared" si="96"/>
        <v>5-3000</v>
      </c>
      <c r="AB228" s="20" t="str">
        <f t="shared" si="97"/>
        <v>5-3720</v>
      </c>
      <c r="AD228" s="20" t="str">
        <f t="shared" si="76"/>
        <v/>
      </c>
      <c r="AE228" s="20" t="str">
        <f t="shared" si="77"/>
        <v/>
      </c>
      <c r="AF228" s="20" t="str">
        <f t="shared" si="78"/>
        <v/>
      </c>
      <c r="AG228" s="20" t="str">
        <f t="shared" si="79"/>
        <v/>
      </c>
      <c r="AH228" s="20" t="str">
        <f t="shared" si="80"/>
        <v/>
      </c>
      <c r="AI228" s="20" t="str">
        <f t="shared" si="81"/>
        <v/>
      </c>
      <c r="AJ228" s="20" t="str">
        <f t="shared" si="82"/>
        <v/>
      </c>
      <c r="AK228" s="20" t="str">
        <f t="shared" si="83"/>
        <v/>
      </c>
      <c r="AL228" s="20" t="str">
        <f t="shared" si="84"/>
        <v xml:space="preserve">SELECT * FROM "SchAccounting"."Func_TblCodeOfAccounting_Structure_SET"(0000004000000000002, NULL, 0000009000000000002, 8, '5-3000', '5-3720'); </v>
      </c>
      <c r="AM228" s="20" t="str">
        <f t="shared" si="85"/>
        <v/>
      </c>
      <c r="AO228" s="28" t="str">
        <f t="shared" si="87"/>
        <v xml:space="preserve">SELECT * FROM "SchAccounting"."Func_TblCodeOfAccounting_Structure_SET"(0000004000000000002, NULL, 0000009000000000002, 8, '5-3000', '5-3720'); </v>
      </c>
    </row>
    <row r="229" spans="2:41" x14ac:dyDescent="0.25">
      <c r="B229" s="20">
        <v>3</v>
      </c>
      <c r="C229" s="32" t="s">
        <v>622</v>
      </c>
      <c r="D229" s="20" t="s">
        <v>216</v>
      </c>
      <c r="O229" s="32" t="s">
        <v>622</v>
      </c>
      <c r="Q229" s="20" t="str">
        <f t="shared" si="86"/>
        <v>Sitac Expenses</v>
      </c>
      <c r="S229" s="20" t="str">
        <f t="shared" si="88"/>
        <v>2-PASV</v>
      </c>
      <c r="T229" s="20" t="str">
        <f t="shared" si="89"/>
        <v>3-0000</v>
      </c>
      <c r="U229" s="20" t="str">
        <f t="shared" si="90"/>
        <v>3-3000</v>
      </c>
      <c r="V229" s="20" t="str">
        <f t="shared" si="91"/>
        <v>4-1EAT</v>
      </c>
      <c r="W229" s="20" t="str">
        <f t="shared" si="92"/>
        <v>4-2EBT</v>
      </c>
      <c r="X229" s="20" t="str">
        <f t="shared" si="93"/>
        <v>4-3OPF</v>
      </c>
      <c r="Y229" s="20" t="str">
        <f t="shared" si="94"/>
        <v>4-4GPF</v>
      </c>
      <c r="Z229" s="20" t="str">
        <f t="shared" si="95"/>
        <v>5-0000</v>
      </c>
      <c r="AA229" s="20" t="str">
        <f t="shared" si="96"/>
        <v>5-3000</v>
      </c>
      <c r="AB229" s="20" t="str">
        <f t="shared" si="97"/>
        <v>5-3730</v>
      </c>
      <c r="AD229" s="20" t="str">
        <f t="shared" si="76"/>
        <v/>
      </c>
      <c r="AE229" s="20" t="str">
        <f t="shared" si="77"/>
        <v/>
      </c>
      <c r="AF229" s="20" t="str">
        <f t="shared" si="78"/>
        <v/>
      </c>
      <c r="AG229" s="20" t="str">
        <f t="shared" si="79"/>
        <v/>
      </c>
      <c r="AH229" s="20" t="str">
        <f t="shared" si="80"/>
        <v/>
      </c>
      <c r="AI229" s="20" t="str">
        <f t="shared" si="81"/>
        <v/>
      </c>
      <c r="AJ229" s="20" t="str">
        <f t="shared" si="82"/>
        <v/>
      </c>
      <c r="AK229" s="20" t="str">
        <f t="shared" si="83"/>
        <v/>
      </c>
      <c r="AL229" s="20" t="str">
        <f t="shared" si="84"/>
        <v xml:space="preserve">SELECT * FROM "SchAccounting"."Func_TblCodeOfAccounting_Structure_SET"(0000004000000000002, NULL, 0000009000000000002, 8, '5-3000', '5-3730'); </v>
      </c>
      <c r="AM229" s="20" t="str">
        <f t="shared" si="85"/>
        <v/>
      </c>
      <c r="AO229" s="28" t="str">
        <f t="shared" si="87"/>
        <v xml:space="preserve">SELECT * FROM "SchAccounting"."Func_TblCodeOfAccounting_Structure_SET"(0000004000000000002, NULL, 0000009000000000002, 8, '5-3000', '5-3730'); </v>
      </c>
    </row>
    <row r="230" spans="2:41" x14ac:dyDescent="0.25">
      <c r="B230" s="20">
        <v>3</v>
      </c>
      <c r="C230" s="32" t="s">
        <v>623</v>
      </c>
      <c r="D230" s="20" t="s">
        <v>217</v>
      </c>
      <c r="O230" s="32" t="s">
        <v>623</v>
      </c>
      <c r="Q230" s="20" t="str">
        <f t="shared" si="86"/>
        <v>Loss, Damage &amp; Pinalty</v>
      </c>
      <c r="S230" s="20" t="str">
        <f t="shared" si="88"/>
        <v>2-PASV</v>
      </c>
      <c r="T230" s="20" t="str">
        <f t="shared" si="89"/>
        <v>3-0000</v>
      </c>
      <c r="U230" s="20" t="str">
        <f t="shared" si="90"/>
        <v>3-3000</v>
      </c>
      <c r="V230" s="20" t="str">
        <f t="shared" si="91"/>
        <v>4-1EAT</v>
      </c>
      <c r="W230" s="20" t="str">
        <f t="shared" si="92"/>
        <v>4-2EBT</v>
      </c>
      <c r="X230" s="20" t="str">
        <f t="shared" si="93"/>
        <v>4-3OPF</v>
      </c>
      <c r="Y230" s="20" t="str">
        <f t="shared" si="94"/>
        <v>4-4GPF</v>
      </c>
      <c r="Z230" s="20" t="str">
        <f t="shared" si="95"/>
        <v>5-0000</v>
      </c>
      <c r="AA230" s="20" t="str">
        <f t="shared" si="96"/>
        <v>5-3000</v>
      </c>
      <c r="AB230" s="20" t="str">
        <f t="shared" si="97"/>
        <v>5-3740</v>
      </c>
      <c r="AD230" s="20" t="str">
        <f t="shared" si="76"/>
        <v/>
      </c>
      <c r="AE230" s="20" t="str">
        <f t="shared" si="77"/>
        <v/>
      </c>
      <c r="AF230" s="20" t="str">
        <f t="shared" si="78"/>
        <v/>
      </c>
      <c r="AG230" s="20" t="str">
        <f t="shared" si="79"/>
        <v/>
      </c>
      <c r="AH230" s="20" t="str">
        <f t="shared" si="80"/>
        <v/>
      </c>
      <c r="AI230" s="20" t="str">
        <f t="shared" si="81"/>
        <v/>
      </c>
      <c r="AJ230" s="20" t="str">
        <f t="shared" si="82"/>
        <v/>
      </c>
      <c r="AK230" s="20" t="str">
        <f t="shared" si="83"/>
        <v/>
      </c>
      <c r="AL230" s="20" t="str">
        <f t="shared" si="84"/>
        <v xml:space="preserve">SELECT * FROM "SchAccounting"."Func_TblCodeOfAccounting_Structure_SET"(0000004000000000002, NULL, 0000009000000000002, 8, '5-3000', '5-3740'); </v>
      </c>
      <c r="AM230" s="20" t="str">
        <f t="shared" si="85"/>
        <v/>
      </c>
      <c r="AO230" s="28" t="str">
        <f t="shared" si="87"/>
        <v xml:space="preserve">SELECT * FROM "SchAccounting"."Func_TblCodeOfAccounting_Structure_SET"(0000004000000000002, NULL, 0000009000000000002, 8, '5-3000', '5-3740'); </v>
      </c>
    </row>
    <row r="231" spans="2:41" x14ac:dyDescent="0.25">
      <c r="B231" s="20">
        <v>3</v>
      </c>
      <c r="C231" s="32" t="s">
        <v>624</v>
      </c>
      <c r="D231" s="20" t="s">
        <v>218</v>
      </c>
      <c r="O231" s="32" t="s">
        <v>624</v>
      </c>
      <c r="Q231" s="20" t="str">
        <f t="shared" si="86"/>
        <v>Supervision Expenses</v>
      </c>
      <c r="S231" s="20" t="str">
        <f t="shared" si="88"/>
        <v>2-PASV</v>
      </c>
      <c r="T231" s="20" t="str">
        <f t="shared" si="89"/>
        <v>3-0000</v>
      </c>
      <c r="U231" s="20" t="str">
        <f t="shared" si="90"/>
        <v>3-3000</v>
      </c>
      <c r="V231" s="20" t="str">
        <f t="shared" si="91"/>
        <v>4-1EAT</v>
      </c>
      <c r="W231" s="20" t="str">
        <f t="shared" si="92"/>
        <v>4-2EBT</v>
      </c>
      <c r="X231" s="20" t="str">
        <f t="shared" si="93"/>
        <v>4-3OPF</v>
      </c>
      <c r="Y231" s="20" t="str">
        <f t="shared" si="94"/>
        <v>4-4GPF</v>
      </c>
      <c r="Z231" s="20" t="str">
        <f t="shared" si="95"/>
        <v>5-0000</v>
      </c>
      <c r="AA231" s="20" t="str">
        <f t="shared" si="96"/>
        <v>5-3000</v>
      </c>
      <c r="AB231" s="20" t="str">
        <f t="shared" si="97"/>
        <v>5-3750</v>
      </c>
      <c r="AD231" s="20" t="str">
        <f t="shared" si="76"/>
        <v/>
      </c>
      <c r="AE231" s="20" t="str">
        <f t="shared" si="77"/>
        <v/>
      </c>
      <c r="AF231" s="20" t="str">
        <f t="shared" si="78"/>
        <v/>
      </c>
      <c r="AG231" s="20" t="str">
        <f t="shared" si="79"/>
        <v/>
      </c>
      <c r="AH231" s="20" t="str">
        <f t="shared" si="80"/>
        <v/>
      </c>
      <c r="AI231" s="20" t="str">
        <f t="shared" si="81"/>
        <v/>
      </c>
      <c r="AJ231" s="20" t="str">
        <f t="shared" si="82"/>
        <v/>
      </c>
      <c r="AK231" s="20" t="str">
        <f t="shared" si="83"/>
        <v/>
      </c>
      <c r="AL231" s="20" t="str">
        <f t="shared" si="84"/>
        <v xml:space="preserve">SELECT * FROM "SchAccounting"."Func_TblCodeOfAccounting_Structure_SET"(0000004000000000002, NULL, 0000009000000000002, 8, '5-3000', '5-3750'); </v>
      </c>
      <c r="AM231" s="20" t="str">
        <f t="shared" si="85"/>
        <v/>
      </c>
      <c r="AO231" s="28" t="str">
        <f t="shared" si="87"/>
        <v xml:space="preserve">SELECT * FROM "SchAccounting"."Func_TblCodeOfAccounting_Structure_SET"(0000004000000000002, NULL, 0000009000000000002, 8, '5-3000', '5-3750'); </v>
      </c>
    </row>
    <row r="232" spans="2:41" x14ac:dyDescent="0.25">
      <c r="B232" s="20">
        <v>3</v>
      </c>
      <c r="C232" s="32" t="s">
        <v>625</v>
      </c>
      <c r="D232" s="20" t="s">
        <v>219</v>
      </c>
      <c r="O232" s="32" t="s">
        <v>625</v>
      </c>
      <c r="Q232" s="20" t="str">
        <f t="shared" si="86"/>
        <v>Power Supply</v>
      </c>
      <c r="S232" s="20" t="str">
        <f t="shared" si="88"/>
        <v>2-PASV</v>
      </c>
      <c r="T232" s="20" t="str">
        <f t="shared" si="89"/>
        <v>3-0000</v>
      </c>
      <c r="U232" s="20" t="str">
        <f t="shared" si="90"/>
        <v>3-3000</v>
      </c>
      <c r="V232" s="20" t="str">
        <f t="shared" si="91"/>
        <v>4-1EAT</v>
      </c>
      <c r="W232" s="20" t="str">
        <f t="shared" si="92"/>
        <v>4-2EBT</v>
      </c>
      <c r="X232" s="20" t="str">
        <f t="shared" si="93"/>
        <v>4-3OPF</v>
      </c>
      <c r="Y232" s="20" t="str">
        <f t="shared" si="94"/>
        <v>4-4GPF</v>
      </c>
      <c r="Z232" s="20" t="str">
        <f t="shared" si="95"/>
        <v>5-0000</v>
      </c>
      <c r="AA232" s="20" t="str">
        <f t="shared" si="96"/>
        <v>5-3000</v>
      </c>
      <c r="AB232" s="20" t="str">
        <f t="shared" si="97"/>
        <v>5-3760</v>
      </c>
      <c r="AD232" s="20" t="str">
        <f t="shared" ref="AD232:AD295" si="98">IF(EXACT(T232, T231), "", CONCATENATE("SELECT * FROM ""SchAccounting"".""Func_TblCodeOfAccounting_Structure_SET""(0000004000000000002, NULL, 0000009000000000002, 0, '", S232, "', '", T232, "'); "))</f>
        <v/>
      </c>
      <c r="AE232" s="20" t="str">
        <f t="shared" ref="AE232:AE295" si="99">IF(EXACT(U232, U231), "", CONCATENATE("SELECT * FROM ""SchAccounting"".""Func_TblCodeOfAccounting_Structure_SET""(0000004000000000002, NULL, 0000009000000000002, 1, '", T232, "', '", U232, "'); "))</f>
        <v/>
      </c>
      <c r="AF232" s="20" t="str">
        <f t="shared" ref="AF232:AF295" si="100">IF(EXACT(V232, V231), "", CONCATENATE("SELECT * FROM ""SchAccounting"".""Func_TblCodeOfAccounting_Structure_SET""(0000004000000000002, NULL, 0000009000000000002, 2, '", U232, "', '", V232, "'); "))</f>
        <v/>
      </c>
      <c r="AG232" s="20" t="str">
        <f t="shared" ref="AG232:AG295" si="101">IF(EXACT(W232, W231), "", CONCATENATE("SELECT * FROM ""SchAccounting"".""Func_TblCodeOfAccounting_Structure_SET""(0000004000000000002, NULL, 0000009000000000002, 3, '", V232, "', '", W232, "'); "))</f>
        <v/>
      </c>
      <c r="AH232" s="20" t="str">
        <f t="shared" ref="AH232:AH295" si="102">IF(EXACT(X232, X231), "", CONCATENATE("SELECT * FROM ""SchAccounting"".""Func_TblCodeOfAccounting_Structure_SET""(0000004000000000002, NULL, 0000009000000000002, 4, '", W232, "', '", X232, "'); "))</f>
        <v/>
      </c>
      <c r="AI232" s="20" t="str">
        <f t="shared" ref="AI232:AI295" si="103">IF(EXACT(Y232, Y231), "", CONCATENATE("SELECT * FROM ""SchAccounting"".""Func_TblCodeOfAccounting_Structure_SET""(0000004000000000002, NULL, 0000009000000000002, 5, '", X232, "', '", Y232, "'); "))</f>
        <v/>
      </c>
      <c r="AJ232" s="20" t="str">
        <f t="shared" ref="AJ232:AJ295" si="104">IF(EXACT(Z232, Z231), "", CONCATENATE("SELECT * FROM ""SchAccounting"".""Func_TblCodeOfAccounting_Structure_SET""(0000004000000000002, NULL, 0000009000000000002, 6, '", Y232, "', '", Z232, "'); "))</f>
        <v/>
      </c>
      <c r="AK232" s="20" t="str">
        <f t="shared" ref="AK232:AK295" si="105">IF(EXACT(AA232, AA231), "", CONCATENATE("SELECT * FROM ""SchAccounting"".""Func_TblCodeOfAccounting_Structure_SET""(0000004000000000002, NULL, 0000009000000000002, 7, '", Z232, "', '", AA232, "'); "))</f>
        <v/>
      </c>
      <c r="AL232" s="20" t="str">
        <f t="shared" ref="AL232:AL295" si="106">IF(EXACT(AB232, AB231), "", CONCATENATE("SELECT * FROM ""SchAccounting"".""Func_TblCodeOfAccounting_Structure_SET""(0000004000000000002, NULL, 0000009000000000002, 8, '", AA232, "', '", AB232, "'); "))</f>
        <v xml:space="preserve">SELECT * FROM "SchAccounting"."Func_TblCodeOfAccounting_Structure_SET"(0000004000000000002, NULL, 0000009000000000002, 8, '5-3000', '5-3760'); </v>
      </c>
      <c r="AM232" s="20" t="str">
        <f t="shared" ref="AM232:AM295" si="107">IF(EXACT(AC232, AC231), "", CONCATENATE("SELECT * FROM ""SchAccounting"".""Func_TblCodeOfAccounting_Structure_SET""(0000004000000000002, NULL, 0000009000000000002, 9, '", AB232, "', '", AC232, "'); "))</f>
        <v/>
      </c>
      <c r="AO232" s="28" t="str">
        <f t="shared" si="87"/>
        <v xml:space="preserve">SELECT * FROM "SchAccounting"."Func_TblCodeOfAccounting_Structure_SET"(0000004000000000002, NULL, 0000009000000000002, 8, '5-3000', '5-3760'); </v>
      </c>
    </row>
    <row r="233" spans="2:41" x14ac:dyDescent="0.25">
      <c r="B233" s="20">
        <v>3</v>
      </c>
      <c r="C233" s="32" t="s">
        <v>626</v>
      </c>
      <c r="D233" s="20" t="s">
        <v>220</v>
      </c>
      <c r="O233" s="32" t="s">
        <v>626</v>
      </c>
      <c r="Q233" s="20" t="str">
        <f t="shared" si="86"/>
        <v>Civil  Work</v>
      </c>
      <c r="S233" s="20" t="str">
        <f t="shared" si="88"/>
        <v>2-PASV</v>
      </c>
      <c r="T233" s="20" t="str">
        <f t="shared" si="89"/>
        <v>3-0000</v>
      </c>
      <c r="U233" s="20" t="str">
        <f t="shared" si="90"/>
        <v>3-3000</v>
      </c>
      <c r="V233" s="20" t="str">
        <f t="shared" si="91"/>
        <v>4-1EAT</v>
      </c>
      <c r="W233" s="20" t="str">
        <f t="shared" si="92"/>
        <v>4-2EBT</v>
      </c>
      <c r="X233" s="20" t="str">
        <f t="shared" si="93"/>
        <v>4-3OPF</v>
      </c>
      <c r="Y233" s="20" t="str">
        <f t="shared" si="94"/>
        <v>4-4GPF</v>
      </c>
      <c r="Z233" s="20" t="str">
        <f t="shared" si="95"/>
        <v>5-0000</v>
      </c>
      <c r="AA233" s="20" t="str">
        <f t="shared" si="96"/>
        <v>5-3000</v>
      </c>
      <c r="AB233" s="20" t="str">
        <f t="shared" si="97"/>
        <v>5-3770</v>
      </c>
      <c r="AD233" s="20" t="str">
        <f t="shared" si="98"/>
        <v/>
      </c>
      <c r="AE233" s="20" t="str">
        <f t="shared" si="99"/>
        <v/>
      </c>
      <c r="AF233" s="20" t="str">
        <f t="shared" si="100"/>
        <v/>
      </c>
      <c r="AG233" s="20" t="str">
        <f t="shared" si="101"/>
        <v/>
      </c>
      <c r="AH233" s="20" t="str">
        <f t="shared" si="102"/>
        <v/>
      </c>
      <c r="AI233" s="20" t="str">
        <f t="shared" si="103"/>
        <v/>
      </c>
      <c r="AJ233" s="20" t="str">
        <f t="shared" si="104"/>
        <v/>
      </c>
      <c r="AK233" s="20" t="str">
        <f t="shared" si="105"/>
        <v/>
      </c>
      <c r="AL233" s="20" t="str">
        <f t="shared" si="106"/>
        <v xml:space="preserve">SELECT * FROM "SchAccounting"."Func_TblCodeOfAccounting_Structure_SET"(0000004000000000002, NULL, 0000009000000000002, 8, '5-3000', '5-3770'); </v>
      </c>
      <c r="AM233" s="20" t="str">
        <f t="shared" si="107"/>
        <v/>
      </c>
      <c r="AO233" s="28" t="str">
        <f t="shared" si="87"/>
        <v xml:space="preserve">SELECT * FROM "SchAccounting"."Func_TblCodeOfAccounting_Structure_SET"(0000004000000000002, NULL, 0000009000000000002, 8, '5-3000', '5-3770'); </v>
      </c>
    </row>
    <row r="234" spans="2:41" x14ac:dyDescent="0.25">
      <c r="B234" s="20">
        <v>3</v>
      </c>
      <c r="C234" s="32" t="s">
        <v>627</v>
      </c>
      <c r="D234" s="20" t="s">
        <v>221</v>
      </c>
      <c r="O234" s="32" t="s">
        <v>627</v>
      </c>
      <c r="Q234" s="20" t="str">
        <f t="shared" si="86"/>
        <v>Moblilization &amp; demobilization</v>
      </c>
      <c r="S234" s="20" t="str">
        <f t="shared" si="88"/>
        <v>2-PASV</v>
      </c>
      <c r="T234" s="20" t="str">
        <f t="shared" si="89"/>
        <v>3-0000</v>
      </c>
      <c r="U234" s="20" t="str">
        <f t="shared" si="90"/>
        <v>3-3000</v>
      </c>
      <c r="V234" s="20" t="str">
        <f t="shared" si="91"/>
        <v>4-1EAT</v>
      </c>
      <c r="W234" s="20" t="str">
        <f t="shared" si="92"/>
        <v>4-2EBT</v>
      </c>
      <c r="X234" s="20" t="str">
        <f t="shared" si="93"/>
        <v>4-3OPF</v>
      </c>
      <c r="Y234" s="20" t="str">
        <f t="shared" si="94"/>
        <v>4-4GPF</v>
      </c>
      <c r="Z234" s="20" t="str">
        <f t="shared" si="95"/>
        <v>5-0000</v>
      </c>
      <c r="AA234" s="20" t="str">
        <f t="shared" si="96"/>
        <v>5-3000</v>
      </c>
      <c r="AB234" s="20" t="str">
        <f t="shared" si="97"/>
        <v>5-3780</v>
      </c>
      <c r="AD234" s="20" t="str">
        <f t="shared" si="98"/>
        <v/>
      </c>
      <c r="AE234" s="20" t="str">
        <f t="shared" si="99"/>
        <v/>
      </c>
      <c r="AF234" s="20" t="str">
        <f t="shared" si="100"/>
        <v/>
      </c>
      <c r="AG234" s="20" t="str">
        <f t="shared" si="101"/>
        <v/>
      </c>
      <c r="AH234" s="20" t="str">
        <f t="shared" si="102"/>
        <v/>
      </c>
      <c r="AI234" s="20" t="str">
        <f t="shared" si="103"/>
        <v/>
      </c>
      <c r="AJ234" s="20" t="str">
        <f t="shared" si="104"/>
        <v/>
      </c>
      <c r="AK234" s="20" t="str">
        <f t="shared" si="105"/>
        <v/>
      </c>
      <c r="AL234" s="20" t="str">
        <f t="shared" si="106"/>
        <v xml:space="preserve">SELECT * FROM "SchAccounting"."Func_TblCodeOfAccounting_Structure_SET"(0000004000000000002, NULL, 0000009000000000002, 8, '5-3000', '5-3780'); </v>
      </c>
      <c r="AM234" s="20" t="str">
        <f t="shared" si="107"/>
        <v/>
      </c>
      <c r="AO234" s="28" t="str">
        <f t="shared" si="87"/>
        <v xml:space="preserve">SELECT * FROM "SchAccounting"."Func_TblCodeOfAccounting_Structure_SET"(0000004000000000002, NULL, 0000009000000000002, 8, '5-3000', '5-3780'); </v>
      </c>
    </row>
    <row r="235" spans="2:41" x14ac:dyDescent="0.25">
      <c r="B235" s="20">
        <v>3</v>
      </c>
      <c r="C235" s="32" t="s">
        <v>628</v>
      </c>
      <c r="D235" s="20" t="s">
        <v>222</v>
      </c>
      <c r="O235" s="32" t="s">
        <v>628</v>
      </c>
      <c r="Q235" s="20" t="str">
        <f t="shared" si="86"/>
        <v>Entertainment-Deductable</v>
      </c>
      <c r="S235" s="20" t="str">
        <f t="shared" si="88"/>
        <v>2-PASV</v>
      </c>
      <c r="T235" s="20" t="str">
        <f t="shared" si="89"/>
        <v>3-0000</v>
      </c>
      <c r="U235" s="20" t="str">
        <f t="shared" si="90"/>
        <v>3-3000</v>
      </c>
      <c r="V235" s="20" t="str">
        <f t="shared" si="91"/>
        <v>4-1EAT</v>
      </c>
      <c r="W235" s="20" t="str">
        <f t="shared" si="92"/>
        <v>4-2EBT</v>
      </c>
      <c r="X235" s="20" t="str">
        <f t="shared" si="93"/>
        <v>4-3OPF</v>
      </c>
      <c r="Y235" s="20" t="str">
        <f t="shared" si="94"/>
        <v>4-4GPF</v>
      </c>
      <c r="Z235" s="20" t="str">
        <f t="shared" si="95"/>
        <v>5-0000</v>
      </c>
      <c r="AA235" s="20" t="str">
        <f t="shared" si="96"/>
        <v>5-3000</v>
      </c>
      <c r="AB235" s="20" t="str">
        <f t="shared" si="97"/>
        <v>5-4100</v>
      </c>
      <c r="AD235" s="20" t="str">
        <f t="shared" si="98"/>
        <v/>
      </c>
      <c r="AE235" s="20" t="str">
        <f t="shared" si="99"/>
        <v/>
      </c>
      <c r="AF235" s="20" t="str">
        <f t="shared" si="100"/>
        <v/>
      </c>
      <c r="AG235" s="20" t="str">
        <f t="shared" si="101"/>
        <v/>
      </c>
      <c r="AH235" s="20" t="str">
        <f t="shared" si="102"/>
        <v/>
      </c>
      <c r="AI235" s="20" t="str">
        <f t="shared" si="103"/>
        <v/>
      </c>
      <c r="AJ235" s="20" t="str">
        <f t="shared" si="104"/>
        <v/>
      </c>
      <c r="AK235" s="20" t="str">
        <f t="shared" si="105"/>
        <v/>
      </c>
      <c r="AL235" s="20" t="str">
        <f t="shared" si="106"/>
        <v xml:space="preserve">SELECT * FROM "SchAccounting"."Func_TblCodeOfAccounting_Structure_SET"(0000004000000000002, NULL, 0000009000000000002, 8, '5-3000', '5-4100'); </v>
      </c>
      <c r="AM235" s="20" t="str">
        <f t="shared" si="107"/>
        <v/>
      </c>
      <c r="AO235" s="28" t="str">
        <f t="shared" si="87"/>
        <v xml:space="preserve">SELECT * FROM "SchAccounting"."Func_TblCodeOfAccounting_Structure_SET"(0000004000000000002, NULL, 0000009000000000002, 8, '5-3000', '5-4100'); </v>
      </c>
    </row>
    <row r="236" spans="2:41" x14ac:dyDescent="0.25">
      <c r="B236" s="20">
        <v>3</v>
      </c>
      <c r="C236" s="32" t="s">
        <v>629</v>
      </c>
      <c r="D236" s="20" t="s">
        <v>223</v>
      </c>
      <c r="O236" s="32" t="s">
        <v>629</v>
      </c>
      <c r="Q236" s="20" t="str">
        <f t="shared" si="86"/>
        <v>Entertainment-Undeductable</v>
      </c>
      <c r="S236" s="20" t="str">
        <f t="shared" si="88"/>
        <v>2-PASV</v>
      </c>
      <c r="T236" s="20" t="str">
        <f t="shared" si="89"/>
        <v>3-0000</v>
      </c>
      <c r="U236" s="20" t="str">
        <f t="shared" si="90"/>
        <v>3-3000</v>
      </c>
      <c r="V236" s="20" t="str">
        <f t="shared" si="91"/>
        <v>4-1EAT</v>
      </c>
      <c r="W236" s="20" t="str">
        <f t="shared" si="92"/>
        <v>4-2EBT</v>
      </c>
      <c r="X236" s="20" t="str">
        <f t="shared" si="93"/>
        <v>4-3OPF</v>
      </c>
      <c r="Y236" s="20" t="str">
        <f t="shared" si="94"/>
        <v>4-4GPF</v>
      </c>
      <c r="Z236" s="20" t="str">
        <f t="shared" si="95"/>
        <v>5-0000</v>
      </c>
      <c r="AA236" s="20" t="str">
        <f t="shared" si="96"/>
        <v>5-3000</v>
      </c>
      <c r="AB236" s="20" t="str">
        <f t="shared" si="97"/>
        <v>5-4200</v>
      </c>
      <c r="AD236" s="20" t="str">
        <f t="shared" si="98"/>
        <v/>
      </c>
      <c r="AE236" s="20" t="str">
        <f t="shared" si="99"/>
        <v/>
      </c>
      <c r="AF236" s="20" t="str">
        <f t="shared" si="100"/>
        <v/>
      </c>
      <c r="AG236" s="20" t="str">
        <f t="shared" si="101"/>
        <v/>
      </c>
      <c r="AH236" s="20" t="str">
        <f t="shared" si="102"/>
        <v/>
      </c>
      <c r="AI236" s="20" t="str">
        <f t="shared" si="103"/>
        <v/>
      </c>
      <c r="AJ236" s="20" t="str">
        <f t="shared" si="104"/>
        <v/>
      </c>
      <c r="AK236" s="20" t="str">
        <f t="shared" si="105"/>
        <v/>
      </c>
      <c r="AL236" s="20" t="str">
        <f t="shared" si="106"/>
        <v xml:space="preserve">SELECT * FROM "SchAccounting"."Func_TblCodeOfAccounting_Structure_SET"(0000004000000000002, NULL, 0000009000000000002, 8, '5-3000', '5-4200'); </v>
      </c>
      <c r="AM236" s="20" t="str">
        <f t="shared" si="107"/>
        <v/>
      </c>
      <c r="AO236" s="28" t="str">
        <f t="shared" si="87"/>
        <v xml:space="preserve">SELECT * FROM "SchAccounting"."Func_TblCodeOfAccounting_Structure_SET"(0000004000000000002, NULL, 0000009000000000002, 8, '5-3000', '5-4200'); </v>
      </c>
    </row>
    <row r="237" spans="2:41" x14ac:dyDescent="0.25">
      <c r="B237" s="20">
        <v>3</v>
      </c>
      <c r="C237" s="32" t="s">
        <v>630</v>
      </c>
      <c r="D237" s="20" t="s">
        <v>224</v>
      </c>
      <c r="O237" s="32" t="s">
        <v>630</v>
      </c>
      <c r="Q237" s="20" t="str">
        <f t="shared" si="86"/>
        <v>Non Meal Entertaint-Ded.</v>
      </c>
      <c r="S237" s="20" t="str">
        <f t="shared" si="88"/>
        <v>2-PASV</v>
      </c>
      <c r="T237" s="20" t="str">
        <f t="shared" si="89"/>
        <v>3-0000</v>
      </c>
      <c r="U237" s="20" t="str">
        <f t="shared" si="90"/>
        <v>3-3000</v>
      </c>
      <c r="V237" s="20" t="str">
        <f t="shared" si="91"/>
        <v>4-1EAT</v>
      </c>
      <c r="W237" s="20" t="str">
        <f t="shared" si="92"/>
        <v>4-2EBT</v>
      </c>
      <c r="X237" s="20" t="str">
        <f t="shared" si="93"/>
        <v>4-3OPF</v>
      </c>
      <c r="Y237" s="20" t="str">
        <f t="shared" si="94"/>
        <v>4-4GPF</v>
      </c>
      <c r="Z237" s="20" t="str">
        <f t="shared" si="95"/>
        <v>5-0000</v>
      </c>
      <c r="AA237" s="20" t="str">
        <f t="shared" si="96"/>
        <v>5-3000</v>
      </c>
      <c r="AB237" s="20" t="str">
        <f t="shared" si="97"/>
        <v>5-4300</v>
      </c>
      <c r="AD237" s="20" t="str">
        <f t="shared" si="98"/>
        <v/>
      </c>
      <c r="AE237" s="20" t="str">
        <f t="shared" si="99"/>
        <v/>
      </c>
      <c r="AF237" s="20" t="str">
        <f t="shared" si="100"/>
        <v/>
      </c>
      <c r="AG237" s="20" t="str">
        <f t="shared" si="101"/>
        <v/>
      </c>
      <c r="AH237" s="20" t="str">
        <f t="shared" si="102"/>
        <v/>
      </c>
      <c r="AI237" s="20" t="str">
        <f t="shared" si="103"/>
        <v/>
      </c>
      <c r="AJ237" s="20" t="str">
        <f t="shared" si="104"/>
        <v/>
      </c>
      <c r="AK237" s="20" t="str">
        <f t="shared" si="105"/>
        <v/>
      </c>
      <c r="AL237" s="20" t="str">
        <f t="shared" si="106"/>
        <v xml:space="preserve">SELECT * FROM "SchAccounting"."Func_TblCodeOfAccounting_Structure_SET"(0000004000000000002, NULL, 0000009000000000002, 8, '5-3000', '5-4300'); </v>
      </c>
      <c r="AM237" s="20" t="str">
        <f t="shared" si="107"/>
        <v/>
      </c>
      <c r="AO237" s="28" t="str">
        <f t="shared" si="87"/>
        <v xml:space="preserve">SELECT * FROM "SchAccounting"."Func_TblCodeOfAccounting_Structure_SET"(0000004000000000002, NULL, 0000009000000000002, 8, '5-3000', '5-4300'); </v>
      </c>
    </row>
    <row r="238" spans="2:41" x14ac:dyDescent="0.25">
      <c r="B238" s="20">
        <v>3</v>
      </c>
      <c r="C238" s="32" t="s">
        <v>631</v>
      </c>
      <c r="D238" s="20" t="s">
        <v>225</v>
      </c>
      <c r="O238" s="32" t="s">
        <v>631</v>
      </c>
      <c r="Q238" s="20" t="str">
        <f t="shared" si="86"/>
        <v>Non Meal Entertaint-Unded.</v>
      </c>
      <c r="S238" s="20" t="str">
        <f t="shared" si="88"/>
        <v>2-PASV</v>
      </c>
      <c r="T238" s="20" t="str">
        <f t="shared" si="89"/>
        <v>3-0000</v>
      </c>
      <c r="U238" s="20" t="str">
        <f t="shared" si="90"/>
        <v>3-3000</v>
      </c>
      <c r="V238" s="20" t="str">
        <f t="shared" si="91"/>
        <v>4-1EAT</v>
      </c>
      <c r="W238" s="20" t="str">
        <f t="shared" si="92"/>
        <v>4-2EBT</v>
      </c>
      <c r="X238" s="20" t="str">
        <f t="shared" si="93"/>
        <v>4-3OPF</v>
      </c>
      <c r="Y238" s="20" t="str">
        <f t="shared" si="94"/>
        <v>4-4GPF</v>
      </c>
      <c r="Z238" s="20" t="str">
        <f t="shared" si="95"/>
        <v>5-0000</v>
      </c>
      <c r="AA238" s="20" t="str">
        <f t="shared" si="96"/>
        <v>5-3000</v>
      </c>
      <c r="AB238" s="20" t="str">
        <f t="shared" si="97"/>
        <v>5-4400</v>
      </c>
      <c r="AD238" s="20" t="str">
        <f t="shared" si="98"/>
        <v/>
      </c>
      <c r="AE238" s="20" t="str">
        <f t="shared" si="99"/>
        <v/>
      </c>
      <c r="AF238" s="20" t="str">
        <f t="shared" si="100"/>
        <v/>
      </c>
      <c r="AG238" s="20" t="str">
        <f t="shared" si="101"/>
        <v/>
      </c>
      <c r="AH238" s="20" t="str">
        <f t="shared" si="102"/>
        <v/>
      </c>
      <c r="AI238" s="20" t="str">
        <f t="shared" si="103"/>
        <v/>
      </c>
      <c r="AJ238" s="20" t="str">
        <f t="shared" si="104"/>
        <v/>
      </c>
      <c r="AK238" s="20" t="str">
        <f t="shared" si="105"/>
        <v/>
      </c>
      <c r="AL238" s="20" t="str">
        <f t="shared" si="106"/>
        <v xml:space="preserve">SELECT * FROM "SchAccounting"."Func_TblCodeOfAccounting_Structure_SET"(0000004000000000002, NULL, 0000009000000000002, 8, '5-3000', '5-4400'); </v>
      </c>
      <c r="AM238" s="20" t="str">
        <f t="shared" si="107"/>
        <v/>
      </c>
      <c r="AO238" s="28" t="str">
        <f t="shared" si="87"/>
        <v xml:space="preserve">SELECT * FROM "SchAccounting"."Func_TblCodeOfAccounting_Structure_SET"(0000004000000000002, NULL, 0000009000000000002, 8, '5-3000', '5-4400'); </v>
      </c>
    </row>
    <row r="239" spans="2:41" x14ac:dyDescent="0.25">
      <c r="B239" s="20">
        <v>3</v>
      </c>
      <c r="C239" s="32" t="s">
        <v>632</v>
      </c>
      <c r="D239" s="20" t="s">
        <v>226</v>
      </c>
      <c r="O239" s="32" t="s">
        <v>632</v>
      </c>
      <c r="Q239" s="20" t="str">
        <f t="shared" si="86"/>
        <v>Donation</v>
      </c>
      <c r="S239" s="20" t="str">
        <f t="shared" si="88"/>
        <v>2-PASV</v>
      </c>
      <c r="T239" s="20" t="str">
        <f t="shared" si="89"/>
        <v>3-0000</v>
      </c>
      <c r="U239" s="20" t="str">
        <f t="shared" si="90"/>
        <v>3-3000</v>
      </c>
      <c r="V239" s="20" t="str">
        <f t="shared" si="91"/>
        <v>4-1EAT</v>
      </c>
      <c r="W239" s="20" t="str">
        <f t="shared" si="92"/>
        <v>4-2EBT</v>
      </c>
      <c r="X239" s="20" t="str">
        <f t="shared" si="93"/>
        <v>4-3OPF</v>
      </c>
      <c r="Y239" s="20" t="str">
        <f t="shared" si="94"/>
        <v>4-4GPF</v>
      </c>
      <c r="Z239" s="20" t="str">
        <f t="shared" si="95"/>
        <v>5-0000</v>
      </c>
      <c r="AA239" s="20" t="str">
        <f t="shared" si="96"/>
        <v>5-3000</v>
      </c>
      <c r="AB239" s="20" t="str">
        <f t="shared" si="97"/>
        <v>5-4500</v>
      </c>
      <c r="AD239" s="20" t="str">
        <f t="shared" si="98"/>
        <v/>
      </c>
      <c r="AE239" s="20" t="str">
        <f t="shared" si="99"/>
        <v/>
      </c>
      <c r="AF239" s="20" t="str">
        <f t="shared" si="100"/>
        <v/>
      </c>
      <c r="AG239" s="20" t="str">
        <f t="shared" si="101"/>
        <v/>
      </c>
      <c r="AH239" s="20" t="str">
        <f t="shared" si="102"/>
        <v/>
      </c>
      <c r="AI239" s="20" t="str">
        <f t="shared" si="103"/>
        <v/>
      </c>
      <c r="AJ239" s="20" t="str">
        <f t="shared" si="104"/>
        <v/>
      </c>
      <c r="AK239" s="20" t="str">
        <f t="shared" si="105"/>
        <v/>
      </c>
      <c r="AL239" s="20" t="str">
        <f t="shared" si="106"/>
        <v xml:space="preserve">SELECT * FROM "SchAccounting"."Func_TblCodeOfAccounting_Structure_SET"(0000004000000000002, NULL, 0000009000000000002, 8, '5-3000', '5-4500'); </v>
      </c>
      <c r="AM239" s="20" t="str">
        <f t="shared" si="107"/>
        <v/>
      </c>
      <c r="AO239" s="28" t="str">
        <f t="shared" si="87"/>
        <v xml:space="preserve">SELECT * FROM "SchAccounting"."Func_TblCodeOfAccounting_Structure_SET"(0000004000000000002, NULL, 0000009000000000002, 8, '5-3000', '5-4500'); </v>
      </c>
    </row>
    <row r="240" spans="2:41" x14ac:dyDescent="0.25">
      <c r="B240" s="20">
        <v>3</v>
      </c>
      <c r="C240" s="32" t="s">
        <v>633</v>
      </c>
      <c r="D240" s="20" t="s">
        <v>227</v>
      </c>
      <c r="O240" s="32" t="s">
        <v>633</v>
      </c>
      <c r="Q240" s="20" t="str">
        <f t="shared" si="86"/>
        <v>Depre - Building Improvement</v>
      </c>
      <c r="S240" s="20" t="str">
        <f t="shared" si="88"/>
        <v>2-PASV</v>
      </c>
      <c r="T240" s="20" t="str">
        <f t="shared" si="89"/>
        <v>3-0000</v>
      </c>
      <c r="U240" s="20" t="str">
        <f t="shared" si="90"/>
        <v>3-3000</v>
      </c>
      <c r="V240" s="20" t="str">
        <f t="shared" si="91"/>
        <v>4-1EAT</v>
      </c>
      <c r="W240" s="20" t="str">
        <f t="shared" si="92"/>
        <v>4-2EBT</v>
      </c>
      <c r="X240" s="20" t="str">
        <f t="shared" si="93"/>
        <v>4-3OPF</v>
      </c>
      <c r="Y240" s="20" t="str">
        <f t="shared" si="94"/>
        <v>4-4GPF</v>
      </c>
      <c r="Z240" s="20" t="str">
        <f t="shared" si="95"/>
        <v>5-0000</v>
      </c>
      <c r="AA240" s="20" t="str">
        <f t="shared" si="96"/>
        <v>5-3000</v>
      </c>
      <c r="AB240" s="20" t="str">
        <f t="shared" si="97"/>
        <v>5-5100</v>
      </c>
      <c r="AD240" s="20" t="str">
        <f t="shared" si="98"/>
        <v/>
      </c>
      <c r="AE240" s="20" t="str">
        <f t="shared" si="99"/>
        <v/>
      </c>
      <c r="AF240" s="20" t="str">
        <f t="shared" si="100"/>
        <v/>
      </c>
      <c r="AG240" s="20" t="str">
        <f t="shared" si="101"/>
        <v/>
      </c>
      <c r="AH240" s="20" t="str">
        <f t="shared" si="102"/>
        <v/>
      </c>
      <c r="AI240" s="20" t="str">
        <f t="shared" si="103"/>
        <v/>
      </c>
      <c r="AJ240" s="20" t="str">
        <f t="shared" si="104"/>
        <v/>
      </c>
      <c r="AK240" s="20" t="str">
        <f t="shared" si="105"/>
        <v/>
      </c>
      <c r="AL240" s="20" t="str">
        <f t="shared" si="106"/>
        <v xml:space="preserve">SELECT * FROM "SchAccounting"."Func_TblCodeOfAccounting_Structure_SET"(0000004000000000002, NULL, 0000009000000000002, 8, '5-3000', '5-5100'); </v>
      </c>
      <c r="AM240" s="20" t="str">
        <f t="shared" si="107"/>
        <v/>
      </c>
      <c r="AO240" s="28" t="str">
        <f t="shared" si="87"/>
        <v xml:space="preserve">SELECT * FROM "SchAccounting"."Func_TblCodeOfAccounting_Structure_SET"(0000004000000000002, NULL, 0000009000000000002, 8, '5-3000', '5-5100'); </v>
      </c>
    </row>
    <row r="241" spans="2:41" x14ac:dyDescent="0.25">
      <c r="B241" s="20">
        <v>3</v>
      </c>
      <c r="C241" s="32" t="s">
        <v>634</v>
      </c>
      <c r="D241" s="20" t="s">
        <v>229</v>
      </c>
      <c r="O241" s="32" t="s">
        <v>634</v>
      </c>
      <c r="Q241" s="20" t="str">
        <f t="shared" si="86"/>
        <v>Depre - IT Equipment</v>
      </c>
      <c r="S241" s="20" t="str">
        <f t="shared" si="88"/>
        <v>2-PASV</v>
      </c>
      <c r="T241" s="20" t="str">
        <f t="shared" si="89"/>
        <v>3-0000</v>
      </c>
      <c r="U241" s="20" t="str">
        <f t="shared" si="90"/>
        <v>3-3000</v>
      </c>
      <c r="V241" s="20" t="str">
        <f t="shared" si="91"/>
        <v>4-1EAT</v>
      </c>
      <c r="W241" s="20" t="str">
        <f t="shared" si="92"/>
        <v>4-2EBT</v>
      </c>
      <c r="X241" s="20" t="str">
        <f t="shared" si="93"/>
        <v>4-3OPF</v>
      </c>
      <c r="Y241" s="20" t="str">
        <f t="shared" si="94"/>
        <v>4-4GPF</v>
      </c>
      <c r="Z241" s="20" t="str">
        <f t="shared" si="95"/>
        <v>5-0000</v>
      </c>
      <c r="AA241" s="20" t="str">
        <f t="shared" si="96"/>
        <v>5-3000</v>
      </c>
      <c r="AB241" s="20" t="str">
        <f t="shared" si="97"/>
        <v>5-5200</v>
      </c>
      <c r="AD241" s="20" t="str">
        <f t="shared" si="98"/>
        <v/>
      </c>
      <c r="AE241" s="20" t="str">
        <f t="shared" si="99"/>
        <v/>
      </c>
      <c r="AF241" s="20" t="str">
        <f t="shared" si="100"/>
        <v/>
      </c>
      <c r="AG241" s="20" t="str">
        <f t="shared" si="101"/>
        <v/>
      </c>
      <c r="AH241" s="20" t="str">
        <f t="shared" si="102"/>
        <v/>
      </c>
      <c r="AI241" s="20" t="str">
        <f t="shared" si="103"/>
        <v/>
      </c>
      <c r="AJ241" s="20" t="str">
        <f t="shared" si="104"/>
        <v/>
      </c>
      <c r="AK241" s="20" t="str">
        <f t="shared" si="105"/>
        <v/>
      </c>
      <c r="AL241" s="20" t="str">
        <f t="shared" si="106"/>
        <v xml:space="preserve">SELECT * FROM "SchAccounting"."Func_TblCodeOfAccounting_Structure_SET"(0000004000000000002, NULL, 0000009000000000002, 8, '5-3000', '5-5200'); </v>
      </c>
      <c r="AM241" s="20" t="str">
        <f t="shared" si="107"/>
        <v/>
      </c>
      <c r="AO241" s="28" t="str">
        <f t="shared" si="87"/>
        <v xml:space="preserve">SELECT * FROM "SchAccounting"."Func_TblCodeOfAccounting_Structure_SET"(0000004000000000002, NULL, 0000009000000000002, 8, '5-3000', '5-5200'); </v>
      </c>
    </row>
    <row r="242" spans="2:41" x14ac:dyDescent="0.25">
      <c r="B242" s="20">
        <v>3</v>
      </c>
      <c r="C242" s="32" t="s">
        <v>635</v>
      </c>
      <c r="D242" s="20" t="s">
        <v>230</v>
      </c>
      <c r="O242" s="32" t="s">
        <v>635</v>
      </c>
      <c r="Q242" s="20" t="str">
        <f t="shared" si="86"/>
        <v>Depre - Office Machine &amp; Equip</v>
      </c>
      <c r="S242" s="20" t="str">
        <f t="shared" si="88"/>
        <v>2-PASV</v>
      </c>
      <c r="T242" s="20" t="str">
        <f t="shared" si="89"/>
        <v>3-0000</v>
      </c>
      <c r="U242" s="20" t="str">
        <f t="shared" si="90"/>
        <v>3-3000</v>
      </c>
      <c r="V242" s="20" t="str">
        <f t="shared" si="91"/>
        <v>4-1EAT</v>
      </c>
      <c r="W242" s="20" t="str">
        <f t="shared" si="92"/>
        <v>4-2EBT</v>
      </c>
      <c r="X242" s="20" t="str">
        <f t="shared" si="93"/>
        <v>4-3OPF</v>
      </c>
      <c r="Y242" s="20" t="str">
        <f t="shared" si="94"/>
        <v>4-4GPF</v>
      </c>
      <c r="Z242" s="20" t="str">
        <f t="shared" si="95"/>
        <v>5-0000</v>
      </c>
      <c r="AA242" s="20" t="str">
        <f t="shared" si="96"/>
        <v>5-3000</v>
      </c>
      <c r="AB242" s="20" t="str">
        <f t="shared" si="97"/>
        <v>5-5300</v>
      </c>
      <c r="AD242" s="20" t="str">
        <f t="shared" si="98"/>
        <v/>
      </c>
      <c r="AE242" s="20" t="str">
        <f t="shared" si="99"/>
        <v/>
      </c>
      <c r="AF242" s="20" t="str">
        <f t="shared" si="100"/>
        <v/>
      </c>
      <c r="AG242" s="20" t="str">
        <f t="shared" si="101"/>
        <v/>
      </c>
      <c r="AH242" s="20" t="str">
        <f t="shared" si="102"/>
        <v/>
      </c>
      <c r="AI242" s="20" t="str">
        <f t="shared" si="103"/>
        <v/>
      </c>
      <c r="AJ242" s="20" t="str">
        <f t="shared" si="104"/>
        <v/>
      </c>
      <c r="AK242" s="20" t="str">
        <f t="shared" si="105"/>
        <v/>
      </c>
      <c r="AL242" s="20" t="str">
        <f t="shared" si="106"/>
        <v xml:space="preserve">SELECT * FROM "SchAccounting"."Func_TblCodeOfAccounting_Structure_SET"(0000004000000000002, NULL, 0000009000000000002, 8, '5-3000', '5-5300'); </v>
      </c>
      <c r="AM242" s="20" t="str">
        <f t="shared" si="107"/>
        <v/>
      </c>
      <c r="AO242" s="28" t="str">
        <f t="shared" si="87"/>
        <v xml:space="preserve">SELECT * FROM "SchAccounting"."Func_TblCodeOfAccounting_Structure_SET"(0000004000000000002, NULL, 0000009000000000002, 8, '5-3000', '5-5300'); </v>
      </c>
    </row>
    <row r="243" spans="2:41" x14ac:dyDescent="0.25">
      <c r="B243" s="20">
        <v>3</v>
      </c>
      <c r="C243" s="32" t="s">
        <v>636</v>
      </c>
      <c r="D243" s="20" t="s">
        <v>231</v>
      </c>
      <c r="O243" s="32" t="s">
        <v>636</v>
      </c>
      <c r="Q243" s="20" t="str">
        <f t="shared" si="86"/>
        <v>Depre - Sundry Plant &amp; Equipt</v>
      </c>
      <c r="S243" s="20" t="str">
        <f t="shared" si="88"/>
        <v>2-PASV</v>
      </c>
      <c r="T243" s="20" t="str">
        <f t="shared" si="89"/>
        <v>3-0000</v>
      </c>
      <c r="U243" s="20" t="str">
        <f t="shared" si="90"/>
        <v>3-3000</v>
      </c>
      <c r="V243" s="20" t="str">
        <f t="shared" si="91"/>
        <v>4-1EAT</v>
      </c>
      <c r="W243" s="20" t="str">
        <f t="shared" si="92"/>
        <v>4-2EBT</v>
      </c>
      <c r="X243" s="20" t="str">
        <f t="shared" si="93"/>
        <v>4-3OPF</v>
      </c>
      <c r="Y243" s="20" t="str">
        <f t="shared" si="94"/>
        <v>4-4GPF</v>
      </c>
      <c r="Z243" s="20" t="str">
        <f t="shared" si="95"/>
        <v>5-0000</v>
      </c>
      <c r="AA243" s="20" t="str">
        <f t="shared" si="96"/>
        <v>5-3000</v>
      </c>
      <c r="AB243" s="20" t="str">
        <f t="shared" si="97"/>
        <v>5-5400</v>
      </c>
      <c r="AD243" s="20" t="str">
        <f t="shared" si="98"/>
        <v/>
      </c>
      <c r="AE243" s="20" t="str">
        <f t="shared" si="99"/>
        <v/>
      </c>
      <c r="AF243" s="20" t="str">
        <f t="shared" si="100"/>
        <v/>
      </c>
      <c r="AG243" s="20" t="str">
        <f t="shared" si="101"/>
        <v/>
      </c>
      <c r="AH243" s="20" t="str">
        <f t="shared" si="102"/>
        <v/>
      </c>
      <c r="AI243" s="20" t="str">
        <f t="shared" si="103"/>
        <v/>
      </c>
      <c r="AJ243" s="20" t="str">
        <f t="shared" si="104"/>
        <v/>
      </c>
      <c r="AK243" s="20" t="str">
        <f t="shared" si="105"/>
        <v/>
      </c>
      <c r="AL243" s="20" t="str">
        <f t="shared" si="106"/>
        <v xml:space="preserve">SELECT * FROM "SchAccounting"."Func_TblCodeOfAccounting_Structure_SET"(0000004000000000002, NULL, 0000009000000000002, 8, '5-3000', '5-5400'); </v>
      </c>
      <c r="AM243" s="20" t="str">
        <f t="shared" si="107"/>
        <v/>
      </c>
      <c r="AO243" s="28" t="str">
        <f t="shared" si="87"/>
        <v xml:space="preserve">SELECT * FROM "SchAccounting"."Func_TblCodeOfAccounting_Structure_SET"(0000004000000000002, NULL, 0000009000000000002, 8, '5-3000', '5-5400'); </v>
      </c>
    </row>
    <row r="244" spans="2:41" x14ac:dyDescent="0.25">
      <c r="B244" s="20">
        <v>3</v>
      </c>
      <c r="C244" s="32" t="s">
        <v>637</v>
      </c>
      <c r="D244" s="20" t="s">
        <v>232</v>
      </c>
      <c r="O244" s="32" t="s">
        <v>637</v>
      </c>
      <c r="Q244" s="20" t="str">
        <f t="shared" si="86"/>
        <v>Depre - Test Equipment</v>
      </c>
      <c r="S244" s="20" t="str">
        <f t="shared" si="88"/>
        <v>2-PASV</v>
      </c>
      <c r="T244" s="20" t="str">
        <f t="shared" si="89"/>
        <v>3-0000</v>
      </c>
      <c r="U244" s="20" t="str">
        <f t="shared" si="90"/>
        <v>3-3000</v>
      </c>
      <c r="V244" s="20" t="str">
        <f t="shared" si="91"/>
        <v>4-1EAT</v>
      </c>
      <c r="W244" s="20" t="str">
        <f t="shared" si="92"/>
        <v>4-2EBT</v>
      </c>
      <c r="X244" s="20" t="str">
        <f t="shared" si="93"/>
        <v>4-3OPF</v>
      </c>
      <c r="Y244" s="20" t="str">
        <f t="shared" si="94"/>
        <v>4-4GPF</v>
      </c>
      <c r="Z244" s="20" t="str">
        <f t="shared" si="95"/>
        <v>5-0000</v>
      </c>
      <c r="AA244" s="20" t="str">
        <f t="shared" si="96"/>
        <v>5-3000</v>
      </c>
      <c r="AB244" s="20" t="str">
        <f t="shared" si="97"/>
        <v>5-5500</v>
      </c>
      <c r="AD244" s="20" t="str">
        <f t="shared" si="98"/>
        <v/>
      </c>
      <c r="AE244" s="20" t="str">
        <f t="shared" si="99"/>
        <v/>
      </c>
      <c r="AF244" s="20" t="str">
        <f t="shared" si="100"/>
        <v/>
      </c>
      <c r="AG244" s="20" t="str">
        <f t="shared" si="101"/>
        <v/>
      </c>
      <c r="AH244" s="20" t="str">
        <f t="shared" si="102"/>
        <v/>
      </c>
      <c r="AI244" s="20" t="str">
        <f t="shared" si="103"/>
        <v/>
      </c>
      <c r="AJ244" s="20" t="str">
        <f t="shared" si="104"/>
        <v/>
      </c>
      <c r="AK244" s="20" t="str">
        <f t="shared" si="105"/>
        <v/>
      </c>
      <c r="AL244" s="20" t="str">
        <f t="shared" si="106"/>
        <v xml:space="preserve">SELECT * FROM "SchAccounting"."Func_TblCodeOfAccounting_Structure_SET"(0000004000000000002, NULL, 0000009000000000002, 8, '5-3000', '5-5500'); </v>
      </c>
      <c r="AM244" s="20" t="str">
        <f t="shared" si="107"/>
        <v/>
      </c>
      <c r="AO244" s="28" t="str">
        <f t="shared" si="87"/>
        <v xml:space="preserve">SELECT * FROM "SchAccounting"."Func_TblCodeOfAccounting_Structure_SET"(0000004000000000002, NULL, 0000009000000000002, 8, '5-3000', '5-5500'); </v>
      </c>
    </row>
    <row r="245" spans="2:41" x14ac:dyDescent="0.25">
      <c r="B245" s="20">
        <v>3</v>
      </c>
      <c r="C245" s="32" t="s">
        <v>638</v>
      </c>
      <c r="D245" s="20" t="s">
        <v>233</v>
      </c>
      <c r="O245" s="32" t="s">
        <v>638</v>
      </c>
      <c r="Q245" s="20" t="str">
        <f t="shared" ref="Q245:Q308" si="108">D245</f>
        <v>Depre - Motor Vehicle</v>
      </c>
      <c r="S245" s="20" t="str">
        <f t="shared" si="88"/>
        <v>2-PASV</v>
      </c>
      <c r="T245" s="20" t="str">
        <f t="shared" si="89"/>
        <v>3-0000</v>
      </c>
      <c r="U245" s="20" t="str">
        <f t="shared" si="90"/>
        <v>3-3000</v>
      </c>
      <c r="V245" s="20" t="str">
        <f t="shared" si="91"/>
        <v>4-1EAT</v>
      </c>
      <c r="W245" s="20" t="str">
        <f t="shared" si="92"/>
        <v>4-2EBT</v>
      </c>
      <c r="X245" s="20" t="str">
        <f t="shared" si="93"/>
        <v>4-3OPF</v>
      </c>
      <c r="Y245" s="20" t="str">
        <f t="shared" si="94"/>
        <v>4-4GPF</v>
      </c>
      <c r="Z245" s="20" t="str">
        <f t="shared" si="95"/>
        <v>5-0000</v>
      </c>
      <c r="AA245" s="20" t="str">
        <f t="shared" si="96"/>
        <v>5-3000</v>
      </c>
      <c r="AB245" s="20" t="str">
        <f t="shared" si="97"/>
        <v>5-5600</v>
      </c>
      <c r="AD245" s="20" t="str">
        <f t="shared" si="98"/>
        <v/>
      </c>
      <c r="AE245" s="20" t="str">
        <f t="shared" si="99"/>
        <v/>
      </c>
      <c r="AF245" s="20" t="str">
        <f t="shared" si="100"/>
        <v/>
      </c>
      <c r="AG245" s="20" t="str">
        <f t="shared" si="101"/>
        <v/>
      </c>
      <c r="AH245" s="20" t="str">
        <f t="shared" si="102"/>
        <v/>
      </c>
      <c r="AI245" s="20" t="str">
        <f t="shared" si="103"/>
        <v/>
      </c>
      <c r="AJ245" s="20" t="str">
        <f t="shared" si="104"/>
        <v/>
      </c>
      <c r="AK245" s="20" t="str">
        <f t="shared" si="105"/>
        <v/>
      </c>
      <c r="AL245" s="20" t="str">
        <f t="shared" si="106"/>
        <v xml:space="preserve">SELECT * FROM "SchAccounting"."Func_TblCodeOfAccounting_Structure_SET"(0000004000000000002, NULL, 0000009000000000002, 8, '5-3000', '5-5600'); </v>
      </c>
      <c r="AM245" s="20" t="str">
        <f t="shared" si="107"/>
        <v/>
      </c>
      <c r="AO245" s="28" t="str">
        <f t="shared" si="87"/>
        <v xml:space="preserve">SELECT * FROM "SchAccounting"."Func_TblCodeOfAccounting_Structure_SET"(0000004000000000002, NULL, 0000009000000000002, 8, '5-3000', '5-5600'); </v>
      </c>
    </row>
    <row r="246" spans="2:41" x14ac:dyDescent="0.25">
      <c r="B246" s="20">
        <v>3</v>
      </c>
      <c r="C246" s="32" t="s">
        <v>639</v>
      </c>
      <c r="D246" s="20" t="s">
        <v>234</v>
      </c>
      <c r="O246" s="32" t="s">
        <v>639</v>
      </c>
      <c r="Q246" s="20" t="str">
        <f t="shared" si="108"/>
        <v>Depre - Tools</v>
      </c>
      <c r="S246" s="20" t="str">
        <f t="shared" si="88"/>
        <v>2-PASV</v>
      </c>
      <c r="T246" s="20" t="str">
        <f t="shared" si="89"/>
        <v>3-0000</v>
      </c>
      <c r="U246" s="20" t="str">
        <f t="shared" si="90"/>
        <v>3-3000</v>
      </c>
      <c r="V246" s="20" t="str">
        <f t="shared" si="91"/>
        <v>4-1EAT</v>
      </c>
      <c r="W246" s="20" t="str">
        <f t="shared" si="92"/>
        <v>4-2EBT</v>
      </c>
      <c r="X246" s="20" t="str">
        <f t="shared" si="93"/>
        <v>4-3OPF</v>
      </c>
      <c r="Y246" s="20" t="str">
        <f t="shared" si="94"/>
        <v>4-4GPF</v>
      </c>
      <c r="Z246" s="20" t="str">
        <f t="shared" si="95"/>
        <v>5-0000</v>
      </c>
      <c r="AA246" s="20" t="str">
        <f t="shared" si="96"/>
        <v>5-3000</v>
      </c>
      <c r="AB246" s="20" t="str">
        <f t="shared" si="97"/>
        <v>5-5700</v>
      </c>
      <c r="AD246" s="20" t="str">
        <f t="shared" si="98"/>
        <v/>
      </c>
      <c r="AE246" s="20" t="str">
        <f t="shared" si="99"/>
        <v/>
      </c>
      <c r="AF246" s="20" t="str">
        <f t="shared" si="100"/>
        <v/>
      </c>
      <c r="AG246" s="20" t="str">
        <f t="shared" si="101"/>
        <v/>
      </c>
      <c r="AH246" s="20" t="str">
        <f t="shared" si="102"/>
        <v/>
      </c>
      <c r="AI246" s="20" t="str">
        <f t="shared" si="103"/>
        <v/>
      </c>
      <c r="AJ246" s="20" t="str">
        <f t="shared" si="104"/>
        <v/>
      </c>
      <c r="AK246" s="20" t="str">
        <f t="shared" si="105"/>
        <v/>
      </c>
      <c r="AL246" s="20" t="str">
        <f t="shared" si="106"/>
        <v xml:space="preserve">SELECT * FROM "SchAccounting"."Func_TblCodeOfAccounting_Structure_SET"(0000004000000000002, NULL, 0000009000000000002, 8, '5-3000', '5-5700'); </v>
      </c>
      <c r="AM246" s="20" t="str">
        <f t="shared" si="107"/>
        <v/>
      </c>
      <c r="AO246" s="28" t="str">
        <f t="shared" si="87"/>
        <v xml:space="preserve">SELECT * FROM "SchAccounting"."Func_TblCodeOfAccounting_Structure_SET"(0000004000000000002, NULL, 0000009000000000002, 8, '5-3000', '5-5700'); </v>
      </c>
    </row>
    <row r="247" spans="2:41" x14ac:dyDescent="0.25">
      <c r="B247" s="20">
        <v>3</v>
      </c>
      <c r="C247" s="32" t="s">
        <v>640</v>
      </c>
      <c r="D247" s="20" t="s">
        <v>235</v>
      </c>
      <c r="O247" s="32" t="s">
        <v>640</v>
      </c>
      <c r="Q247" s="20" t="str">
        <f t="shared" si="108"/>
        <v>Depre - Furniture Fitting</v>
      </c>
      <c r="S247" s="20" t="str">
        <f t="shared" si="88"/>
        <v>2-PASV</v>
      </c>
      <c r="T247" s="20" t="str">
        <f t="shared" si="89"/>
        <v>3-0000</v>
      </c>
      <c r="U247" s="20" t="str">
        <f t="shared" si="90"/>
        <v>3-3000</v>
      </c>
      <c r="V247" s="20" t="str">
        <f t="shared" si="91"/>
        <v>4-1EAT</v>
      </c>
      <c r="W247" s="20" t="str">
        <f t="shared" si="92"/>
        <v>4-2EBT</v>
      </c>
      <c r="X247" s="20" t="str">
        <f t="shared" si="93"/>
        <v>4-3OPF</v>
      </c>
      <c r="Y247" s="20" t="str">
        <f t="shared" si="94"/>
        <v>4-4GPF</v>
      </c>
      <c r="Z247" s="20" t="str">
        <f t="shared" si="95"/>
        <v>5-0000</v>
      </c>
      <c r="AA247" s="20" t="str">
        <f t="shared" si="96"/>
        <v>5-3000</v>
      </c>
      <c r="AB247" s="20" t="str">
        <f t="shared" si="97"/>
        <v>5-5800</v>
      </c>
      <c r="AD247" s="20" t="str">
        <f t="shared" si="98"/>
        <v/>
      </c>
      <c r="AE247" s="20" t="str">
        <f t="shared" si="99"/>
        <v/>
      </c>
      <c r="AF247" s="20" t="str">
        <f t="shared" si="100"/>
        <v/>
      </c>
      <c r="AG247" s="20" t="str">
        <f t="shared" si="101"/>
        <v/>
      </c>
      <c r="AH247" s="20" t="str">
        <f t="shared" si="102"/>
        <v/>
      </c>
      <c r="AI247" s="20" t="str">
        <f t="shared" si="103"/>
        <v/>
      </c>
      <c r="AJ247" s="20" t="str">
        <f t="shared" si="104"/>
        <v/>
      </c>
      <c r="AK247" s="20" t="str">
        <f t="shared" si="105"/>
        <v/>
      </c>
      <c r="AL247" s="20" t="str">
        <f t="shared" si="106"/>
        <v xml:space="preserve">SELECT * FROM "SchAccounting"."Func_TblCodeOfAccounting_Structure_SET"(0000004000000000002, NULL, 0000009000000000002, 8, '5-3000', '5-5800'); </v>
      </c>
      <c r="AM247" s="20" t="str">
        <f t="shared" si="107"/>
        <v/>
      </c>
      <c r="AO247" s="28" t="str">
        <f t="shared" si="87"/>
        <v xml:space="preserve">SELECT * FROM "SchAccounting"."Func_TblCodeOfAccounting_Structure_SET"(0000004000000000002, NULL, 0000009000000000002, 8, '5-3000', '5-5800'); </v>
      </c>
    </row>
    <row r="248" spans="2:41" x14ac:dyDescent="0.25">
      <c r="B248" s="20">
        <v>3</v>
      </c>
      <c r="C248" s="32" t="s">
        <v>641</v>
      </c>
      <c r="D248" s="20" t="s">
        <v>236</v>
      </c>
      <c r="O248" s="32" t="s">
        <v>641</v>
      </c>
      <c r="Q248" s="20" t="str">
        <f t="shared" si="108"/>
        <v>Depre - Mobile Phone</v>
      </c>
      <c r="S248" s="20" t="str">
        <f t="shared" si="88"/>
        <v>2-PASV</v>
      </c>
      <c r="T248" s="20" t="str">
        <f t="shared" si="89"/>
        <v>3-0000</v>
      </c>
      <c r="U248" s="20" t="str">
        <f t="shared" si="90"/>
        <v>3-3000</v>
      </c>
      <c r="V248" s="20" t="str">
        <f t="shared" si="91"/>
        <v>4-1EAT</v>
      </c>
      <c r="W248" s="20" t="str">
        <f t="shared" si="92"/>
        <v>4-2EBT</v>
      </c>
      <c r="X248" s="20" t="str">
        <f t="shared" si="93"/>
        <v>4-3OPF</v>
      </c>
      <c r="Y248" s="20" t="str">
        <f t="shared" si="94"/>
        <v>4-4GPF</v>
      </c>
      <c r="Z248" s="20" t="str">
        <f t="shared" si="95"/>
        <v>5-0000</v>
      </c>
      <c r="AA248" s="20" t="str">
        <f t="shared" si="96"/>
        <v>5-3000</v>
      </c>
      <c r="AB248" s="20" t="str">
        <f t="shared" si="97"/>
        <v>5-5900</v>
      </c>
      <c r="AD248" s="20" t="str">
        <f t="shared" si="98"/>
        <v/>
      </c>
      <c r="AE248" s="20" t="str">
        <f t="shared" si="99"/>
        <v/>
      </c>
      <c r="AF248" s="20" t="str">
        <f t="shared" si="100"/>
        <v/>
      </c>
      <c r="AG248" s="20" t="str">
        <f t="shared" si="101"/>
        <v/>
      </c>
      <c r="AH248" s="20" t="str">
        <f t="shared" si="102"/>
        <v/>
      </c>
      <c r="AI248" s="20" t="str">
        <f t="shared" si="103"/>
        <v/>
      </c>
      <c r="AJ248" s="20" t="str">
        <f t="shared" si="104"/>
        <v/>
      </c>
      <c r="AK248" s="20" t="str">
        <f t="shared" si="105"/>
        <v/>
      </c>
      <c r="AL248" s="20" t="str">
        <f t="shared" si="106"/>
        <v xml:space="preserve">SELECT * FROM "SchAccounting"."Func_TblCodeOfAccounting_Structure_SET"(0000004000000000002, NULL, 0000009000000000002, 8, '5-3000', '5-5900'); </v>
      </c>
      <c r="AM248" s="20" t="str">
        <f t="shared" si="107"/>
        <v/>
      </c>
      <c r="AO248" s="28" t="str">
        <f t="shared" si="87"/>
        <v xml:space="preserve">SELECT * FROM "SchAccounting"."Func_TblCodeOfAccounting_Structure_SET"(0000004000000000002, NULL, 0000009000000000002, 8, '5-3000', '5-5900'); </v>
      </c>
    </row>
    <row r="249" spans="2:41" x14ac:dyDescent="0.25">
      <c r="B249" s="20">
        <v>3</v>
      </c>
      <c r="C249" s="32" t="s">
        <v>642</v>
      </c>
      <c r="D249" s="20" t="s">
        <v>237</v>
      </c>
      <c r="O249" s="32" t="s">
        <v>642</v>
      </c>
      <c r="Q249" s="20" t="str">
        <f t="shared" si="108"/>
        <v>Customer Claims</v>
      </c>
      <c r="S249" s="20" t="str">
        <f t="shared" si="88"/>
        <v>2-PASV</v>
      </c>
      <c r="T249" s="20" t="str">
        <f t="shared" si="89"/>
        <v>3-0000</v>
      </c>
      <c r="U249" s="20" t="str">
        <f t="shared" si="90"/>
        <v>3-3000</v>
      </c>
      <c r="V249" s="20" t="str">
        <f t="shared" si="91"/>
        <v>4-1EAT</v>
      </c>
      <c r="W249" s="20" t="str">
        <f t="shared" si="92"/>
        <v>4-2EBT</v>
      </c>
      <c r="X249" s="20" t="str">
        <f t="shared" si="93"/>
        <v>4-3OPF</v>
      </c>
      <c r="Y249" s="20" t="str">
        <f t="shared" si="94"/>
        <v>4-4GPF</v>
      </c>
      <c r="Z249" s="20" t="str">
        <f t="shared" si="95"/>
        <v>5-0000</v>
      </c>
      <c r="AA249" s="20" t="str">
        <f t="shared" si="96"/>
        <v>5-3000</v>
      </c>
      <c r="AB249" s="20" t="str">
        <f t="shared" si="97"/>
        <v>5-5950</v>
      </c>
      <c r="AD249" s="20" t="str">
        <f t="shared" si="98"/>
        <v/>
      </c>
      <c r="AE249" s="20" t="str">
        <f t="shared" si="99"/>
        <v/>
      </c>
      <c r="AF249" s="20" t="str">
        <f t="shared" si="100"/>
        <v/>
      </c>
      <c r="AG249" s="20" t="str">
        <f t="shared" si="101"/>
        <v/>
      </c>
      <c r="AH249" s="20" t="str">
        <f t="shared" si="102"/>
        <v/>
      </c>
      <c r="AI249" s="20" t="str">
        <f t="shared" si="103"/>
        <v/>
      </c>
      <c r="AJ249" s="20" t="str">
        <f t="shared" si="104"/>
        <v/>
      </c>
      <c r="AK249" s="20" t="str">
        <f t="shared" si="105"/>
        <v/>
      </c>
      <c r="AL249" s="20" t="str">
        <f t="shared" si="106"/>
        <v xml:space="preserve">SELECT * FROM "SchAccounting"."Func_TblCodeOfAccounting_Structure_SET"(0000004000000000002, NULL, 0000009000000000002, 8, '5-3000', '5-5950'); </v>
      </c>
      <c r="AM249" s="20" t="str">
        <f t="shared" si="107"/>
        <v/>
      </c>
      <c r="AO249" s="28" t="str">
        <f t="shared" si="87"/>
        <v xml:space="preserve">SELECT * FROM "SchAccounting"."Func_TblCodeOfAccounting_Structure_SET"(0000004000000000002, NULL, 0000009000000000002, 8, '5-3000', '5-5950'); </v>
      </c>
    </row>
    <row r="250" spans="2:41" x14ac:dyDescent="0.25">
      <c r="B250" s="20">
        <v>3</v>
      </c>
      <c r="C250" s="32" t="s">
        <v>643</v>
      </c>
      <c r="D250" s="20" t="s">
        <v>238</v>
      </c>
      <c r="O250" s="32" t="s">
        <v>643</v>
      </c>
      <c r="Q250" s="20" t="str">
        <f t="shared" si="108"/>
        <v>Other Overhead</v>
      </c>
      <c r="S250" s="20" t="str">
        <f t="shared" si="88"/>
        <v>2-PASV</v>
      </c>
      <c r="T250" s="20" t="str">
        <f t="shared" si="89"/>
        <v>3-0000</v>
      </c>
      <c r="U250" s="20" t="str">
        <f t="shared" si="90"/>
        <v>3-3000</v>
      </c>
      <c r="V250" s="20" t="str">
        <f t="shared" si="91"/>
        <v>4-1EAT</v>
      </c>
      <c r="W250" s="20" t="str">
        <f t="shared" si="92"/>
        <v>4-2EBT</v>
      </c>
      <c r="X250" s="20" t="str">
        <f t="shared" si="93"/>
        <v>4-3OPF</v>
      </c>
      <c r="Y250" s="20" t="str">
        <f t="shared" si="94"/>
        <v>4-4GPF</v>
      </c>
      <c r="Z250" s="20" t="str">
        <f t="shared" si="95"/>
        <v>5-0000</v>
      </c>
      <c r="AA250" s="20" t="str">
        <f t="shared" si="96"/>
        <v>5-3000</v>
      </c>
      <c r="AB250" s="20" t="str">
        <f t="shared" si="97"/>
        <v>5-9000</v>
      </c>
      <c r="AD250" s="20" t="str">
        <f t="shared" si="98"/>
        <v/>
      </c>
      <c r="AE250" s="20" t="str">
        <f t="shared" si="99"/>
        <v/>
      </c>
      <c r="AF250" s="20" t="str">
        <f t="shared" si="100"/>
        <v/>
      </c>
      <c r="AG250" s="20" t="str">
        <f t="shared" si="101"/>
        <v/>
      </c>
      <c r="AH250" s="20" t="str">
        <f t="shared" si="102"/>
        <v/>
      </c>
      <c r="AI250" s="20" t="str">
        <f t="shared" si="103"/>
        <v/>
      </c>
      <c r="AJ250" s="20" t="str">
        <f t="shared" si="104"/>
        <v/>
      </c>
      <c r="AK250" s="20" t="str">
        <f t="shared" si="105"/>
        <v/>
      </c>
      <c r="AL250" s="20" t="str">
        <f t="shared" si="106"/>
        <v xml:space="preserve">SELECT * FROM "SchAccounting"."Func_TblCodeOfAccounting_Structure_SET"(0000004000000000002, NULL, 0000009000000000002, 8, '5-3000', '5-9000'); </v>
      </c>
      <c r="AM250" s="20" t="str">
        <f t="shared" si="107"/>
        <v/>
      </c>
      <c r="AO250" s="28" t="str">
        <f t="shared" si="87"/>
        <v xml:space="preserve">SELECT * FROM "SchAccounting"."Func_TblCodeOfAccounting_Structure_SET"(0000004000000000002, NULL, 0000009000000000002, 8, '5-3000', '5-9000'); </v>
      </c>
    </row>
    <row r="251" spans="2:41" x14ac:dyDescent="0.25">
      <c r="B251" s="20">
        <v>1</v>
      </c>
      <c r="C251" s="32" t="s">
        <v>421</v>
      </c>
      <c r="D251" s="20" t="s">
        <v>239</v>
      </c>
      <c r="L251" s="32" t="s">
        <v>421</v>
      </c>
      <c r="Q251" s="20" t="str">
        <f t="shared" si="108"/>
        <v>General &amp; Adm Expenses</v>
      </c>
      <c r="S251" s="20" t="str">
        <f t="shared" si="88"/>
        <v>2-PASV</v>
      </c>
      <c r="T251" s="20" t="str">
        <f t="shared" si="89"/>
        <v>3-0000</v>
      </c>
      <c r="U251" s="20" t="str">
        <f t="shared" si="90"/>
        <v>3-3000</v>
      </c>
      <c r="V251" s="20" t="str">
        <f t="shared" si="91"/>
        <v>4-1EAT</v>
      </c>
      <c r="W251" s="20" t="str">
        <f t="shared" si="92"/>
        <v>4-2EBT</v>
      </c>
      <c r="X251" s="20" t="str">
        <f t="shared" si="93"/>
        <v>4-3OPF</v>
      </c>
      <c r="Y251" s="20" t="str">
        <f t="shared" si="94"/>
        <v>6-0000</v>
      </c>
      <c r="Z251" s="20" t="str">
        <f t="shared" si="95"/>
        <v>5-0000</v>
      </c>
      <c r="AA251" s="20" t="str">
        <f t="shared" si="96"/>
        <v>5-3000</v>
      </c>
      <c r="AB251" s="20" t="str">
        <f t="shared" si="97"/>
        <v>5-9000</v>
      </c>
      <c r="AD251" s="20" t="str">
        <f t="shared" si="98"/>
        <v/>
      </c>
      <c r="AE251" s="20" t="str">
        <f t="shared" si="99"/>
        <v/>
      </c>
      <c r="AF251" s="20" t="str">
        <f t="shared" si="100"/>
        <v/>
      </c>
      <c r="AG251" s="20" t="str">
        <f t="shared" si="101"/>
        <v/>
      </c>
      <c r="AH251" s="20" t="str">
        <f t="shared" si="102"/>
        <v/>
      </c>
      <c r="AI251" s="20" t="str">
        <f t="shared" si="103"/>
        <v xml:space="preserve">SELECT * FROM "SchAccounting"."Func_TblCodeOfAccounting_Structure_SET"(0000004000000000002, NULL, 0000009000000000002, 5, '4-3OPF', '6-0000'); </v>
      </c>
      <c r="AJ251" s="20" t="str">
        <f t="shared" si="104"/>
        <v/>
      </c>
      <c r="AK251" s="20" t="str">
        <f t="shared" si="105"/>
        <v/>
      </c>
      <c r="AL251" s="20" t="str">
        <f t="shared" si="106"/>
        <v/>
      </c>
      <c r="AM251" s="20" t="str">
        <f t="shared" si="107"/>
        <v/>
      </c>
      <c r="AO251" s="28" t="str">
        <f t="shared" si="87"/>
        <v xml:space="preserve">SELECT * FROM "SchAccounting"."Func_TblCodeOfAccounting_Structure_SET"(0000004000000000002, NULL, 0000009000000000002, 5, '4-3OPF', '6-0000'); </v>
      </c>
    </row>
    <row r="252" spans="2:41" x14ac:dyDescent="0.25">
      <c r="B252" s="20">
        <v>2</v>
      </c>
      <c r="C252" s="32" t="s">
        <v>422</v>
      </c>
      <c r="D252" s="20" t="s">
        <v>240</v>
      </c>
      <c r="M252" s="32" t="s">
        <v>422</v>
      </c>
      <c r="Q252" s="20" t="str">
        <f t="shared" si="108"/>
        <v>Salary</v>
      </c>
      <c r="S252" s="20" t="str">
        <f t="shared" si="88"/>
        <v>2-PASV</v>
      </c>
      <c r="T252" s="20" t="str">
        <f t="shared" si="89"/>
        <v>3-0000</v>
      </c>
      <c r="U252" s="20" t="str">
        <f t="shared" si="90"/>
        <v>3-3000</v>
      </c>
      <c r="V252" s="20" t="str">
        <f t="shared" si="91"/>
        <v>4-1EAT</v>
      </c>
      <c r="W252" s="20" t="str">
        <f t="shared" si="92"/>
        <v>4-2EBT</v>
      </c>
      <c r="X252" s="20" t="str">
        <f t="shared" si="93"/>
        <v>4-3OPF</v>
      </c>
      <c r="Y252" s="20" t="str">
        <f t="shared" si="94"/>
        <v>6-0000</v>
      </c>
      <c r="Z252" s="20" t="str">
        <f t="shared" si="95"/>
        <v>6-1010</v>
      </c>
      <c r="AA252" s="20" t="str">
        <f t="shared" si="96"/>
        <v>5-3000</v>
      </c>
      <c r="AB252" s="20" t="str">
        <f t="shared" si="97"/>
        <v>5-9000</v>
      </c>
      <c r="AD252" s="20" t="str">
        <f t="shared" si="98"/>
        <v/>
      </c>
      <c r="AE252" s="20" t="str">
        <f t="shared" si="99"/>
        <v/>
      </c>
      <c r="AF252" s="20" t="str">
        <f t="shared" si="100"/>
        <v/>
      </c>
      <c r="AG252" s="20" t="str">
        <f t="shared" si="101"/>
        <v/>
      </c>
      <c r="AH252" s="20" t="str">
        <f t="shared" si="102"/>
        <v/>
      </c>
      <c r="AI252" s="20" t="str">
        <f t="shared" si="103"/>
        <v/>
      </c>
      <c r="AJ252" s="20" t="str">
        <f t="shared" si="104"/>
        <v xml:space="preserve">SELECT * FROM "SchAccounting"."Func_TblCodeOfAccounting_Structure_SET"(0000004000000000002, NULL, 0000009000000000002, 6, '6-0000', '6-1010'); </v>
      </c>
      <c r="AK252" s="20" t="str">
        <f t="shared" si="105"/>
        <v/>
      </c>
      <c r="AL252" s="20" t="str">
        <f t="shared" si="106"/>
        <v/>
      </c>
      <c r="AM252" s="20" t="str">
        <f t="shared" si="107"/>
        <v/>
      </c>
      <c r="AO252" s="28" t="str">
        <f t="shared" si="87"/>
        <v xml:space="preserve">SELECT * FROM "SchAccounting"."Func_TblCodeOfAccounting_Structure_SET"(0000004000000000002, NULL, 0000009000000000002, 6, '6-0000', '6-1010'); </v>
      </c>
    </row>
    <row r="253" spans="2:41" x14ac:dyDescent="0.25">
      <c r="B253" s="20">
        <v>2</v>
      </c>
      <c r="C253" s="32" t="s">
        <v>423</v>
      </c>
      <c r="D253" s="20" t="s">
        <v>241</v>
      </c>
      <c r="M253" s="32" t="s">
        <v>423</v>
      </c>
      <c r="Q253" s="20" t="str">
        <f t="shared" si="108"/>
        <v>Overtime</v>
      </c>
      <c r="S253" s="20" t="str">
        <f t="shared" si="88"/>
        <v>2-PASV</v>
      </c>
      <c r="T253" s="20" t="str">
        <f t="shared" si="89"/>
        <v>3-0000</v>
      </c>
      <c r="U253" s="20" t="str">
        <f t="shared" si="90"/>
        <v>3-3000</v>
      </c>
      <c r="V253" s="20" t="str">
        <f t="shared" si="91"/>
        <v>4-1EAT</v>
      </c>
      <c r="W253" s="20" t="str">
        <f t="shared" si="92"/>
        <v>4-2EBT</v>
      </c>
      <c r="X253" s="20" t="str">
        <f t="shared" si="93"/>
        <v>4-3OPF</v>
      </c>
      <c r="Y253" s="20" t="str">
        <f t="shared" si="94"/>
        <v>6-0000</v>
      </c>
      <c r="Z253" s="20" t="str">
        <f t="shared" si="95"/>
        <v>6-1020</v>
      </c>
      <c r="AA253" s="20" t="str">
        <f t="shared" si="96"/>
        <v>5-3000</v>
      </c>
      <c r="AB253" s="20" t="str">
        <f t="shared" si="97"/>
        <v>5-9000</v>
      </c>
      <c r="AD253" s="20" t="str">
        <f t="shared" si="98"/>
        <v/>
      </c>
      <c r="AE253" s="20" t="str">
        <f t="shared" si="99"/>
        <v/>
      </c>
      <c r="AF253" s="20" t="str">
        <f t="shared" si="100"/>
        <v/>
      </c>
      <c r="AG253" s="20" t="str">
        <f t="shared" si="101"/>
        <v/>
      </c>
      <c r="AH253" s="20" t="str">
        <f t="shared" si="102"/>
        <v/>
      </c>
      <c r="AI253" s="20" t="str">
        <f t="shared" si="103"/>
        <v/>
      </c>
      <c r="AJ253" s="20" t="str">
        <f t="shared" si="104"/>
        <v xml:space="preserve">SELECT * FROM "SchAccounting"."Func_TblCodeOfAccounting_Structure_SET"(0000004000000000002, NULL, 0000009000000000002, 6, '6-0000', '6-1020'); </v>
      </c>
      <c r="AK253" s="20" t="str">
        <f t="shared" si="105"/>
        <v/>
      </c>
      <c r="AL253" s="20" t="str">
        <f t="shared" si="106"/>
        <v/>
      </c>
      <c r="AM253" s="20" t="str">
        <f t="shared" si="107"/>
        <v/>
      </c>
      <c r="AO253" s="28" t="str">
        <f t="shared" si="87"/>
        <v xml:space="preserve">SELECT * FROM "SchAccounting"."Func_TblCodeOfAccounting_Structure_SET"(0000004000000000002, NULL, 0000009000000000002, 6, '6-0000', '6-1020'); </v>
      </c>
    </row>
    <row r="254" spans="2:41" x14ac:dyDescent="0.25">
      <c r="B254" s="20">
        <v>2</v>
      </c>
      <c r="C254" s="32" t="s">
        <v>424</v>
      </c>
      <c r="D254" s="20" t="s">
        <v>242</v>
      </c>
      <c r="M254" s="32" t="s">
        <v>424</v>
      </c>
      <c r="Q254" s="20" t="str">
        <f t="shared" si="108"/>
        <v>Bonus, THR</v>
      </c>
      <c r="S254" s="20" t="str">
        <f t="shared" si="88"/>
        <v>2-PASV</v>
      </c>
      <c r="T254" s="20" t="str">
        <f t="shared" si="89"/>
        <v>3-0000</v>
      </c>
      <c r="U254" s="20" t="str">
        <f t="shared" si="90"/>
        <v>3-3000</v>
      </c>
      <c r="V254" s="20" t="str">
        <f t="shared" si="91"/>
        <v>4-1EAT</v>
      </c>
      <c r="W254" s="20" t="str">
        <f t="shared" si="92"/>
        <v>4-2EBT</v>
      </c>
      <c r="X254" s="20" t="str">
        <f t="shared" si="93"/>
        <v>4-3OPF</v>
      </c>
      <c r="Y254" s="20" t="str">
        <f t="shared" si="94"/>
        <v>6-0000</v>
      </c>
      <c r="Z254" s="20" t="str">
        <f t="shared" si="95"/>
        <v>6-1030</v>
      </c>
      <c r="AA254" s="20" t="str">
        <f t="shared" si="96"/>
        <v>5-3000</v>
      </c>
      <c r="AB254" s="20" t="str">
        <f t="shared" si="97"/>
        <v>5-9000</v>
      </c>
      <c r="AD254" s="20" t="str">
        <f t="shared" si="98"/>
        <v/>
      </c>
      <c r="AE254" s="20" t="str">
        <f t="shared" si="99"/>
        <v/>
      </c>
      <c r="AF254" s="20" t="str">
        <f t="shared" si="100"/>
        <v/>
      </c>
      <c r="AG254" s="20" t="str">
        <f t="shared" si="101"/>
        <v/>
      </c>
      <c r="AH254" s="20" t="str">
        <f t="shared" si="102"/>
        <v/>
      </c>
      <c r="AI254" s="20" t="str">
        <f t="shared" si="103"/>
        <v/>
      </c>
      <c r="AJ254" s="20" t="str">
        <f t="shared" si="104"/>
        <v xml:space="preserve">SELECT * FROM "SchAccounting"."Func_TblCodeOfAccounting_Structure_SET"(0000004000000000002, NULL, 0000009000000000002, 6, '6-0000', '6-1030'); </v>
      </c>
      <c r="AK254" s="20" t="str">
        <f t="shared" si="105"/>
        <v/>
      </c>
      <c r="AL254" s="20" t="str">
        <f t="shared" si="106"/>
        <v/>
      </c>
      <c r="AM254" s="20" t="str">
        <f t="shared" si="107"/>
        <v/>
      </c>
      <c r="AO254" s="28" t="str">
        <f t="shared" si="87"/>
        <v xml:space="preserve">SELECT * FROM "SchAccounting"."Func_TblCodeOfAccounting_Structure_SET"(0000004000000000002, NULL, 0000009000000000002, 6, '6-0000', '6-1030'); </v>
      </c>
    </row>
    <row r="255" spans="2:41" x14ac:dyDescent="0.25">
      <c r="B255" s="20">
        <v>2</v>
      </c>
      <c r="C255" s="32" t="s">
        <v>425</v>
      </c>
      <c r="D255" s="20" t="s">
        <v>243</v>
      </c>
      <c r="M255" s="32" t="s">
        <v>425</v>
      </c>
      <c r="Q255" s="20" t="str">
        <f t="shared" si="108"/>
        <v>Performance Bonus</v>
      </c>
      <c r="S255" s="20" t="str">
        <f t="shared" si="88"/>
        <v>2-PASV</v>
      </c>
      <c r="T255" s="20" t="str">
        <f t="shared" si="89"/>
        <v>3-0000</v>
      </c>
      <c r="U255" s="20" t="str">
        <f t="shared" si="90"/>
        <v>3-3000</v>
      </c>
      <c r="V255" s="20" t="str">
        <f t="shared" si="91"/>
        <v>4-1EAT</v>
      </c>
      <c r="W255" s="20" t="str">
        <f t="shared" si="92"/>
        <v>4-2EBT</v>
      </c>
      <c r="X255" s="20" t="str">
        <f t="shared" si="93"/>
        <v>4-3OPF</v>
      </c>
      <c r="Y255" s="20" t="str">
        <f t="shared" si="94"/>
        <v>6-0000</v>
      </c>
      <c r="Z255" s="20" t="str">
        <f t="shared" si="95"/>
        <v>6-1035</v>
      </c>
      <c r="AA255" s="20" t="str">
        <f t="shared" si="96"/>
        <v>5-3000</v>
      </c>
      <c r="AB255" s="20" t="str">
        <f t="shared" si="97"/>
        <v>5-9000</v>
      </c>
      <c r="AD255" s="20" t="str">
        <f t="shared" si="98"/>
        <v/>
      </c>
      <c r="AE255" s="20" t="str">
        <f t="shared" si="99"/>
        <v/>
      </c>
      <c r="AF255" s="20" t="str">
        <f t="shared" si="100"/>
        <v/>
      </c>
      <c r="AG255" s="20" t="str">
        <f t="shared" si="101"/>
        <v/>
      </c>
      <c r="AH255" s="20" t="str">
        <f t="shared" si="102"/>
        <v/>
      </c>
      <c r="AI255" s="20" t="str">
        <f t="shared" si="103"/>
        <v/>
      </c>
      <c r="AJ255" s="20" t="str">
        <f t="shared" si="104"/>
        <v xml:space="preserve">SELECT * FROM "SchAccounting"."Func_TblCodeOfAccounting_Structure_SET"(0000004000000000002, NULL, 0000009000000000002, 6, '6-0000', '6-1035'); </v>
      </c>
      <c r="AK255" s="20" t="str">
        <f t="shared" si="105"/>
        <v/>
      </c>
      <c r="AL255" s="20" t="str">
        <f t="shared" si="106"/>
        <v/>
      </c>
      <c r="AM255" s="20" t="str">
        <f t="shared" si="107"/>
        <v/>
      </c>
      <c r="AO255" s="28" t="str">
        <f t="shared" si="87"/>
        <v xml:space="preserve">SELECT * FROM "SchAccounting"."Func_TblCodeOfAccounting_Structure_SET"(0000004000000000002, NULL, 0000009000000000002, 6, '6-0000', '6-1035'); </v>
      </c>
    </row>
    <row r="256" spans="2:41" x14ac:dyDescent="0.25">
      <c r="B256" s="20">
        <v>2</v>
      </c>
      <c r="C256" s="32" t="s">
        <v>426</v>
      </c>
      <c r="D256" s="20" t="s">
        <v>244</v>
      </c>
      <c r="M256" s="32" t="s">
        <v>426</v>
      </c>
      <c r="Q256" s="20" t="str">
        <f t="shared" si="108"/>
        <v>Jamsostek</v>
      </c>
      <c r="S256" s="20" t="str">
        <f t="shared" si="88"/>
        <v>2-PASV</v>
      </c>
      <c r="T256" s="20" t="str">
        <f t="shared" si="89"/>
        <v>3-0000</v>
      </c>
      <c r="U256" s="20" t="str">
        <f t="shared" si="90"/>
        <v>3-3000</v>
      </c>
      <c r="V256" s="20" t="str">
        <f t="shared" si="91"/>
        <v>4-1EAT</v>
      </c>
      <c r="W256" s="20" t="str">
        <f t="shared" si="92"/>
        <v>4-2EBT</v>
      </c>
      <c r="X256" s="20" t="str">
        <f t="shared" si="93"/>
        <v>4-3OPF</v>
      </c>
      <c r="Y256" s="20" t="str">
        <f t="shared" si="94"/>
        <v>6-0000</v>
      </c>
      <c r="Z256" s="20" t="str">
        <f t="shared" si="95"/>
        <v>6-1040</v>
      </c>
      <c r="AA256" s="20" t="str">
        <f t="shared" si="96"/>
        <v>5-3000</v>
      </c>
      <c r="AB256" s="20" t="str">
        <f t="shared" si="97"/>
        <v>5-9000</v>
      </c>
      <c r="AD256" s="20" t="str">
        <f t="shared" si="98"/>
        <v/>
      </c>
      <c r="AE256" s="20" t="str">
        <f t="shared" si="99"/>
        <v/>
      </c>
      <c r="AF256" s="20" t="str">
        <f t="shared" si="100"/>
        <v/>
      </c>
      <c r="AG256" s="20" t="str">
        <f t="shared" si="101"/>
        <v/>
      </c>
      <c r="AH256" s="20" t="str">
        <f t="shared" si="102"/>
        <v/>
      </c>
      <c r="AI256" s="20" t="str">
        <f t="shared" si="103"/>
        <v/>
      </c>
      <c r="AJ256" s="20" t="str">
        <f t="shared" si="104"/>
        <v xml:space="preserve">SELECT * FROM "SchAccounting"."Func_TblCodeOfAccounting_Structure_SET"(0000004000000000002, NULL, 0000009000000000002, 6, '6-0000', '6-1040'); </v>
      </c>
      <c r="AK256" s="20" t="str">
        <f t="shared" si="105"/>
        <v/>
      </c>
      <c r="AL256" s="20" t="str">
        <f t="shared" si="106"/>
        <v/>
      </c>
      <c r="AM256" s="20" t="str">
        <f t="shared" si="107"/>
        <v/>
      </c>
      <c r="AO256" s="28" t="str">
        <f t="shared" si="87"/>
        <v xml:space="preserve">SELECT * FROM "SchAccounting"."Func_TblCodeOfAccounting_Structure_SET"(0000004000000000002, NULL, 0000009000000000002, 6, '6-0000', '6-1040'); </v>
      </c>
    </row>
    <row r="257" spans="2:41" x14ac:dyDescent="0.25">
      <c r="B257" s="20">
        <v>2</v>
      </c>
      <c r="C257" s="32" t="s">
        <v>427</v>
      </c>
      <c r="D257" s="20" t="s">
        <v>245</v>
      </c>
      <c r="M257" s="32" t="s">
        <v>427</v>
      </c>
      <c r="Q257" s="20" t="str">
        <f t="shared" si="108"/>
        <v>Personal Income Tax</v>
      </c>
      <c r="S257" s="20" t="str">
        <f t="shared" si="88"/>
        <v>2-PASV</v>
      </c>
      <c r="T257" s="20" t="str">
        <f t="shared" si="89"/>
        <v>3-0000</v>
      </c>
      <c r="U257" s="20" t="str">
        <f t="shared" si="90"/>
        <v>3-3000</v>
      </c>
      <c r="V257" s="20" t="str">
        <f t="shared" si="91"/>
        <v>4-1EAT</v>
      </c>
      <c r="W257" s="20" t="str">
        <f t="shared" si="92"/>
        <v>4-2EBT</v>
      </c>
      <c r="X257" s="20" t="str">
        <f t="shared" si="93"/>
        <v>4-3OPF</v>
      </c>
      <c r="Y257" s="20" t="str">
        <f t="shared" si="94"/>
        <v>6-0000</v>
      </c>
      <c r="Z257" s="20" t="str">
        <f t="shared" si="95"/>
        <v>6-1050</v>
      </c>
      <c r="AA257" s="20" t="str">
        <f t="shared" si="96"/>
        <v>5-3000</v>
      </c>
      <c r="AB257" s="20" t="str">
        <f t="shared" si="97"/>
        <v>5-9000</v>
      </c>
      <c r="AD257" s="20" t="str">
        <f t="shared" si="98"/>
        <v/>
      </c>
      <c r="AE257" s="20" t="str">
        <f t="shared" si="99"/>
        <v/>
      </c>
      <c r="AF257" s="20" t="str">
        <f t="shared" si="100"/>
        <v/>
      </c>
      <c r="AG257" s="20" t="str">
        <f t="shared" si="101"/>
        <v/>
      </c>
      <c r="AH257" s="20" t="str">
        <f t="shared" si="102"/>
        <v/>
      </c>
      <c r="AI257" s="20" t="str">
        <f t="shared" si="103"/>
        <v/>
      </c>
      <c r="AJ257" s="20" t="str">
        <f t="shared" si="104"/>
        <v xml:space="preserve">SELECT * FROM "SchAccounting"."Func_TblCodeOfAccounting_Structure_SET"(0000004000000000002, NULL, 0000009000000000002, 6, '6-0000', '6-1050'); </v>
      </c>
      <c r="AK257" s="20" t="str">
        <f t="shared" si="105"/>
        <v/>
      </c>
      <c r="AL257" s="20" t="str">
        <f t="shared" si="106"/>
        <v/>
      </c>
      <c r="AM257" s="20" t="str">
        <f t="shared" si="107"/>
        <v/>
      </c>
      <c r="AO257" s="28" t="str">
        <f t="shared" si="87"/>
        <v xml:space="preserve">SELECT * FROM "SchAccounting"."Func_TblCodeOfAccounting_Structure_SET"(0000004000000000002, NULL, 0000009000000000002, 6, '6-0000', '6-1050'); </v>
      </c>
    </row>
    <row r="258" spans="2:41" x14ac:dyDescent="0.25">
      <c r="B258" s="20">
        <v>2</v>
      </c>
      <c r="C258" s="32" t="s">
        <v>428</v>
      </c>
      <c r="D258" s="20" t="s">
        <v>246</v>
      </c>
      <c r="M258" s="32" t="s">
        <v>428</v>
      </c>
      <c r="Q258" s="20" t="str">
        <f t="shared" si="108"/>
        <v>Post Employee benefit Expense</v>
      </c>
      <c r="S258" s="20" t="str">
        <f t="shared" si="88"/>
        <v>2-PASV</v>
      </c>
      <c r="T258" s="20" t="str">
        <f t="shared" si="89"/>
        <v>3-0000</v>
      </c>
      <c r="U258" s="20" t="str">
        <f t="shared" si="90"/>
        <v>3-3000</v>
      </c>
      <c r="V258" s="20" t="str">
        <f t="shared" si="91"/>
        <v>4-1EAT</v>
      </c>
      <c r="W258" s="20" t="str">
        <f t="shared" si="92"/>
        <v>4-2EBT</v>
      </c>
      <c r="X258" s="20" t="str">
        <f t="shared" si="93"/>
        <v>4-3OPF</v>
      </c>
      <c r="Y258" s="20" t="str">
        <f t="shared" si="94"/>
        <v>6-0000</v>
      </c>
      <c r="Z258" s="20" t="str">
        <f t="shared" si="95"/>
        <v>6-1055</v>
      </c>
      <c r="AA258" s="20" t="str">
        <f t="shared" si="96"/>
        <v>5-3000</v>
      </c>
      <c r="AB258" s="20" t="str">
        <f t="shared" si="97"/>
        <v>5-9000</v>
      </c>
      <c r="AD258" s="20" t="str">
        <f t="shared" si="98"/>
        <v/>
      </c>
      <c r="AE258" s="20" t="str">
        <f t="shared" si="99"/>
        <v/>
      </c>
      <c r="AF258" s="20" t="str">
        <f t="shared" si="100"/>
        <v/>
      </c>
      <c r="AG258" s="20" t="str">
        <f t="shared" si="101"/>
        <v/>
      </c>
      <c r="AH258" s="20" t="str">
        <f t="shared" si="102"/>
        <v/>
      </c>
      <c r="AI258" s="20" t="str">
        <f t="shared" si="103"/>
        <v/>
      </c>
      <c r="AJ258" s="20" t="str">
        <f t="shared" si="104"/>
        <v xml:space="preserve">SELECT * FROM "SchAccounting"."Func_TblCodeOfAccounting_Structure_SET"(0000004000000000002, NULL, 0000009000000000002, 6, '6-0000', '6-1055'); </v>
      </c>
      <c r="AK258" s="20" t="str">
        <f t="shared" si="105"/>
        <v/>
      </c>
      <c r="AL258" s="20" t="str">
        <f t="shared" si="106"/>
        <v/>
      </c>
      <c r="AM258" s="20" t="str">
        <f t="shared" si="107"/>
        <v/>
      </c>
      <c r="AO258" s="28" t="str">
        <f t="shared" si="87"/>
        <v xml:space="preserve">SELECT * FROM "SchAccounting"."Func_TblCodeOfAccounting_Structure_SET"(0000004000000000002, NULL, 0000009000000000002, 6, '6-0000', '6-1055'); </v>
      </c>
    </row>
    <row r="259" spans="2:41" x14ac:dyDescent="0.25">
      <c r="B259" s="20">
        <v>2</v>
      </c>
      <c r="C259" s="32" t="s">
        <v>429</v>
      </c>
      <c r="D259" s="20" t="s">
        <v>247</v>
      </c>
      <c r="M259" s="32" t="s">
        <v>429</v>
      </c>
      <c r="Q259" s="20" t="str">
        <f t="shared" si="108"/>
        <v>Medical Expense</v>
      </c>
      <c r="S259" s="20" t="str">
        <f t="shared" si="88"/>
        <v>2-PASV</v>
      </c>
      <c r="T259" s="20" t="str">
        <f t="shared" si="89"/>
        <v>3-0000</v>
      </c>
      <c r="U259" s="20" t="str">
        <f t="shared" si="90"/>
        <v>3-3000</v>
      </c>
      <c r="V259" s="20" t="str">
        <f t="shared" si="91"/>
        <v>4-1EAT</v>
      </c>
      <c r="W259" s="20" t="str">
        <f t="shared" si="92"/>
        <v>4-2EBT</v>
      </c>
      <c r="X259" s="20" t="str">
        <f t="shared" si="93"/>
        <v>4-3OPF</v>
      </c>
      <c r="Y259" s="20" t="str">
        <f t="shared" si="94"/>
        <v>6-0000</v>
      </c>
      <c r="Z259" s="20" t="str">
        <f t="shared" si="95"/>
        <v>6-1060</v>
      </c>
      <c r="AA259" s="20" t="str">
        <f t="shared" si="96"/>
        <v>5-3000</v>
      </c>
      <c r="AB259" s="20" t="str">
        <f t="shared" si="97"/>
        <v>5-9000</v>
      </c>
      <c r="AD259" s="20" t="str">
        <f t="shared" si="98"/>
        <v/>
      </c>
      <c r="AE259" s="20" t="str">
        <f t="shared" si="99"/>
        <v/>
      </c>
      <c r="AF259" s="20" t="str">
        <f t="shared" si="100"/>
        <v/>
      </c>
      <c r="AG259" s="20" t="str">
        <f t="shared" si="101"/>
        <v/>
      </c>
      <c r="AH259" s="20" t="str">
        <f t="shared" si="102"/>
        <v/>
      </c>
      <c r="AI259" s="20" t="str">
        <f t="shared" si="103"/>
        <v/>
      </c>
      <c r="AJ259" s="20" t="str">
        <f t="shared" si="104"/>
        <v xml:space="preserve">SELECT * FROM "SchAccounting"."Func_TblCodeOfAccounting_Structure_SET"(0000004000000000002, NULL, 0000009000000000002, 6, '6-0000', '6-1060'); </v>
      </c>
      <c r="AK259" s="20" t="str">
        <f t="shared" si="105"/>
        <v/>
      </c>
      <c r="AL259" s="20" t="str">
        <f t="shared" si="106"/>
        <v/>
      </c>
      <c r="AM259" s="20" t="str">
        <f t="shared" si="107"/>
        <v/>
      </c>
      <c r="AO259" s="28" t="str">
        <f t="shared" si="87"/>
        <v xml:space="preserve">SELECT * FROM "SchAccounting"."Func_TblCodeOfAccounting_Structure_SET"(0000004000000000002, NULL, 0000009000000000002, 6, '6-0000', '6-1060'); </v>
      </c>
    </row>
    <row r="260" spans="2:41" x14ac:dyDescent="0.25">
      <c r="B260" s="20">
        <v>2</v>
      </c>
      <c r="C260" s="32" t="s">
        <v>430</v>
      </c>
      <c r="D260" s="20" t="s">
        <v>248</v>
      </c>
      <c r="M260" s="32" t="s">
        <v>430</v>
      </c>
      <c r="Q260" s="20" t="str">
        <f t="shared" si="108"/>
        <v>Accrual for Operation Staff</v>
      </c>
      <c r="S260" s="20" t="str">
        <f t="shared" si="88"/>
        <v>2-PASV</v>
      </c>
      <c r="T260" s="20" t="str">
        <f t="shared" si="89"/>
        <v>3-0000</v>
      </c>
      <c r="U260" s="20" t="str">
        <f t="shared" si="90"/>
        <v>3-3000</v>
      </c>
      <c r="V260" s="20" t="str">
        <f t="shared" si="91"/>
        <v>4-1EAT</v>
      </c>
      <c r="W260" s="20" t="str">
        <f t="shared" si="92"/>
        <v>4-2EBT</v>
      </c>
      <c r="X260" s="20" t="str">
        <f t="shared" si="93"/>
        <v>4-3OPF</v>
      </c>
      <c r="Y260" s="20" t="str">
        <f t="shared" si="94"/>
        <v>6-0000</v>
      </c>
      <c r="Z260" s="20" t="str">
        <f t="shared" si="95"/>
        <v>6-1065</v>
      </c>
      <c r="AA260" s="20" t="str">
        <f t="shared" si="96"/>
        <v>5-3000</v>
      </c>
      <c r="AB260" s="20" t="str">
        <f t="shared" si="97"/>
        <v>5-9000</v>
      </c>
      <c r="AD260" s="20" t="str">
        <f t="shared" si="98"/>
        <v/>
      </c>
      <c r="AE260" s="20" t="str">
        <f t="shared" si="99"/>
        <v/>
      </c>
      <c r="AF260" s="20" t="str">
        <f t="shared" si="100"/>
        <v/>
      </c>
      <c r="AG260" s="20" t="str">
        <f t="shared" si="101"/>
        <v/>
      </c>
      <c r="AH260" s="20" t="str">
        <f t="shared" si="102"/>
        <v/>
      </c>
      <c r="AI260" s="20" t="str">
        <f t="shared" si="103"/>
        <v/>
      </c>
      <c r="AJ260" s="20" t="str">
        <f t="shared" si="104"/>
        <v xml:space="preserve">SELECT * FROM "SchAccounting"."Func_TblCodeOfAccounting_Structure_SET"(0000004000000000002, NULL, 0000009000000000002, 6, '6-0000', '6-1065'); </v>
      </c>
      <c r="AK260" s="20" t="str">
        <f t="shared" si="105"/>
        <v/>
      </c>
      <c r="AL260" s="20" t="str">
        <f t="shared" si="106"/>
        <v/>
      </c>
      <c r="AM260" s="20" t="str">
        <f t="shared" si="107"/>
        <v/>
      </c>
      <c r="AO260" s="28" t="str">
        <f t="shared" si="87"/>
        <v xml:space="preserve">SELECT * FROM "SchAccounting"."Func_TblCodeOfAccounting_Structure_SET"(0000004000000000002, NULL, 0000009000000000002, 6, '6-0000', '6-1065'); </v>
      </c>
    </row>
    <row r="261" spans="2:41" x14ac:dyDescent="0.25">
      <c r="B261" s="20">
        <v>2</v>
      </c>
      <c r="C261" s="32" t="s">
        <v>431</v>
      </c>
      <c r="D261" s="20" t="s">
        <v>249</v>
      </c>
      <c r="M261" s="32" t="s">
        <v>431</v>
      </c>
      <c r="Q261" s="20" t="str">
        <f t="shared" si="108"/>
        <v>Meal Allowance</v>
      </c>
      <c r="S261" s="20" t="str">
        <f t="shared" si="88"/>
        <v>2-PASV</v>
      </c>
      <c r="T261" s="20" t="str">
        <f t="shared" si="89"/>
        <v>3-0000</v>
      </c>
      <c r="U261" s="20" t="str">
        <f t="shared" si="90"/>
        <v>3-3000</v>
      </c>
      <c r="V261" s="20" t="str">
        <f t="shared" si="91"/>
        <v>4-1EAT</v>
      </c>
      <c r="W261" s="20" t="str">
        <f t="shared" si="92"/>
        <v>4-2EBT</v>
      </c>
      <c r="X261" s="20" t="str">
        <f t="shared" si="93"/>
        <v>4-3OPF</v>
      </c>
      <c r="Y261" s="20" t="str">
        <f t="shared" si="94"/>
        <v>6-0000</v>
      </c>
      <c r="Z261" s="20" t="str">
        <f t="shared" si="95"/>
        <v>6-1070</v>
      </c>
      <c r="AA261" s="20" t="str">
        <f t="shared" si="96"/>
        <v>5-3000</v>
      </c>
      <c r="AB261" s="20" t="str">
        <f t="shared" si="97"/>
        <v>5-9000</v>
      </c>
      <c r="AD261" s="20" t="str">
        <f t="shared" si="98"/>
        <v/>
      </c>
      <c r="AE261" s="20" t="str">
        <f t="shared" si="99"/>
        <v/>
      </c>
      <c r="AF261" s="20" t="str">
        <f t="shared" si="100"/>
        <v/>
      </c>
      <c r="AG261" s="20" t="str">
        <f t="shared" si="101"/>
        <v/>
      </c>
      <c r="AH261" s="20" t="str">
        <f t="shared" si="102"/>
        <v/>
      </c>
      <c r="AI261" s="20" t="str">
        <f t="shared" si="103"/>
        <v/>
      </c>
      <c r="AJ261" s="20" t="str">
        <f t="shared" si="104"/>
        <v xml:space="preserve">SELECT * FROM "SchAccounting"."Func_TblCodeOfAccounting_Structure_SET"(0000004000000000002, NULL, 0000009000000000002, 6, '6-0000', '6-1070'); </v>
      </c>
      <c r="AK261" s="20" t="str">
        <f t="shared" si="105"/>
        <v/>
      </c>
      <c r="AL261" s="20" t="str">
        <f t="shared" si="106"/>
        <v/>
      </c>
      <c r="AM261" s="20" t="str">
        <f t="shared" si="107"/>
        <v/>
      </c>
      <c r="AO261" s="28" t="str">
        <f t="shared" si="87"/>
        <v xml:space="preserve">SELECT * FROM "SchAccounting"."Func_TblCodeOfAccounting_Structure_SET"(0000004000000000002, NULL, 0000009000000000002, 6, '6-0000', '6-1070'); </v>
      </c>
    </row>
    <row r="262" spans="2:41" x14ac:dyDescent="0.25">
      <c r="B262" s="20">
        <v>2</v>
      </c>
      <c r="C262" s="32" t="s">
        <v>432</v>
      </c>
      <c r="D262" s="20" t="s">
        <v>250</v>
      </c>
      <c r="M262" s="32" t="s">
        <v>432</v>
      </c>
      <c r="Q262" s="20" t="str">
        <f t="shared" si="108"/>
        <v>Staff Welfare</v>
      </c>
      <c r="S262" s="20" t="str">
        <f t="shared" si="88"/>
        <v>2-PASV</v>
      </c>
      <c r="T262" s="20" t="str">
        <f t="shared" si="89"/>
        <v>3-0000</v>
      </c>
      <c r="U262" s="20" t="str">
        <f t="shared" si="90"/>
        <v>3-3000</v>
      </c>
      <c r="V262" s="20" t="str">
        <f t="shared" si="91"/>
        <v>4-1EAT</v>
      </c>
      <c r="W262" s="20" t="str">
        <f t="shared" si="92"/>
        <v>4-2EBT</v>
      </c>
      <c r="X262" s="20" t="str">
        <f t="shared" si="93"/>
        <v>4-3OPF</v>
      </c>
      <c r="Y262" s="20" t="str">
        <f t="shared" si="94"/>
        <v>6-0000</v>
      </c>
      <c r="Z262" s="20" t="str">
        <f t="shared" si="95"/>
        <v>6-1080</v>
      </c>
      <c r="AA262" s="20" t="str">
        <f t="shared" si="96"/>
        <v>5-3000</v>
      </c>
      <c r="AB262" s="20" t="str">
        <f t="shared" si="97"/>
        <v>5-9000</v>
      </c>
      <c r="AD262" s="20" t="str">
        <f t="shared" si="98"/>
        <v/>
      </c>
      <c r="AE262" s="20" t="str">
        <f t="shared" si="99"/>
        <v/>
      </c>
      <c r="AF262" s="20" t="str">
        <f t="shared" si="100"/>
        <v/>
      </c>
      <c r="AG262" s="20" t="str">
        <f t="shared" si="101"/>
        <v/>
      </c>
      <c r="AH262" s="20" t="str">
        <f t="shared" si="102"/>
        <v/>
      </c>
      <c r="AI262" s="20" t="str">
        <f t="shared" si="103"/>
        <v/>
      </c>
      <c r="AJ262" s="20" t="str">
        <f t="shared" si="104"/>
        <v xml:space="preserve">SELECT * FROM "SchAccounting"."Func_TblCodeOfAccounting_Structure_SET"(0000004000000000002, NULL, 0000009000000000002, 6, '6-0000', '6-1080'); </v>
      </c>
      <c r="AK262" s="20" t="str">
        <f t="shared" si="105"/>
        <v/>
      </c>
      <c r="AL262" s="20" t="str">
        <f t="shared" si="106"/>
        <v/>
      </c>
      <c r="AM262" s="20" t="str">
        <f t="shared" si="107"/>
        <v/>
      </c>
      <c r="AO262" s="28" t="str">
        <f t="shared" si="87"/>
        <v xml:space="preserve">SELECT * FROM "SchAccounting"."Func_TblCodeOfAccounting_Structure_SET"(0000004000000000002, NULL, 0000009000000000002, 6, '6-0000', '6-1080'); </v>
      </c>
    </row>
    <row r="263" spans="2:41" x14ac:dyDescent="0.25">
      <c r="B263" s="20">
        <v>2</v>
      </c>
      <c r="C263" s="32" t="s">
        <v>433</v>
      </c>
      <c r="D263" s="20" t="s">
        <v>251</v>
      </c>
      <c r="M263" s="32" t="s">
        <v>433</v>
      </c>
      <c r="Q263" s="20" t="str">
        <f t="shared" si="108"/>
        <v>Housing Allowance</v>
      </c>
      <c r="S263" s="20" t="str">
        <f t="shared" si="88"/>
        <v>2-PASV</v>
      </c>
      <c r="T263" s="20" t="str">
        <f t="shared" si="89"/>
        <v>3-0000</v>
      </c>
      <c r="U263" s="20" t="str">
        <f t="shared" si="90"/>
        <v>3-3000</v>
      </c>
      <c r="V263" s="20" t="str">
        <f t="shared" si="91"/>
        <v>4-1EAT</v>
      </c>
      <c r="W263" s="20" t="str">
        <f t="shared" si="92"/>
        <v>4-2EBT</v>
      </c>
      <c r="X263" s="20" t="str">
        <f t="shared" si="93"/>
        <v>4-3OPF</v>
      </c>
      <c r="Y263" s="20" t="str">
        <f t="shared" si="94"/>
        <v>6-0000</v>
      </c>
      <c r="Z263" s="20" t="str">
        <f t="shared" si="95"/>
        <v>6-1085</v>
      </c>
      <c r="AA263" s="20" t="str">
        <f t="shared" si="96"/>
        <v>5-3000</v>
      </c>
      <c r="AB263" s="20" t="str">
        <f t="shared" si="97"/>
        <v>5-9000</v>
      </c>
      <c r="AD263" s="20" t="str">
        <f t="shared" si="98"/>
        <v/>
      </c>
      <c r="AE263" s="20" t="str">
        <f t="shared" si="99"/>
        <v/>
      </c>
      <c r="AF263" s="20" t="str">
        <f t="shared" si="100"/>
        <v/>
      </c>
      <c r="AG263" s="20" t="str">
        <f t="shared" si="101"/>
        <v/>
      </c>
      <c r="AH263" s="20" t="str">
        <f t="shared" si="102"/>
        <v/>
      </c>
      <c r="AI263" s="20" t="str">
        <f t="shared" si="103"/>
        <v/>
      </c>
      <c r="AJ263" s="20" t="str">
        <f t="shared" si="104"/>
        <v xml:space="preserve">SELECT * FROM "SchAccounting"."Func_TblCodeOfAccounting_Structure_SET"(0000004000000000002, NULL, 0000009000000000002, 6, '6-0000', '6-1085'); </v>
      </c>
      <c r="AK263" s="20" t="str">
        <f t="shared" si="105"/>
        <v/>
      </c>
      <c r="AL263" s="20" t="str">
        <f t="shared" si="106"/>
        <v/>
      </c>
      <c r="AM263" s="20" t="str">
        <f t="shared" si="107"/>
        <v/>
      </c>
      <c r="AO263" s="28" t="str">
        <f t="shared" ref="AO263:AO326" si="109">IF(NOT(EXACT(AD263, "")), AD263, IF(NOT(EXACT(AE263, "")), AE263, IF(NOT(EXACT(AF263, "")), AF263, IF(NOT(EXACT(AG263, "")), AG263, IF(NOT(EXACT(AH263, "")), AH263, IF(NOT(EXACT(AI263, "")), AI263, IF(NOT(EXACT(AJ263, "")), AJ263, IF(NOT(EXACT(AK263, "")), AK263, IF(NOT(EXACT(AL263, "")), AL263, IF(NOT(EXACT(AM263, "")), AM263, ""))))))))))</f>
        <v xml:space="preserve">SELECT * FROM "SchAccounting"."Func_TblCodeOfAccounting_Structure_SET"(0000004000000000002, NULL, 0000009000000000002, 6, '6-0000', '6-1085'); </v>
      </c>
    </row>
    <row r="264" spans="2:41" x14ac:dyDescent="0.25">
      <c r="B264" s="20">
        <v>2</v>
      </c>
      <c r="C264" s="32" t="s">
        <v>434</v>
      </c>
      <c r="D264" s="20" t="s">
        <v>252</v>
      </c>
      <c r="M264" s="32" t="s">
        <v>434</v>
      </c>
      <c r="Q264" s="20" t="str">
        <f t="shared" si="108"/>
        <v>Uniform</v>
      </c>
      <c r="S264" s="20" t="str">
        <f t="shared" ref="S264:S327" si="110">IF(EXACT($F264, ""), IF(EXACT($S263, ""), "", $S263), $F264)</f>
        <v>2-PASV</v>
      </c>
      <c r="T264" s="20" t="str">
        <f t="shared" ref="T264:T327" si="111">IF(EXACT($G264, ""), IF(EXACT($T263, ""), "", $T263), $G264)</f>
        <v>3-0000</v>
      </c>
      <c r="U264" s="20" t="str">
        <f t="shared" ref="U264:U327" si="112">IF(EXACT($H264, ""), IF(EXACT($U263, ""), "", $U263), $H264)</f>
        <v>3-3000</v>
      </c>
      <c r="V264" s="20" t="str">
        <f t="shared" ref="V264:V327" si="113">IF(EXACT($I264, ""), IF(EXACT($V263, ""), "", $V263), $I264)</f>
        <v>4-1EAT</v>
      </c>
      <c r="W264" s="20" t="str">
        <f t="shared" ref="W264:W327" si="114">IF(EXACT($J264, ""), IF(EXACT($W263, ""), "", $W263), $J264)</f>
        <v>4-2EBT</v>
      </c>
      <c r="X264" s="20" t="str">
        <f t="shared" ref="X264:X327" si="115">IF(EXACT($K264, ""), IF(EXACT($X263, ""), "", $X263), $K264)</f>
        <v>4-3OPF</v>
      </c>
      <c r="Y264" s="20" t="str">
        <f t="shared" ref="Y264:Y327" si="116">IF(EXACT($L264, ""), IF(EXACT($Y263, ""), "", $Y263), $L264)</f>
        <v>6-0000</v>
      </c>
      <c r="Z264" s="20" t="str">
        <f t="shared" ref="Z264:Z327" si="117">IF(EXACT($M264, ""), IF(EXACT($Z263, ""), "", $Z263), $M264)</f>
        <v>6-1090</v>
      </c>
      <c r="AA264" s="20" t="str">
        <f t="shared" ref="AA264:AA327" si="118">IF(EXACT($N264, ""), IF(EXACT($AA263, ""), "", $AA263), $N264)</f>
        <v>5-3000</v>
      </c>
      <c r="AB264" s="20" t="str">
        <f t="shared" ref="AB264:AB327" si="119">IF(EXACT($O264, ""), IF(EXACT($AB263, ""), "", $AB263), $O264)</f>
        <v>5-9000</v>
      </c>
      <c r="AD264" s="20" t="str">
        <f t="shared" si="98"/>
        <v/>
      </c>
      <c r="AE264" s="20" t="str">
        <f t="shared" si="99"/>
        <v/>
      </c>
      <c r="AF264" s="20" t="str">
        <f t="shared" si="100"/>
        <v/>
      </c>
      <c r="AG264" s="20" t="str">
        <f t="shared" si="101"/>
        <v/>
      </c>
      <c r="AH264" s="20" t="str">
        <f t="shared" si="102"/>
        <v/>
      </c>
      <c r="AI264" s="20" t="str">
        <f t="shared" si="103"/>
        <v/>
      </c>
      <c r="AJ264" s="20" t="str">
        <f t="shared" si="104"/>
        <v xml:space="preserve">SELECT * FROM "SchAccounting"."Func_TblCodeOfAccounting_Structure_SET"(0000004000000000002, NULL, 0000009000000000002, 6, '6-0000', '6-1090'); </v>
      </c>
      <c r="AK264" s="20" t="str">
        <f t="shared" si="105"/>
        <v/>
      </c>
      <c r="AL264" s="20" t="str">
        <f t="shared" si="106"/>
        <v/>
      </c>
      <c r="AM264" s="20" t="str">
        <f t="shared" si="107"/>
        <v/>
      </c>
      <c r="AO264" s="28" t="str">
        <f t="shared" si="109"/>
        <v xml:space="preserve">SELECT * FROM "SchAccounting"."Func_TblCodeOfAccounting_Structure_SET"(0000004000000000002, NULL, 0000009000000000002, 6, '6-0000', '6-1090'); </v>
      </c>
    </row>
    <row r="265" spans="2:41" x14ac:dyDescent="0.25">
      <c r="B265" s="20">
        <v>2</v>
      </c>
      <c r="C265" s="32" t="s">
        <v>435</v>
      </c>
      <c r="D265" s="20" t="s">
        <v>253</v>
      </c>
      <c r="M265" s="32" t="s">
        <v>435</v>
      </c>
      <c r="Q265" s="20" t="str">
        <f t="shared" si="108"/>
        <v>Recruitment expense</v>
      </c>
      <c r="S265" s="20" t="str">
        <f t="shared" si="110"/>
        <v>2-PASV</v>
      </c>
      <c r="T265" s="20" t="str">
        <f t="shared" si="111"/>
        <v>3-0000</v>
      </c>
      <c r="U265" s="20" t="str">
        <f t="shared" si="112"/>
        <v>3-3000</v>
      </c>
      <c r="V265" s="20" t="str">
        <f t="shared" si="113"/>
        <v>4-1EAT</v>
      </c>
      <c r="W265" s="20" t="str">
        <f t="shared" si="114"/>
        <v>4-2EBT</v>
      </c>
      <c r="X265" s="20" t="str">
        <f t="shared" si="115"/>
        <v>4-3OPF</v>
      </c>
      <c r="Y265" s="20" t="str">
        <f t="shared" si="116"/>
        <v>6-0000</v>
      </c>
      <c r="Z265" s="20" t="str">
        <f t="shared" si="117"/>
        <v>6-1100</v>
      </c>
      <c r="AA265" s="20" t="str">
        <f t="shared" si="118"/>
        <v>5-3000</v>
      </c>
      <c r="AB265" s="20" t="str">
        <f t="shared" si="119"/>
        <v>5-9000</v>
      </c>
      <c r="AD265" s="20" t="str">
        <f t="shared" si="98"/>
        <v/>
      </c>
      <c r="AE265" s="20" t="str">
        <f t="shared" si="99"/>
        <v/>
      </c>
      <c r="AF265" s="20" t="str">
        <f t="shared" si="100"/>
        <v/>
      </c>
      <c r="AG265" s="20" t="str">
        <f t="shared" si="101"/>
        <v/>
      </c>
      <c r="AH265" s="20" t="str">
        <f t="shared" si="102"/>
        <v/>
      </c>
      <c r="AI265" s="20" t="str">
        <f t="shared" si="103"/>
        <v/>
      </c>
      <c r="AJ265" s="20" t="str">
        <f t="shared" si="104"/>
        <v xml:space="preserve">SELECT * FROM "SchAccounting"."Func_TblCodeOfAccounting_Structure_SET"(0000004000000000002, NULL, 0000009000000000002, 6, '6-0000', '6-1100'); </v>
      </c>
      <c r="AK265" s="20" t="str">
        <f t="shared" si="105"/>
        <v/>
      </c>
      <c r="AL265" s="20" t="str">
        <f t="shared" si="106"/>
        <v/>
      </c>
      <c r="AM265" s="20" t="str">
        <f t="shared" si="107"/>
        <v/>
      </c>
      <c r="AO265" s="28" t="str">
        <f t="shared" si="109"/>
        <v xml:space="preserve">SELECT * FROM "SchAccounting"."Func_TblCodeOfAccounting_Structure_SET"(0000004000000000002, NULL, 0000009000000000002, 6, '6-0000', '6-1100'); </v>
      </c>
    </row>
    <row r="266" spans="2:41" x14ac:dyDescent="0.25">
      <c r="B266" s="20">
        <v>2</v>
      </c>
      <c r="C266" s="32" t="s">
        <v>436</v>
      </c>
      <c r="D266" s="20" t="s">
        <v>254</v>
      </c>
      <c r="M266" s="32" t="s">
        <v>436</v>
      </c>
      <c r="Q266" s="20" t="str">
        <f t="shared" si="108"/>
        <v>Seminar, Confrences, Meeting</v>
      </c>
      <c r="S266" s="20" t="str">
        <f t="shared" si="110"/>
        <v>2-PASV</v>
      </c>
      <c r="T266" s="20" t="str">
        <f t="shared" si="111"/>
        <v>3-0000</v>
      </c>
      <c r="U266" s="20" t="str">
        <f t="shared" si="112"/>
        <v>3-3000</v>
      </c>
      <c r="V266" s="20" t="str">
        <f t="shared" si="113"/>
        <v>4-1EAT</v>
      </c>
      <c r="W266" s="20" t="str">
        <f t="shared" si="114"/>
        <v>4-2EBT</v>
      </c>
      <c r="X266" s="20" t="str">
        <f t="shared" si="115"/>
        <v>4-3OPF</v>
      </c>
      <c r="Y266" s="20" t="str">
        <f t="shared" si="116"/>
        <v>6-0000</v>
      </c>
      <c r="Z266" s="20" t="str">
        <f t="shared" si="117"/>
        <v>6-1110</v>
      </c>
      <c r="AA266" s="20" t="str">
        <f t="shared" si="118"/>
        <v>5-3000</v>
      </c>
      <c r="AB266" s="20" t="str">
        <f t="shared" si="119"/>
        <v>5-9000</v>
      </c>
      <c r="AD266" s="20" t="str">
        <f t="shared" si="98"/>
        <v/>
      </c>
      <c r="AE266" s="20" t="str">
        <f t="shared" si="99"/>
        <v/>
      </c>
      <c r="AF266" s="20" t="str">
        <f t="shared" si="100"/>
        <v/>
      </c>
      <c r="AG266" s="20" t="str">
        <f t="shared" si="101"/>
        <v/>
      </c>
      <c r="AH266" s="20" t="str">
        <f t="shared" si="102"/>
        <v/>
      </c>
      <c r="AI266" s="20" t="str">
        <f t="shared" si="103"/>
        <v/>
      </c>
      <c r="AJ266" s="20" t="str">
        <f t="shared" si="104"/>
        <v xml:space="preserve">SELECT * FROM "SchAccounting"."Func_TblCodeOfAccounting_Structure_SET"(0000004000000000002, NULL, 0000009000000000002, 6, '6-0000', '6-1110'); </v>
      </c>
      <c r="AK266" s="20" t="str">
        <f t="shared" si="105"/>
        <v/>
      </c>
      <c r="AL266" s="20" t="str">
        <f t="shared" si="106"/>
        <v/>
      </c>
      <c r="AM266" s="20" t="str">
        <f t="shared" si="107"/>
        <v/>
      </c>
      <c r="AO266" s="28" t="str">
        <f t="shared" si="109"/>
        <v xml:space="preserve">SELECT * FROM "SchAccounting"."Func_TblCodeOfAccounting_Structure_SET"(0000004000000000002, NULL, 0000009000000000002, 6, '6-0000', '6-1110'); </v>
      </c>
    </row>
    <row r="267" spans="2:41" x14ac:dyDescent="0.25">
      <c r="B267" s="20">
        <v>2</v>
      </c>
      <c r="C267" s="32" t="s">
        <v>437</v>
      </c>
      <c r="D267" s="20" t="s">
        <v>255</v>
      </c>
      <c r="M267" s="32" t="s">
        <v>437</v>
      </c>
      <c r="Q267" s="20" t="str">
        <f t="shared" si="108"/>
        <v>Skill Development Expense</v>
      </c>
      <c r="S267" s="20" t="str">
        <f t="shared" si="110"/>
        <v>2-PASV</v>
      </c>
      <c r="T267" s="20" t="str">
        <f t="shared" si="111"/>
        <v>3-0000</v>
      </c>
      <c r="U267" s="20" t="str">
        <f t="shared" si="112"/>
        <v>3-3000</v>
      </c>
      <c r="V267" s="20" t="str">
        <f t="shared" si="113"/>
        <v>4-1EAT</v>
      </c>
      <c r="W267" s="20" t="str">
        <f t="shared" si="114"/>
        <v>4-2EBT</v>
      </c>
      <c r="X267" s="20" t="str">
        <f t="shared" si="115"/>
        <v>4-3OPF</v>
      </c>
      <c r="Y267" s="20" t="str">
        <f t="shared" si="116"/>
        <v>6-0000</v>
      </c>
      <c r="Z267" s="20" t="str">
        <f t="shared" si="117"/>
        <v>6-1120</v>
      </c>
      <c r="AA267" s="20" t="str">
        <f t="shared" si="118"/>
        <v>5-3000</v>
      </c>
      <c r="AB267" s="20" t="str">
        <f t="shared" si="119"/>
        <v>5-9000</v>
      </c>
      <c r="AD267" s="20" t="str">
        <f t="shared" si="98"/>
        <v/>
      </c>
      <c r="AE267" s="20" t="str">
        <f t="shared" si="99"/>
        <v/>
      </c>
      <c r="AF267" s="20" t="str">
        <f t="shared" si="100"/>
        <v/>
      </c>
      <c r="AG267" s="20" t="str">
        <f t="shared" si="101"/>
        <v/>
      </c>
      <c r="AH267" s="20" t="str">
        <f t="shared" si="102"/>
        <v/>
      </c>
      <c r="AI267" s="20" t="str">
        <f t="shared" si="103"/>
        <v/>
      </c>
      <c r="AJ267" s="20" t="str">
        <f t="shared" si="104"/>
        <v xml:space="preserve">SELECT * FROM "SchAccounting"."Func_TblCodeOfAccounting_Structure_SET"(0000004000000000002, NULL, 0000009000000000002, 6, '6-0000', '6-1120'); </v>
      </c>
      <c r="AK267" s="20" t="str">
        <f t="shared" si="105"/>
        <v/>
      </c>
      <c r="AL267" s="20" t="str">
        <f t="shared" si="106"/>
        <v/>
      </c>
      <c r="AM267" s="20" t="str">
        <f t="shared" si="107"/>
        <v/>
      </c>
      <c r="AO267" s="28" t="str">
        <f t="shared" si="109"/>
        <v xml:space="preserve">SELECT * FROM "SchAccounting"."Func_TblCodeOfAccounting_Structure_SET"(0000004000000000002, NULL, 0000009000000000002, 6, '6-0000', '6-1120'); </v>
      </c>
    </row>
    <row r="268" spans="2:41" x14ac:dyDescent="0.25">
      <c r="B268" s="20">
        <v>2</v>
      </c>
      <c r="C268" s="32" t="s">
        <v>438</v>
      </c>
      <c r="D268" s="20" t="s">
        <v>256</v>
      </c>
      <c r="M268" s="32" t="s">
        <v>438</v>
      </c>
      <c r="Q268" s="20" t="str">
        <f t="shared" si="108"/>
        <v>Severance Pay - Admin</v>
      </c>
      <c r="S268" s="20" t="str">
        <f t="shared" si="110"/>
        <v>2-PASV</v>
      </c>
      <c r="T268" s="20" t="str">
        <f t="shared" si="111"/>
        <v>3-0000</v>
      </c>
      <c r="U268" s="20" t="str">
        <f t="shared" si="112"/>
        <v>3-3000</v>
      </c>
      <c r="V268" s="20" t="str">
        <f t="shared" si="113"/>
        <v>4-1EAT</v>
      </c>
      <c r="W268" s="20" t="str">
        <f t="shared" si="114"/>
        <v>4-2EBT</v>
      </c>
      <c r="X268" s="20" t="str">
        <f t="shared" si="115"/>
        <v>4-3OPF</v>
      </c>
      <c r="Y268" s="20" t="str">
        <f t="shared" si="116"/>
        <v>6-0000</v>
      </c>
      <c r="Z268" s="20" t="str">
        <f t="shared" si="117"/>
        <v>6-1130</v>
      </c>
      <c r="AA268" s="20" t="str">
        <f t="shared" si="118"/>
        <v>5-3000</v>
      </c>
      <c r="AB268" s="20" t="str">
        <f t="shared" si="119"/>
        <v>5-9000</v>
      </c>
      <c r="AD268" s="20" t="str">
        <f t="shared" si="98"/>
        <v/>
      </c>
      <c r="AE268" s="20" t="str">
        <f t="shared" si="99"/>
        <v/>
      </c>
      <c r="AF268" s="20" t="str">
        <f t="shared" si="100"/>
        <v/>
      </c>
      <c r="AG268" s="20" t="str">
        <f t="shared" si="101"/>
        <v/>
      </c>
      <c r="AH268" s="20" t="str">
        <f t="shared" si="102"/>
        <v/>
      </c>
      <c r="AI268" s="20" t="str">
        <f t="shared" si="103"/>
        <v/>
      </c>
      <c r="AJ268" s="20" t="str">
        <f t="shared" si="104"/>
        <v xml:space="preserve">SELECT * FROM "SchAccounting"."Func_TblCodeOfAccounting_Structure_SET"(0000004000000000002, NULL, 0000009000000000002, 6, '6-0000', '6-1130'); </v>
      </c>
      <c r="AK268" s="20" t="str">
        <f t="shared" si="105"/>
        <v/>
      </c>
      <c r="AL268" s="20" t="str">
        <f t="shared" si="106"/>
        <v/>
      </c>
      <c r="AM268" s="20" t="str">
        <f t="shared" si="107"/>
        <v/>
      </c>
      <c r="AO268" s="28" t="str">
        <f t="shared" si="109"/>
        <v xml:space="preserve">SELECT * FROM "SchAccounting"."Func_TblCodeOfAccounting_Structure_SET"(0000004000000000002, NULL, 0000009000000000002, 6, '6-0000', '6-1130'); </v>
      </c>
    </row>
    <row r="269" spans="2:41" x14ac:dyDescent="0.25">
      <c r="B269" s="20">
        <v>2</v>
      </c>
      <c r="C269" s="32" t="s">
        <v>439</v>
      </c>
      <c r="D269" s="20" t="s">
        <v>194</v>
      </c>
      <c r="M269" s="32" t="s">
        <v>439</v>
      </c>
      <c r="Q269" s="20" t="str">
        <f t="shared" si="108"/>
        <v>Stationery &amp; Printing</v>
      </c>
      <c r="S269" s="20" t="str">
        <f t="shared" si="110"/>
        <v>2-PASV</v>
      </c>
      <c r="T269" s="20" t="str">
        <f t="shared" si="111"/>
        <v>3-0000</v>
      </c>
      <c r="U269" s="20" t="str">
        <f t="shared" si="112"/>
        <v>3-3000</v>
      </c>
      <c r="V269" s="20" t="str">
        <f t="shared" si="113"/>
        <v>4-1EAT</v>
      </c>
      <c r="W269" s="20" t="str">
        <f t="shared" si="114"/>
        <v>4-2EBT</v>
      </c>
      <c r="X269" s="20" t="str">
        <f t="shared" si="115"/>
        <v>4-3OPF</v>
      </c>
      <c r="Y269" s="20" t="str">
        <f t="shared" si="116"/>
        <v>6-0000</v>
      </c>
      <c r="Z269" s="20" t="str">
        <f t="shared" si="117"/>
        <v>6-1150</v>
      </c>
      <c r="AA269" s="20" t="str">
        <f t="shared" si="118"/>
        <v>5-3000</v>
      </c>
      <c r="AB269" s="20" t="str">
        <f t="shared" si="119"/>
        <v>5-9000</v>
      </c>
      <c r="AD269" s="20" t="str">
        <f t="shared" si="98"/>
        <v/>
      </c>
      <c r="AE269" s="20" t="str">
        <f t="shared" si="99"/>
        <v/>
      </c>
      <c r="AF269" s="20" t="str">
        <f t="shared" si="100"/>
        <v/>
      </c>
      <c r="AG269" s="20" t="str">
        <f t="shared" si="101"/>
        <v/>
      </c>
      <c r="AH269" s="20" t="str">
        <f t="shared" si="102"/>
        <v/>
      </c>
      <c r="AI269" s="20" t="str">
        <f t="shared" si="103"/>
        <v/>
      </c>
      <c r="AJ269" s="20" t="str">
        <f t="shared" si="104"/>
        <v xml:space="preserve">SELECT * FROM "SchAccounting"."Func_TblCodeOfAccounting_Structure_SET"(0000004000000000002, NULL, 0000009000000000002, 6, '6-0000', '6-1150'); </v>
      </c>
      <c r="AK269" s="20" t="str">
        <f t="shared" si="105"/>
        <v/>
      </c>
      <c r="AL269" s="20" t="str">
        <f t="shared" si="106"/>
        <v/>
      </c>
      <c r="AM269" s="20" t="str">
        <f t="shared" si="107"/>
        <v/>
      </c>
      <c r="AO269" s="28" t="str">
        <f t="shared" si="109"/>
        <v xml:space="preserve">SELECT * FROM "SchAccounting"."Func_TblCodeOfAccounting_Structure_SET"(0000004000000000002, NULL, 0000009000000000002, 6, '6-0000', '6-1150'); </v>
      </c>
    </row>
    <row r="270" spans="2:41" x14ac:dyDescent="0.25">
      <c r="B270" s="20">
        <v>2</v>
      </c>
      <c r="C270" s="32" t="s">
        <v>440</v>
      </c>
      <c r="D270" s="20" t="s">
        <v>257</v>
      </c>
      <c r="M270" s="32" t="s">
        <v>440</v>
      </c>
      <c r="Q270" s="20" t="str">
        <f t="shared" si="108"/>
        <v>Stamp Duty</v>
      </c>
      <c r="S270" s="20" t="str">
        <f t="shared" si="110"/>
        <v>2-PASV</v>
      </c>
      <c r="T270" s="20" t="str">
        <f t="shared" si="111"/>
        <v>3-0000</v>
      </c>
      <c r="U270" s="20" t="str">
        <f t="shared" si="112"/>
        <v>3-3000</v>
      </c>
      <c r="V270" s="20" t="str">
        <f t="shared" si="113"/>
        <v>4-1EAT</v>
      </c>
      <c r="W270" s="20" t="str">
        <f t="shared" si="114"/>
        <v>4-2EBT</v>
      </c>
      <c r="X270" s="20" t="str">
        <f t="shared" si="115"/>
        <v>4-3OPF</v>
      </c>
      <c r="Y270" s="20" t="str">
        <f t="shared" si="116"/>
        <v>6-0000</v>
      </c>
      <c r="Z270" s="20" t="str">
        <f t="shared" si="117"/>
        <v>6-1200</v>
      </c>
      <c r="AA270" s="20" t="str">
        <f t="shared" si="118"/>
        <v>5-3000</v>
      </c>
      <c r="AB270" s="20" t="str">
        <f t="shared" si="119"/>
        <v>5-9000</v>
      </c>
      <c r="AD270" s="20" t="str">
        <f t="shared" si="98"/>
        <v/>
      </c>
      <c r="AE270" s="20" t="str">
        <f t="shared" si="99"/>
        <v/>
      </c>
      <c r="AF270" s="20" t="str">
        <f t="shared" si="100"/>
        <v/>
      </c>
      <c r="AG270" s="20" t="str">
        <f t="shared" si="101"/>
        <v/>
      </c>
      <c r="AH270" s="20" t="str">
        <f t="shared" si="102"/>
        <v/>
      </c>
      <c r="AI270" s="20" t="str">
        <f t="shared" si="103"/>
        <v/>
      </c>
      <c r="AJ270" s="20" t="str">
        <f t="shared" si="104"/>
        <v xml:space="preserve">SELECT * FROM "SchAccounting"."Func_TblCodeOfAccounting_Structure_SET"(0000004000000000002, NULL, 0000009000000000002, 6, '6-0000', '6-1200'); </v>
      </c>
      <c r="AK270" s="20" t="str">
        <f t="shared" si="105"/>
        <v/>
      </c>
      <c r="AL270" s="20" t="str">
        <f t="shared" si="106"/>
        <v/>
      </c>
      <c r="AM270" s="20" t="str">
        <f t="shared" si="107"/>
        <v/>
      </c>
      <c r="AO270" s="28" t="str">
        <f t="shared" si="109"/>
        <v xml:space="preserve">SELECT * FROM "SchAccounting"."Func_TblCodeOfAccounting_Structure_SET"(0000004000000000002, NULL, 0000009000000000002, 6, '6-0000', '6-1200'); </v>
      </c>
    </row>
    <row r="271" spans="2:41" x14ac:dyDescent="0.25">
      <c r="B271" s="20">
        <v>2</v>
      </c>
      <c r="C271" s="32" t="s">
        <v>441</v>
      </c>
      <c r="D271" s="20" t="s">
        <v>258</v>
      </c>
      <c r="M271" s="32" t="s">
        <v>441</v>
      </c>
      <c r="Q271" s="20" t="str">
        <f t="shared" si="108"/>
        <v>Postage &amp; Courier</v>
      </c>
      <c r="S271" s="20" t="str">
        <f t="shared" si="110"/>
        <v>2-PASV</v>
      </c>
      <c r="T271" s="20" t="str">
        <f t="shared" si="111"/>
        <v>3-0000</v>
      </c>
      <c r="U271" s="20" t="str">
        <f t="shared" si="112"/>
        <v>3-3000</v>
      </c>
      <c r="V271" s="20" t="str">
        <f t="shared" si="113"/>
        <v>4-1EAT</v>
      </c>
      <c r="W271" s="20" t="str">
        <f t="shared" si="114"/>
        <v>4-2EBT</v>
      </c>
      <c r="X271" s="20" t="str">
        <f t="shared" si="115"/>
        <v>4-3OPF</v>
      </c>
      <c r="Y271" s="20" t="str">
        <f t="shared" si="116"/>
        <v>6-0000</v>
      </c>
      <c r="Z271" s="20" t="str">
        <f t="shared" si="117"/>
        <v>6-1300</v>
      </c>
      <c r="AA271" s="20" t="str">
        <f t="shared" si="118"/>
        <v>5-3000</v>
      </c>
      <c r="AB271" s="20" t="str">
        <f t="shared" si="119"/>
        <v>5-9000</v>
      </c>
      <c r="AD271" s="20" t="str">
        <f t="shared" si="98"/>
        <v/>
      </c>
      <c r="AE271" s="20" t="str">
        <f t="shared" si="99"/>
        <v/>
      </c>
      <c r="AF271" s="20" t="str">
        <f t="shared" si="100"/>
        <v/>
      </c>
      <c r="AG271" s="20" t="str">
        <f t="shared" si="101"/>
        <v/>
      </c>
      <c r="AH271" s="20" t="str">
        <f t="shared" si="102"/>
        <v/>
      </c>
      <c r="AI271" s="20" t="str">
        <f t="shared" si="103"/>
        <v/>
      </c>
      <c r="AJ271" s="20" t="str">
        <f t="shared" si="104"/>
        <v xml:space="preserve">SELECT * FROM "SchAccounting"."Func_TblCodeOfAccounting_Structure_SET"(0000004000000000002, NULL, 0000009000000000002, 6, '6-0000', '6-1300'); </v>
      </c>
      <c r="AK271" s="20" t="str">
        <f t="shared" si="105"/>
        <v/>
      </c>
      <c r="AL271" s="20" t="str">
        <f t="shared" si="106"/>
        <v/>
      </c>
      <c r="AM271" s="20" t="str">
        <f t="shared" si="107"/>
        <v/>
      </c>
      <c r="AO271" s="28" t="str">
        <f t="shared" si="109"/>
        <v xml:space="preserve">SELECT * FROM "SchAccounting"."Func_TblCodeOfAccounting_Structure_SET"(0000004000000000002, NULL, 0000009000000000002, 6, '6-0000', '6-1300'); </v>
      </c>
    </row>
    <row r="272" spans="2:41" x14ac:dyDescent="0.25">
      <c r="B272" s="20">
        <v>2</v>
      </c>
      <c r="C272" s="32" t="s">
        <v>644</v>
      </c>
      <c r="D272" s="20" t="s">
        <v>259</v>
      </c>
      <c r="M272" s="32" t="s">
        <v>644</v>
      </c>
      <c r="Q272" s="20" t="str">
        <f t="shared" si="108"/>
        <v>Other Admin Expenses</v>
      </c>
      <c r="S272" s="20" t="str">
        <f t="shared" si="110"/>
        <v>2-PASV</v>
      </c>
      <c r="T272" s="20" t="str">
        <f t="shared" si="111"/>
        <v>3-0000</v>
      </c>
      <c r="U272" s="20" t="str">
        <f t="shared" si="112"/>
        <v>3-3000</v>
      </c>
      <c r="V272" s="20" t="str">
        <f t="shared" si="113"/>
        <v>4-1EAT</v>
      </c>
      <c r="W272" s="20" t="str">
        <f t="shared" si="114"/>
        <v>4-2EBT</v>
      </c>
      <c r="X272" s="20" t="str">
        <f t="shared" si="115"/>
        <v>4-3OPF</v>
      </c>
      <c r="Y272" s="20" t="str">
        <f t="shared" si="116"/>
        <v>6-0000</v>
      </c>
      <c r="Z272" s="20" t="str">
        <f t="shared" si="117"/>
        <v>6-1900</v>
      </c>
      <c r="AA272" s="20" t="str">
        <f t="shared" si="118"/>
        <v>5-3000</v>
      </c>
      <c r="AB272" s="20" t="str">
        <f t="shared" si="119"/>
        <v>5-9000</v>
      </c>
      <c r="AD272" s="20" t="str">
        <f t="shared" si="98"/>
        <v/>
      </c>
      <c r="AE272" s="20" t="str">
        <f t="shared" si="99"/>
        <v/>
      </c>
      <c r="AF272" s="20" t="str">
        <f t="shared" si="100"/>
        <v/>
      </c>
      <c r="AG272" s="20" t="str">
        <f t="shared" si="101"/>
        <v/>
      </c>
      <c r="AH272" s="20" t="str">
        <f t="shared" si="102"/>
        <v/>
      </c>
      <c r="AI272" s="20" t="str">
        <f t="shared" si="103"/>
        <v/>
      </c>
      <c r="AJ272" s="20" t="str">
        <f t="shared" si="104"/>
        <v xml:space="preserve">SELECT * FROM "SchAccounting"."Func_TblCodeOfAccounting_Structure_SET"(0000004000000000002, NULL, 0000009000000000002, 6, '6-0000', '6-1900'); </v>
      </c>
      <c r="AK272" s="20" t="str">
        <f t="shared" si="105"/>
        <v/>
      </c>
      <c r="AL272" s="20" t="str">
        <f t="shared" si="106"/>
        <v/>
      </c>
      <c r="AM272" s="20" t="str">
        <f t="shared" si="107"/>
        <v/>
      </c>
      <c r="AO272" s="28" t="str">
        <f t="shared" si="109"/>
        <v xml:space="preserve">SELECT * FROM "SchAccounting"."Func_TblCodeOfAccounting_Structure_SET"(0000004000000000002, NULL, 0000009000000000002, 6, '6-0000', '6-1900'); </v>
      </c>
    </row>
    <row r="273" spans="2:41" x14ac:dyDescent="0.25">
      <c r="B273" s="20">
        <v>2</v>
      </c>
      <c r="C273" s="32" t="s">
        <v>645</v>
      </c>
      <c r="D273" s="20" t="s">
        <v>260</v>
      </c>
      <c r="M273" s="32" t="s">
        <v>645</v>
      </c>
      <c r="Q273" s="20" t="str">
        <f t="shared" si="108"/>
        <v>Office Supplies</v>
      </c>
      <c r="S273" s="20" t="str">
        <f t="shared" si="110"/>
        <v>2-PASV</v>
      </c>
      <c r="T273" s="20" t="str">
        <f t="shared" si="111"/>
        <v>3-0000</v>
      </c>
      <c r="U273" s="20" t="str">
        <f t="shared" si="112"/>
        <v>3-3000</v>
      </c>
      <c r="V273" s="20" t="str">
        <f t="shared" si="113"/>
        <v>4-1EAT</v>
      </c>
      <c r="W273" s="20" t="str">
        <f t="shared" si="114"/>
        <v>4-2EBT</v>
      </c>
      <c r="X273" s="20" t="str">
        <f t="shared" si="115"/>
        <v>4-3OPF</v>
      </c>
      <c r="Y273" s="20" t="str">
        <f t="shared" si="116"/>
        <v>6-0000</v>
      </c>
      <c r="Z273" s="20" t="str">
        <f t="shared" si="117"/>
        <v>6-2100</v>
      </c>
      <c r="AA273" s="20" t="str">
        <f t="shared" si="118"/>
        <v>5-3000</v>
      </c>
      <c r="AB273" s="20" t="str">
        <f t="shared" si="119"/>
        <v>5-9000</v>
      </c>
      <c r="AD273" s="20" t="str">
        <f t="shared" si="98"/>
        <v/>
      </c>
      <c r="AE273" s="20" t="str">
        <f t="shared" si="99"/>
        <v/>
      </c>
      <c r="AF273" s="20" t="str">
        <f t="shared" si="100"/>
        <v/>
      </c>
      <c r="AG273" s="20" t="str">
        <f t="shared" si="101"/>
        <v/>
      </c>
      <c r="AH273" s="20" t="str">
        <f t="shared" si="102"/>
        <v/>
      </c>
      <c r="AI273" s="20" t="str">
        <f t="shared" si="103"/>
        <v/>
      </c>
      <c r="AJ273" s="20" t="str">
        <f t="shared" si="104"/>
        <v xml:space="preserve">SELECT * FROM "SchAccounting"."Func_TblCodeOfAccounting_Structure_SET"(0000004000000000002, NULL, 0000009000000000002, 6, '6-0000', '6-2100'); </v>
      </c>
      <c r="AK273" s="20" t="str">
        <f t="shared" si="105"/>
        <v/>
      </c>
      <c r="AL273" s="20" t="str">
        <f t="shared" si="106"/>
        <v/>
      </c>
      <c r="AM273" s="20" t="str">
        <f t="shared" si="107"/>
        <v/>
      </c>
      <c r="AO273" s="28" t="str">
        <f t="shared" si="109"/>
        <v xml:space="preserve">SELECT * FROM "SchAccounting"."Func_TblCodeOfAccounting_Structure_SET"(0000004000000000002, NULL, 0000009000000000002, 6, '6-0000', '6-2100'); </v>
      </c>
    </row>
    <row r="274" spans="2:41" x14ac:dyDescent="0.25">
      <c r="B274" s="20">
        <v>2</v>
      </c>
      <c r="C274" s="32" t="s">
        <v>646</v>
      </c>
      <c r="D274" s="20" t="s">
        <v>261</v>
      </c>
      <c r="M274" s="32" t="s">
        <v>646</v>
      </c>
      <c r="Q274" s="20" t="str">
        <f t="shared" si="108"/>
        <v>Office Equipment &lt; $500</v>
      </c>
      <c r="S274" s="20" t="str">
        <f t="shared" si="110"/>
        <v>2-PASV</v>
      </c>
      <c r="T274" s="20" t="str">
        <f t="shared" si="111"/>
        <v>3-0000</v>
      </c>
      <c r="U274" s="20" t="str">
        <f t="shared" si="112"/>
        <v>3-3000</v>
      </c>
      <c r="V274" s="20" t="str">
        <f t="shared" si="113"/>
        <v>4-1EAT</v>
      </c>
      <c r="W274" s="20" t="str">
        <f t="shared" si="114"/>
        <v>4-2EBT</v>
      </c>
      <c r="X274" s="20" t="str">
        <f t="shared" si="115"/>
        <v>4-3OPF</v>
      </c>
      <c r="Y274" s="20" t="str">
        <f t="shared" si="116"/>
        <v>6-0000</v>
      </c>
      <c r="Z274" s="20" t="str">
        <f t="shared" si="117"/>
        <v>6-2200</v>
      </c>
      <c r="AA274" s="20" t="str">
        <f t="shared" si="118"/>
        <v>5-3000</v>
      </c>
      <c r="AB274" s="20" t="str">
        <f t="shared" si="119"/>
        <v>5-9000</v>
      </c>
      <c r="AD274" s="20" t="str">
        <f t="shared" si="98"/>
        <v/>
      </c>
      <c r="AE274" s="20" t="str">
        <f t="shared" si="99"/>
        <v/>
      </c>
      <c r="AF274" s="20" t="str">
        <f t="shared" si="100"/>
        <v/>
      </c>
      <c r="AG274" s="20" t="str">
        <f t="shared" si="101"/>
        <v/>
      </c>
      <c r="AH274" s="20" t="str">
        <f t="shared" si="102"/>
        <v/>
      </c>
      <c r="AI274" s="20" t="str">
        <f t="shared" si="103"/>
        <v/>
      </c>
      <c r="AJ274" s="20" t="str">
        <f t="shared" si="104"/>
        <v xml:space="preserve">SELECT * FROM "SchAccounting"."Func_TblCodeOfAccounting_Structure_SET"(0000004000000000002, NULL, 0000009000000000002, 6, '6-0000', '6-2200'); </v>
      </c>
      <c r="AK274" s="20" t="str">
        <f t="shared" si="105"/>
        <v/>
      </c>
      <c r="AL274" s="20" t="str">
        <f t="shared" si="106"/>
        <v/>
      </c>
      <c r="AM274" s="20" t="str">
        <f t="shared" si="107"/>
        <v/>
      </c>
      <c r="AO274" s="28" t="str">
        <f t="shared" si="109"/>
        <v xml:space="preserve">SELECT * FROM "SchAccounting"."Func_TblCodeOfAccounting_Structure_SET"(0000004000000000002, NULL, 0000009000000000002, 6, '6-0000', '6-2200'); </v>
      </c>
    </row>
    <row r="275" spans="2:41" x14ac:dyDescent="0.25">
      <c r="B275" s="20">
        <v>2</v>
      </c>
      <c r="C275" s="32" t="s">
        <v>647</v>
      </c>
      <c r="D275" s="20" t="s">
        <v>262</v>
      </c>
      <c r="M275" s="32" t="s">
        <v>647</v>
      </c>
      <c r="Q275" s="20" t="str">
        <f t="shared" si="108"/>
        <v>Furniture &amp; Fitting &lt; $500</v>
      </c>
      <c r="S275" s="20" t="str">
        <f t="shared" si="110"/>
        <v>2-PASV</v>
      </c>
      <c r="T275" s="20" t="str">
        <f t="shared" si="111"/>
        <v>3-0000</v>
      </c>
      <c r="U275" s="20" t="str">
        <f t="shared" si="112"/>
        <v>3-3000</v>
      </c>
      <c r="V275" s="20" t="str">
        <f t="shared" si="113"/>
        <v>4-1EAT</v>
      </c>
      <c r="W275" s="20" t="str">
        <f t="shared" si="114"/>
        <v>4-2EBT</v>
      </c>
      <c r="X275" s="20" t="str">
        <f t="shared" si="115"/>
        <v>4-3OPF</v>
      </c>
      <c r="Y275" s="20" t="str">
        <f t="shared" si="116"/>
        <v>6-0000</v>
      </c>
      <c r="Z275" s="20" t="str">
        <f t="shared" si="117"/>
        <v>6-2300</v>
      </c>
      <c r="AA275" s="20" t="str">
        <f t="shared" si="118"/>
        <v>5-3000</v>
      </c>
      <c r="AB275" s="20" t="str">
        <f t="shared" si="119"/>
        <v>5-9000</v>
      </c>
      <c r="AD275" s="20" t="str">
        <f t="shared" si="98"/>
        <v/>
      </c>
      <c r="AE275" s="20" t="str">
        <f t="shared" si="99"/>
        <v/>
      </c>
      <c r="AF275" s="20" t="str">
        <f t="shared" si="100"/>
        <v/>
      </c>
      <c r="AG275" s="20" t="str">
        <f t="shared" si="101"/>
        <v/>
      </c>
      <c r="AH275" s="20" t="str">
        <f t="shared" si="102"/>
        <v/>
      </c>
      <c r="AI275" s="20" t="str">
        <f t="shared" si="103"/>
        <v/>
      </c>
      <c r="AJ275" s="20" t="str">
        <f t="shared" si="104"/>
        <v xml:space="preserve">SELECT * FROM "SchAccounting"."Func_TblCodeOfAccounting_Structure_SET"(0000004000000000002, NULL, 0000009000000000002, 6, '6-0000', '6-2300'); </v>
      </c>
      <c r="AK275" s="20" t="str">
        <f t="shared" si="105"/>
        <v/>
      </c>
      <c r="AL275" s="20" t="str">
        <f t="shared" si="106"/>
        <v/>
      </c>
      <c r="AM275" s="20" t="str">
        <f t="shared" si="107"/>
        <v/>
      </c>
      <c r="AO275" s="28" t="str">
        <f t="shared" si="109"/>
        <v xml:space="preserve">SELECT * FROM "SchAccounting"."Func_TblCodeOfAccounting_Structure_SET"(0000004000000000002, NULL, 0000009000000000002, 6, '6-0000', '6-2300'); </v>
      </c>
    </row>
    <row r="276" spans="2:41" x14ac:dyDescent="0.25">
      <c r="B276" s="20">
        <v>2</v>
      </c>
      <c r="C276" s="32" t="s">
        <v>648</v>
      </c>
      <c r="D276" s="20" t="s">
        <v>263</v>
      </c>
      <c r="M276" s="32" t="s">
        <v>648</v>
      </c>
      <c r="Q276" s="20" t="str">
        <f t="shared" si="108"/>
        <v>Light &amp; Power Equipment</v>
      </c>
      <c r="S276" s="20" t="str">
        <f t="shared" si="110"/>
        <v>2-PASV</v>
      </c>
      <c r="T276" s="20" t="str">
        <f t="shared" si="111"/>
        <v>3-0000</v>
      </c>
      <c r="U276" s="20" t="str">
        <f t="shared" si="112"/>
        <v>3-3000</v>
      </c>
      <c r="V276" s="20" t="str">
        <f t="shared" si="113"/>
        <v>4-1EAT</v>
      </c>
      <c r="W276" s="20" t="str">
        <f t="shared" si="114"/>
        <v>4-2EBT</v>
      </c>
      <c r="X276" s="20" t="str">
        <f t="shared" si="115"/>
        <v>4-3OPF</v>
      </c>
      <c r="Y276" s="20" t="str">
        <f t="shared" si="116"/>
        <v>6-0000</v>
      </c>
      <c r="Z276" s="20" t="str">
        <f t="shared" si="117"/>
        <v>6-2400</v>
      </c>
      <c r="AA276" s="20" t="str">
        <f t="shared" si="118"/>
        <v>5-3000</v>
      </c>
      <c r="AB276" s="20" t="str">
        <f t="shared" si="119"/>
        <v>5-9000</v>
      </c>
      <c r="AD276" s="20" t="str">
        <f t="shared" si="98"/>
        <v/>
      </c>
      <c r="AE276" s="20" t="str">
        <f t="shared" si="99"/>
        <v/>
      </c>
      <c r="AF276" s="20" t="str">
        <f t="shared" si="100"/>
        <v/>
      </c>
      <c r="AG276" s="20" t="str">
        <f t="shared" si="101"/>
        <v/>
      </c>
      <c r="AH276" s="20" t="str">
        <f t="shared" si="102"/>
        <v/>
      </c>
      <c r="AI276" s="20" t="str">
        <f t="shared" si="103"/>
        <v/>
      </c>
      <c r="AJ276" s="20" t="str">
        <f t="shared" si="104"/>
        <v xml:space="preserve">SELECT * FROM "SchAccounting"."Func_TblCodeOfAccounting_Structure_SET"(0000004000000000002, NULL, 0000009000000000002, 6, '6-0000', '6-2400'); </v>
      </c>
      <c r="AK276" s="20" t="str">
        <f t="shared" si="105"/>
        <v/>
      </c>
      <c r="AL276" s="20" t="str">
        <f t="shared" si="106"/>
        <v/>
      </c>
      <c r="AM276" s="20" t="str">
        <f t="shared" si="107"/>
        <v/>
      </c>
      <c r="AO276" s="28" t="str">
        <f t="shared" si="109"/>
        <v xml:space="preserve">SELECT * FROM "SchAccounting"."Func_TblCodeOfAccounting_Structure_SET"(0000004000000000002, NULL, 0000009000000000002, 6, '6-0000', '6-2400'); </v>
      </c>
    </row>
    <row r="277" spans="2:41" x14ac:dyDescent="0.25">
      <c r="B277" s="20">
        <v>2</v>
      </c>
      <c r="C277" s="32" t="s">
        <v>649</v>
      </c>
      <c r="D277" s="20" t="s">
        <v>193</v>
      </c>
      <c r="M277" s="32" t="s">
        <v>649</v>
      </c>
      <c r="Q277" s="20" t="str">
        <f t="shared" si="108"/>
        <v>Utilities</v>
      </c>
      <c r="S277" s="20" t="str">
        <f t="shared" si="110"/>
        <v>2-PASV</v>
      </c>
      <c r="T277" s="20" t="str">
        <f t="shared" si="111"/>
        <v>3-0000</v>
      </c>
      <c r="U277" s="20" t="str">
        <f t="shared" si="112"/>
        <v>3-3000</v>
      </c>
      <c r="V277" s="20" t="str">
        <f t="shared" si="113"/>
        <v>4-1EAT</v>
      </c>
      <c r="W277" s="20" t="str">
        <f t="shared" si="114"/>
        <v>4-2EBT</v>
      </c>
      <c r="X277" s="20" t="str">
        <f t="shared" si="115"/>
        <v>4-3OPF</v>
      </c>
      <c r="Y277" s="20" t="str">
        <f t="shared" si="116"/>
        <v>6-0000</v>
      </c>
      <c r="Z277" s="20" t="str">
        <f t="shared" si="117"/>
        <v>6-2500</v>
      </c>
      <c r="AA277" s="20" t="str">
        <f t="shared" si="118"/>
        <v>5-3000</v>
      </c>
      <c r="AB277" s="20" t="str">
        <f t="shared" si="119"/>
        <v>5-9000</v>
      </c>
      <c r="AD277" s="20" t="str">
        <f t="shared" si="98"/>
        <v/>
      </c>
      <c r="AE277" s="20" t="str">
        <f t="shared" si="99"/>
        <v/>
      </c>
      <c r="AF277" s="20" t="str">
        <f t="shared" si="100"/>
        <v/>
      </c>
      <c r="AG277" s="20" t="str">
        <f t="shared" si="101"/>
        <v/>
      </c>
      <c r="AH277" s="20" t="str">
        <f t="shared" si="102"/>
        <v/>
      </c>
      <c r="AI277" s="20" t="str">
        <f t="shared" si="103"/>
        <v/>
      </c>
      <c r="AJ277" s="20" t="str">
        <f t="shared" si="104"/>
        <v xml:space="preserve">SELECT * FROM "SchAccounting"."Func_TblCodeOfAccounting_Structure_SET"(0000004000000000002, NULL, 0000009000000000002, 6, '6-0000', '6-2500'); </v>
      </c>
      <c r="AK277" s="20" t="str">
        <f t="shared" si="105"/>
        <v/>
      </c>
      <c r="AL277" s="20" t="str">
        <f t="shared" si="106"/>
        <v/>
      </c>
      <c r="AM277" s="20" t="str">
        <f t="shared" si="107"/>
        <v/>
      </c>
      <c r="AO277" s="28" t="str">
        <f t="shared" si="109"/>
        <v xml:space="preserve">SELECT * FROM "SchAccounting"."Func_TblCodeOfAccounting_Structure_SET"(0000004000000000002, NULL, 0000009000000000002, 6, '6-0000', '6-2500'); </v>
      </c>
    </row>
    <row r="278" spans="2:41" x14ac:dyDescent="0.25">
      <c r="B278" s="20">
        <v>2</v>
      </c>
      <c r="C278" s="32" t="s">
        <v>650</v>
      </c>
      <c r="D278" s="20" t="s">
        <v>264</v>
      </c>
      <c r="M278" s="32" t="s">
        <v>650</v>
      </c>
      <c r="Q278" s="20" t="str">
        <f t="shared" si="108"/>
        <v>Telephone, Telex, Fax</v>
      </c>
      <c r="S278" s="20" t="str">
        <f t="shared" si="110"/>
        <v>2-PASV</v>
      </c>
      <c r="T278" s="20" t="str">
        <f t="shared" si="111"/>
        <v>3-0000</v>
      </c>
      <c r="U278" s="20" t="str">
        <f t="shared" si="112"/>
        <v>3-3000</v>
      </c>
      <c r="V278" s="20" t="str">
        <f t="shared" si="113"/>
        <v>4-1EAT</v>
      </c>
      <c r="W278" s="20" t="str">
        <f t="shared" si="114"/>
        <v>4-2EBT</v>
      </c>
      <c r="X278" s="20" t="str">
        <f t="shared" si="115"/>
        <v>4-3OPF</v>
      </c>
      <c r="Y278" s="20" t="str">
        <f t="shared" si="116"/>
        <v>6-0000</v>
      </c>
      <c r="Z278" s="20" t="str">
        <f t="shared" si="117"/>
        <v>6-3100</v>
      </c>
      <c r="AA278" s="20" t="str">
        <f t="shared" si="118"/>
        <v>5-3000</v>
      </c>
      <c r="AB278" s="20" t="str">
        <f t="shared" si="119"/>
        <v>5-9000</v>
      </c>
      <c r="AD278" s="20" t="str">
        <f t="shared" si="98"/>
        <v/>
      </c>
      <c r="AE278" s="20" t="str">
        <f t="shared" si="99"/>
        <v/>
      </c>
      <c r="AF278" s="20" t="str">
        <f t="shared" si="100"/>
        <v/>
      </c>
      <c r="AG278" s="20" t="str">
        <f t="shared" si="101"/>
        <v/>
      </c>
      <c r="AH278" s="20" t="str">
        <f t="shared" si="102"/>
        <v/>
      </c>
      <c r="AI278" s="20" t="str">
        <f t="shared" si="103"/>
        <v/>
      </c>
      <c r="AJ278" s="20" t="str">
        <f t="shared" si="104"/>
        <v xml:space="preserve">SELECT * FROM "SchAccounting"."Func_TblCodeOfAccounting_Structure_SET"(0000004000000000002, NULL, 0000009000000000002, 6, '6-0000', '6-3100'); </v>
      </c>
      <c r="AK278" s="20" t="str">
        <f t="shared" si="105"/>
        <v/>
      </c>
      <c r="AL278" s="20" t="str">
        <f t="shared" si="106"/>
        <v/>
      </c>
      <c r="AM278" s="20" t="str">
        <f t="shared" si="107"/>
        <v/>
      </c>
      <c r="AO278" s="28" t="str">
        <f t="shared" si="109"/>
        <v xml:space="preserve">SELECT * FROM "SchAccounting"."Func_TblCodeOfAccounting_Structure_SET"(0000004000000000002, NULL, 0000009000000000002, 6, '6-0000', '6-3100'); </v>
      </c>
    </row>
    <row r="279" spans="2:41" x14ac:dyDescent="0.25">
      <c r="B279" s="20">
        <v>2</v>
      </c>
      <c r="C279" s="32" t="s">
        <v>651</v>
      </c>
      <c r="D279" s="20" t="s">
        <v>265</v>
      </c>
      <c r="M279" s="32" t="s">
        <v>651</v>
      </c>
      <c r="Q279" s="20" t="str">
        <f t="shared" si="108"/>
        <v>Telephone - Sales</v>
      </c>
      <c r="S279" s="20" t="str">
        <f t="shared" si="110"/>
        <v>2-PASV</v>
      </c>
      <c r="T279" s="20" t="str">
        <f t="shared" si="111"/>
        <v>3-0000</v>
      </c>
      <c r="U279" s="20" t="str">
        <f t="shared" si="112"/>
        <v>3-3000</v>
      </c>
      <c r="V279" s="20" t="str">
        <f t="shared" si="113"/>
        <v>4-1EAT</v>
      </c>
      <c r="W279" s="20" t="str">
        <f t="shared" si="114"/>
        <v>4-2EBT</v>
      </c>
      <c r="X279" s="20" t="str">
        <f t="shared" si="115"/>
        <v>4-3OPF</v>
      </c>
      <c r="Y279" s="20" t="str">
        <f t="shared" si="116"/>
        <v>6-0000</v>
      </c>
      <c r="Z279" s="20" t="str">
        <f t="shared" si="117"/>
        <v>6-3110</v>
      </c>
      <c r="AA279" s="20" t="str">
        <f t="shared" si="118"/>
        <v>5-3000</v>
      </c>
      <c r="AB279" s="20" t="str">
        <f t="shared" si="119"/>
        <v>5-9000</v>
      </c>
      <c r="AD279" s="20" t="str">
        <f t="shared" si="98"/>
        <v/>
      </c>
      <c r="AE279" s="20" t="str">
        <f t="shared" si="99"/>
        <v/>
      </c>
      <c r="AF279" s="20" t="str">
        <f t="shared" si="100"/>
        <v/>
      </c>
      <c r="AG279" s="20" t="str">
        <f t="shared" si="101"/>
        <v/>
      </c>
      <c r="AH279" s="20" t="str">
        <f t="shared" si="102"/>
        <v/>
      </c>
      <c r="AI279" s="20" t="str">
        <f t="shared" si="103"/>
        <v/>
      </c>
      <c r="AJ279" s="20" t="str">
        <f t="shared" si="104"/>
        <v xml:space="preserve">SELECT * FROM "SchAccounting"."Func_TblCodeOfAccounting_Structure_SET"(0000004000000000002, NULL, 0000009000000000002, 6, '6-0000', '6-3110'); </v>
      </c>
      <c r="AK279" s="20" t="str">
        <f t="shared" si="105"/>
        <v/>
      </c>
      <c r="AL279" s="20" t="str">
        <f t="shared" si="106"/>
        <v/>
      </c>
      <c r="AM279" s="20" t="str">
        <f t="shared" si="107"/>
        <v/>
      </c>
      <c r="AO279" s="28" t="str">
        <f t="shared" si="109"/>
        <v xml:space="preserve">SELECT * FROM "SchAccounting"."Func_TblCodeOfAccounting_Structure_SET"(0000004000000000002, NULL, 0000009000000000002, 6, '6-0000', '6-3110'); </v>
      </c>
    </row>
    <row r="280" spans="2:41" x14ac:dyDescent="0.25">
      <c r="B280" s="20">
        <v>2</v>
      </c>
      <c r="C280" s="32" t="s">
        <v>652</v>
      </c>
      <c r="D280" s="20" t="s">
        <v>266</v>
      </c>
      <c r="M280" s="32" t="s">
        <v>652</v>
      </c>
      <c r="Q280" s="20" t="str">
        <f t="shared" si="108"/>
        <v>Mobile Phones &lt; $500</v>
      </c>
      <c r="S280" s="20" t="str">
        <f t="shared" si="110"/>
        <v>2-PASV</v>
      </c>
      <c r="T280" s="20" t="str">
        <f t="shared" si="111"/>
        <v>3-0000</v>
      </c>
      <c r="U280" s="20" t="str">
        <f t="shared" si="112"/>
        <v>3-3000</v>
      </c>
      <c r="V280" s="20" t="str">
        <f t="shared" si="113"/>
        <v>4-1EAT</v>
      </c>
      <c r="W280" s="20" t="str">
        <f t="shared" si="114"/>
        <v>4-2EBT</v>
      </c>
      <c r="X280" s="20" t="str">
        <f t="shared" si="115"/>
        <v>4-3OPF</v>
      </c>
      <c r="Y280" s="20" t="str">
        <f t="shared" si="116"/>
        <v>6-0000</v>
      </c>
      <c r="Z280" s="20" t="str">
        <f t="shared" si="117"/>
        <v>6-3200</v>
      </c>
      <c r="AA280" s="20" t="str">
        <f t="shared" si="118"/>
        <v>5-3000</v>
      </c>
      <c r="AB280" s="20" t="str">
        <f t="shared" si="119"/>
        <v>5-9000</v>
      </c>
      <c r="AD280" s="20" t="str">
        <f t="shared" si="98"/>
        <v/>
      </c>
      <c r="AE280" s="20" t="str">
        <f t="shared" si="99"/>
        <v/>
      </c>
      <c r="AF280" s="20" t="str">
        <f t="shared" si="100"/>
        <v/>
      </c>
      <c r="AG280" s="20" t="str">
        <f t="shared" si="101"/>
        <v/>
      </c>
      <c r="AH280" s="20" t="str">
        <f t="shared" si="102"/>
        <v/>
      </c>
      <c r="AI280" s="20" t="str">
        <f t="shared" si="103"/>
        <v/>
      </c>
      <c r="AJ280" s="20" t="str">
        <f t="shared" si="104"/>
        <v xml:space="preserve">SELECT * FROM "SchAccounting"."Func_TblCodeOfAccounting_Structure_SET"(0000004000000000002, NULL, 0000009000000000002, 6, '6-0000', '6-3200'); </v>
      </c>
      <c r="AK280" s="20" t="str">
        <f t="shared" si="105"/>
        <v/>
      </c>
      <c r="AL280" s="20" t="str">
        <f t="shared" si="106"/>
        <v/>
      </c>
      <c r="AM280" s="20" t="str">
        <f t="shared" si="107"/>
        <v/>
      </c>
      <c r="AO280" s="28" t="str">
        <f t="shared" si="109"/>
        <v xml:space="preserve">SELECT * FROM "SchAccounting"."Func_TblCodeOfAccounting_Structure_SET"(0000004000000000002, NULL, 0000009000000000002, 6, '6-0000', '6-3200'); </v>
      </c>
    </row>
    <row r="281" spans="2:41" x14ac:dyDescent="0.25">
      <c r="B281" s="20">
        <v>2</v>
      </c>
      <c r="C281" s="32" t="s">
        <v>653</v>
      </c>
      <c r="D281" s="20" t="s">
        <v>201</v>
      </c>
      <c r="M281" s="32" t="s">
        <v>653</v>
      </c>
      <c r="Q281" s="20" t="str">
        <f t="shared" si="108"/>
        <v>IT Expenses</v>
      </c>
      <c r="S281" s="20" t="str">
        <f t="shared" si="110"/>
        <v>2-PASV</v>
      </c>
      <c r="T281" s="20" t="str">
        <f t="shared" si="111"/>
        <v>3-0000</v>
      </c>
      <c r="U281" s="20" t="str">
        <f t="shared" si="112"/>
        <v>3-3000</v>
      </c>
      <c r="V281" s="20" t="str">
        <f t="shared" si="113"/>
        <v>4-1EAT</v>
      </c>
      <c r="W281" s="20" t="str">
        <f t="shared" si="114"/>
        <v>4-2EBT</v>
      </c>
      <c r="X281" s="20" t="str">
        <f t="shared" si="115"/>
        <v>4-3OPF</v>
      </c>
      <c r="Y281" s="20" t="str">
        <f t="shared" si="116"/>
        <v>6-0000</v>
      </c>
      <c r="Z281" s="20" t="str">
        <f t="shared" si="117"/>
        <v>6-3300</v>
      </c>
      <c r="AA281" s="20" t="str">
        <f t="shared" si="118"/>
        <v>5-3000</v>
      </c>
      <c r="AB281" s="20" t="str">
        <f t="shared" si="119"/>
        <v>5-9000</v>
      </c>
      <c r="AD281" s="20" t="str">
        <f t="shared" si="98"/>
        <v/>
      </c>
      <c r="AE281" s="20" t="str">
        <f t="shared" si="99"/>
        <v/>
      </c>
      <c r="AF281" s="20" t="str">
        <f t="shared" si="100"/>
        <v/>
      </c>
      <c r="AG281" s="20" t="str">
        <f t="shared" si="101"/>
        <v/>
      </c>
      <c r="AH281" s="20" t="str">
        <f t="shared" si="102"/>
        <v/>
      </c>
      <c r="AI281" s="20" t="str">
        <f t="shared" si="103"/>
        <v/>
      </c>
      <c r="AJ281" s="20" t="str">
        <f t="shared" si="104"/>
        <v xml:space="preserve">SELECT * FROM "SchAccounting"."Func_TblCodeOfAccounting_Structure_SET"(0000004000000000002, NULL, 0000009000000000002, 6, '6-0000', '6-3300'); </v>
      </c>
      <c r="AK281" s="20" t="str">
        <f t="shared" si="105"/>
        <v/>
      </c>
      <c r="AL281" s="20" t="str">
        <f t="shared" si="106"/>
        <v/>
      </c>
      <c r="AM281" s="20" t="str">
        <f t="shared" si="107"/>
        <v/>
      </c>
      <c r="AO281" s="28" t="str">
        <f t="shared" si="109"/>
        <v xml:space="preserve">SELECT * FROM "SchAccounting"."Func_TblCodeOfAccounting_Structure_SET"(0000004000000000002, NULL, 0000009000000000002, 6, '6-0000', '6-3300'); </v>
      </c>
    </row>
    <row r="282" spans="2:41" x14ac:dyDescent="0.25">
      <c r="B282" s="20">
        <v>2</v>
      </c>
      <c r="C282" s="32" t="s">
        <v>654</v>
      </c>
      <c r="D282" s="20" t="s">
        <v>267</v>
      </c>
      <c r="M282" s="32" t="s">
        <v>654</v>
      </c>
      <c r="Q282" s="20" t="str">
        <f t="shared" si="108"/>
        <v>Local Transportation</v>
      </c>
      <c r="S282" s="20" t="str">
        <f t="shared" si="110"/>
        <v>2-PASV</v>
      </c>
      <c r="T282" s="20" t="str">
        <f t="shared" si="111"/>
        <v>3-0000</v>
      </c>
      <c r="U282" s="20" t="str">
        <f t="shared" si="112"/>
        <v>3-3000</v>
      </c>
      <c r="V282" s="20" t="str">
        <f t="shared" si="113"/>
        <v>4-1EAT</v>
      </c>
      <c r="W282" s="20" t="str">
        <f t="shared" si="114"/>
        <v>4-2EBT</v>
      </c>
      <c r="X282" s="20" t="str">
        <f t="shared" si="115"/>
        <v>4-3OPF</v>
      </c>
      <c r="Y282" s="20" t="str">
        <f t="shared" si="116"/>
        <v>6-0000</v>
      </c>
      <c r="Z282" s="20" t="str">
        <f t="shared" si="117"/>
        <v>6-4100</v>
      </c>
      <c r="AA282" s="20" t="str">
        <f t="shared" si="118"/>
        <v>5-3000</v>
      </c>
      <c r="AB282" s="20" t="str">
        <f t="shared" si="119"/>
        <v>5-9000</v>
      </c>
      <c r="AD282" s="20" t="str">
        <f t="shared" si="98"/>
        <v/>
      </c>
      <c r="AE282" s="20" t="str">
        <f t="shared" si="99"/>
        <v/>
      </c>
      <c r="AF282" s="20" t="str">
        <f t="shared" si="100"/>
        <v/>
      </c>
      <c r="AG282" s="20" t="str">
        <f t="shared" si="101"/>
        <v/>
      </c>
      <c r="AH282" s="20" t="str">
        <f t="shared" si="102"/>
        <v/>
      </c>
      <c r="AI282" s="20" t="str">
        <f t="shared" si="103"/>
        <v/>
      </c>
      <c r="AJ282" s="20" t="str">
        <f t="shared" si="104"/>
        <v xml:space="preserve">SELECT * FROM "SchAccounting"."Func_TblCodeOfAccounting_Structure_SET"(0000004000000000002, NULL, 0000009000000000002, 6, '6-0000', '6-4100'); </v>
      </c>
      <c r="AK282" s="20" t="str">
        <f t="shared" si="105"/>
        <v/>
      </c>
      <c r="AL282" s="20" t="str">
        <f t="shared" si="106"/>
        <v/>
      </c>
      <c r="AM282" s="20" t="str">
        <f t="shared" si="107"/>
        <v/>
      </c>
      <c r="AO282" s="28" t="str">
        <f t="shared" si="109"/>
        <v xml:space="preserve">SELECT * FROM "SchAccounting"."Func_TblCodeOfAccounting_Structure_SET"(0000004000000000002, NULL, 0000009000000000002, 6, '6-0000', '6-4100'); </v>
      </c>
    </row>
    <row r="283" spans="2:41" x14ac:dyDescent="0.25">
      <c r="B283" s="20">
        <v>2</v>
      </c>
      <c r="C283" s="32" t="s">
        <v>655</v>
      </c>
      <c r="D283" s="20" t="s">
        <v>202</v>
      </c>
      <c r="M283" s="32" t="s">
        <v>655</v>
      </c>
      <c r="Q283" s="20" t="str">
        <f t="shared" si="108"/>
        <v>Hire of Motor Vehicle</v>
      </c>
      <c r="S283" s="20" t="str">
        <f t="shared" si="110"/>
        <v>2-PASV</v>
      </c>
      <c r="T283" s="20" t="str">
        <f t="shared" si="111"/>
        <v>3-0000</v>
      </c>
      <c r="U283" s="20" t="str">
        <f t="shared" si="112"/>
        <v>3-3000</v>
      </c>
      <c r="V283" s="20" t="str">
        <f t="shared" si="113"/>
        <v>4-1EAT</v>
      </c>
      <c r="W283" s="20" t="str">
        <f t="shared" si="114"/>
        <v>4-2EBT</v>
      </c>
      <c r="X283" s="20" t="str">
        <f t="shared" si="115"/>
        <v>4-3OPF</v>
      </c>
      <c r="Y283" s="20" t="str">
        <f t="shared" si="116"/>
        <v>6-0000</v>
      </c>
      <c r="Z283" s="20" t="str">
        <f t="shared" si="117"/>
        <v>6-4200</v>
      </c>
      <c r="AA283" s="20" t="str">
        <f t="shared" si="118"/>
        <v>5-3000</v>
      </c>
      <c r="AB283" s="20" t="str">
        <f t="shared" si="119"/>
        <v>5-9000</v>
      </c>
      <c r="AD283" s="20" t="str">
        <f t="shared" si="98"/>
        <v/>
      </c>
      <c r="AE283" s="20" t="str">
        <f t="shared" si="99"/>
        <v/>
      </c>
      <c r="AF283" s="20" t="str">
        <f t="shared" si="100"/>
        <v/>
      </c>
      <c r="AG283" s="20" t="str">
        <f t="shared" si="101"/>
        <v/>
      </c>
      <c r="AH283" s="20" t="str">
        <f t="shared" si="102"/>
        <v/>
      </c>
      <c r="AI283" s="20" t="str">
        <f t="shared" si="103"/>
        <v/>
      </c>
      <c r="AJ283" s="20" t="str">
        <f t="shared" si="104"/>
        <v xml:space="preserve">SELECT * FROM "SchAccounting"."Func_TblCodeOfAccounting_Structure_SET"(0000004000000000002, NULL, 0000009000000000002, 6, '6-0000', '6-4200'); </v>
      </c>
      <c r="AK283" s="20" t="str">
        <f t="shared" si="105"/>
        <v/>
      </c>
      <c r="AL283" s="20" t="str">
        <f t="shared" si="106"/>
        <v/>
      </c>
      <c r="AM283" s="20" t="str">
        <f t="shared" si="107"/>
        <v/>
      </c>
      <c r="AO283" s="28" t="str">
        <f t="shared" si="109"/>
        <v xml:space="preserve">SELECT * FROM "SchAccounting"."Func_TblCodeOfAccounting_Structure_SET"(0000004000000000002, NULL, 0000009000000000002, 6, '6-0000', '6-4200'); </v>
      </c>
    </row>
    <row r="284" spans="2:41" x14ac:dyDescent="0.25">
      <c r="B284" s="20">
        <v>2</v>
      </c>
      <c r="C284" s="32" t="s">
        <v>656</v>
      </c>
      <c r="D284" s="20" t="s">
        <v>210</v>
      </c>
      <c r="M284" s="32" t="s">
        <v>656</v>
      </c>
      <c r="Q284" s="20" t="str">
        <f t="shared" si="108"/>
        <v>Business Travelling</v>
      </c>
      <c r="S284" s="20" t="str">
        <f t="shared" si="110"/>
        <v>2-PASV</v>
      </c>
      <c r="T284" s="20" t="str">
        <f t="shared" si="111"/>
        <v>3-0000</v>
      </c>
      <c r="U284" s="20" t="str">
        <f t="shared" si="112"/>
        <v>3-3000</v>
      </c>
      <c r="V284" s="20" t="str">
        <f t="shared" si="113"/>
        <v>4-1EAT</v>
      </c>
      <c r="W284" s="20" t="str">
        <f t="shared" si="114"/>
        <v>4-2EBT</v>
      </c>
      <c r="X284" s="20" t="str">
        <f t="shared" si="115"/>
        <v>4-3OPF</v>
      </c>
      <c r="Y284" s="20" t="str">
        <f t="shared" si="116"/>
        <v>6-0000</v>
      </c>
      <c r="Z284" s="20" t="str">
        <f t="shared" si="117"/>
        <v>6-4300</v>
      </c>
      <c r="AA284" s="20" t="str">
        <f t="shared" si="118"/>
        <v>5-3000</v>
      </c>
      <c r="AB284" s="20" t="str">
        <f t="shared" si="119"/>
        <v>5-9000</v>
      </c>
      <c r="AD284" s="20" t="str">
        <f t="shared" si="98"/>
        <v/>
      </c>
      <c r="AE284" s="20" t="str">
        <f t="shared" si="99"/>
        <v/>
      </c>
      <c r="AF284" s="20" t="str">
        <f t="shared" si="100"/>
        <v/>
      </c>
      <c r="AG284" s="20" t="str">
        <f t="shared" si="101"/>
        <v/>
      </c>
      <c r="AH284" s="20" t="str">
        <f t="shared" si="102"/>
        <v/>
      </c>
      <c r="AI284" s="20" t="str">
        <f t="shared" si="103"/>
        <v/>
      </c>
      <c r="AJ284" s="20" t="str">
        <f t="shared" si="104"/>
        <v xml:space="preserve">SELECT * FROM "SchAccounting"."Func_TblCodeOfAccounting_Structure_SET"(0000004000000000002, NULL, 0000009000000000002, 6, '6-0000', '6-4300'); </v>
      </c>
      <c r="AK284" s="20" t="str">
        <f t="shared" si="105"/>
        <v/>
      </c>
      <c r="AL284" s="20" t="str">
        <f t="shared" si="106"/>
        <v/>
      </c>
      <c r="AM284" s="20" t="str">
        <f t="shared" si="107"/>
        <v/>
      </c>
      <c r="AO284" s="28" t="str">
        <f t="shared" si="109"/>
        <v xml:space="preserve">SELECT * FROM "SchAccounting"."Func_TblCodeOfAccounting_Structure_SET"(0000004000000000002, NULL, 0000009000000000002, 6, '6-0000', '6-4300'); </v>
      </c>
    </row>
    <row r="285" spans="2:41" x14ac:dyDescent="0.25">
      <c r="B285" s="20">
        <v>2</v>
      </c>
      <c r="C285" s="32" t="s">
        <v>657</v>
      </c>
      <c r="D285" s="20" t="s">
        <v>268</v>
      </c>
      <c r="M285" s="32" t="s">
        <v>657</v>
      </c>
      <c r="Q285" s="20" t="str">
        <f t="shared" si="108"/>
        <v>MV - Fuel &amp; Oil</v>
      </c>
      <c r="S285" s="20" t="str">
        <f t="shared" si="110"/>
        <v>2-PASV</v>
      </c>
      <c r="T285" s="20" t="str">
        <f t="shared" si="111"/>
        <v>3-0000</v>
      </c>
      <c r="U285" s="20" t="str">
        <f t="shared" si="112"/>
        <v>3-3000</v>
      </c>
      <c r="V285" s="20" t="str">
        <f t="shared" si="113"/>
        <v>4-1EAT</v>
      </c>
      <c r="W285" s="20" t="str">
        <f t="shared" si="114"/>
        <v>4-2EBT</v>
      </c>
      <c r="X285" s="20" t="str">
        <f t="shared" si="115"/>
        <v>4-3OPF</v>
      </c>
      <c r="Y285" s="20" t="str">
        <f t="shared" si="116"/>
        <v>6-0000</v>
      </c>
      <c r="Z285" s="20" t="str">
        <f t="shared" si="117"/>
        <v>6-4310</v>
      </c>
      <c r="AA285" s="20" t="str">
        <f t="shared" si="118"/>
        <v>5-3000</v>
      </c>
      <c r="AB285" s="20" t="str">
        <f t="shared" si="119"/>
        <v>5-9000</v>
      </c>
      <c r="AD285" s="20" t="str">
        <f t="shared" si="98"/>
        <v/>
      </c>
      <c r="AE285" s="20" t="str">
        <f t="shared" si="99"/>
        <v/>
      </c>
      <c r="AF285" s="20" t="str">
        <f t="shared" si="100"/>
        <v/>
      </c>
      <c r="AG285" s="20" t="str">
        <f t="shared" si="101"/>
        <v/>
      </c>
      <c r="AH285" s="20" t="str">
        <f t="shared" si="102"/>
        <v/>
      </c>
      <c r="AI285" s="20" t="str">
        <f t="shared" si="103"/>
        <v/>
      </c>
      <c r="AJ285" s="20" t="str">
        <f t="shared" si="104"/>
        <v xml:space="preserve">SELECT * FROM "SchAccounting"."Func_TblCodeOfAccounting_Structure_SET"(0000004000000000002, NULL, 0000009000000000002, 6, '6-0000', '6-4310'); </v>
      </c>
      <c r="AK285" s="20" t="str">
        <f t="shared" si="105"/>
        <v/>
      </c>
      <c r="AL285" s="20" t="str">
        <f t="shared" si="106"/>
        <v/>
      </c>
      <c r="AM285" s="20" t="str">
        <f t="shared" si="107"/>
        <v/>
      </c>
      <c r="AO285" s="28" t="str">
        <f t="shared" si="109"/>
        <v xml:space="preserve">SELECT * FROM "SchAccounting"."Func_TblCodeOfAccounting_Structure_SET"(0000004000000000002, NULL, 0000009000000000002, 6, '6-0000', '6-4310'); </v>
      </c>
    </row>
    <row r="286" spans="2:41" x14ac:dyDescent="0.25">
      <c r="B286" s="20">
        <v>2</v>
      </c>
      <c r="C286" s="32" t="s">
        <v>658</v>
      </c>
      <c r="D286" s="20" t="s">
        <v>269</v>
      </c>
      <c r="M286" s="32" t="s">
        <v>658</v>
      </c>
      <c r="Q286" s="20" t="str">
        <f t="shared" si="108"/>
        <v>MV - Repair &amp; Maintenance</v>
      </c>
      <c r="S286" s="20" t="str">
        <f t="shared" si="110"/>
        <v>2-PASV</v>
      </c>
      <c r="T286" s="20" t="str">
        <f t="shared" si="111"/>
        <v>3-0000</v>
      </c>
      <c r="U286" s="20" t="str">
        <f t="shared" si="112"/>
        <v>3-3000</v>
      </c>
      <c r="V286" s="20" t="str">
        <f t="shared" si="113"/>
        <v>4-1EAT</v>
      </c>
      <c r="W286" s="20" t="str">
        <f t="shared" si="114"/>
        <v>4-2EBT</v>
      </c>
      <c r="X286" s="20" t="str">
        <f t="shared" si="115"/>
        <v>4-3OPF</v>
      </c>
      <c r="Y286" s="20" t="str">
        <f t="shared" si="116"/>
        <v>6-0000</v>
      </c>
      <c r="Z286" s="20" t="str">
        <f t="shared" si="117"/>
        <v>6-4320</v>
      </c>
      <c r="AA286" s="20" t="str">
        <f t="shared" si="118"/>
        <v>5-3000</v>
      </c>
      <c r="AB286" s="20" t="str">
        <f t="shared" si="119"/>
        <v>5-9000</v>
      </c>
      <c r="AD286" s="20" t="str">
        <f t="shared" si="98"/>
        <v/>
      </c>
      <c r="AE286" s="20" t="str">
        <f t="shared" si="99"/>
        <v/>
      </c>
      <c r="AF286" s="20" t="str">
        <f t="shared" si="100"/>
        <v/>
      </c>
      <c r="AG286" s="20" t="str">
        <f t="shared" si="101"/>
        <v/>
      </c>
      <c r="AH286" s="20" t="str">
        <f t="shared" si="102"/>
        <v/>
      </c>
      <c r="AI286" s="20" t="str">
        <f t="shared" si="103"/>
        <v/>
      </c>
      <c r="AJ286" s="20" t="str">
        <f t="shared" si="104"/>
        <v xml:space="preserve">SELECT * FROM "SchAccounting"."Func_TblCodeOfAccounting_Structure_SET"(0000004000000000002, NULL, 0000009000000000002, 6, '6-0000', '6-4320'); </v>
      </c>
      <c r="AK286" s="20" t="str">
        <f t="shared" si="105"/>
        <v/>
      </c>
      <c r="AL286" s="20" t="str">
        <f t="shared" si="106"/>
        <v/>
      </c>
      <c r="AM286" s="20" t="str">
        <f t="shared" si="107"/>
        <v/>
      </c>
      <c r="AO286" s="28" t="str">
        <f t="shared" si="109"/>
        <v xml:space="preserve">SELECT * FROM "SchAccounting"."Func_TblCodeOfAccounting_Structure_SET"(0000004000000000002, NULL, 0000009000000000002, 6, '6-0000', '6-4320'); </v>
      </c>
    </row>
    <row r="287" spans="2:41" x14ac:dyDescent="0.25">
      <c r="B287" s="20">
        <v>2</v>
      </c>
      <c r="C287" s="32" t="s">
        <v>659</v>
      </c>
      <c r="D287" s="20" t="s">
        <v>270</v>
      </c>
      <c r="M287" s="32" t="s">
        <v>659</v>
      </c>
      <c r="Q287" s="20" t="str">
        <f t="shared" si="108"/>
        <v>MV - Tyres, Tubes</v>
      </c>
      <c r="S287" s="20" t="str">
        <f t="shared" si="110"/>
        <v>2-PASV</v>
      </c>
      <c r="T287" s="20" t="str">
        <f t="shared" si="111"/>
        <v>3-0000</v>
      </c>
      <c r="U287" s="20" t="str">
        <f t="shared" si="112"/>
        <v>3-3000</v>
      </c>
      <c r="V287" s="20" t="str">
        <f t="shared" si="113"/>
        <v>4-1EAT</v>
      </c>
      <c r="W287" s="20" t="str">
        <f t="shared" si="114"/>
        <v>4-2EBT</v>
      </c>
      <c r="X287" s="20" t="str">
        <f t="shared" si="115"/>
        <v>4-3OPF</v>
      </c>
      <c r="Y287" s="20" t="str">
        <f t="shared" si="116"/>
        <v>6-0000</v>
      </c>
      <c r="Z287" s="20" t="str">
        <f t="shared" si="117"/>
        <v>6-4330</v>
      </c>
      <c r="AA287" s="20" t="str">
        <f t="shared" si="118"/>
        <v>5-3000</v>
      </c>
      <c r="AB287" s="20" t="str">
        <f t="shared" si="119"/>
        <v>5-9000</v>
      </c>
      <c r="AD287" s="20" t="str">
        <f t="shared" si="98"/>
        <v/>
      </c>
      <c r="AE287" s="20" t="str">
        <f t="shared" si="99"/>
        <v/>
      </c>
      <c r="AF287" s="20" t="str">
        <f t="shared" si="100"/>
        <v/>
      </c>
      <c r="AG287" s="20" t="str">
        <f t="shared" si="101"/>
        <v/>
      </c>
      <c r="AH287" s="20" t="str">
        <f t="shared" si="102"/>
        <v/>
      </c>
      <c r="AI287" s="20" t="str">
        <f t="shared" si="103"/>
        <v/>
      </c>
      <c r="AJ287" s="20" t="str">
        <f t="shared" si="104"/>
        <v xml:space="preserve">SELECT * FROM "SchAccounting"."Func_TblCodeOfAccounting_Structure_SET"(0000004000000000002, NULL, 0000009000000000002, 6, '6-0000', '6-4330'); </v>
      </c>
      <c r="AK287" s="20" t="str">
        <f t="shared" si="105"/>
        <v/>
      </c>
      <c r="AL287" s="20" t="str">
        <f t="shared" si="106"/>
        <v/>
      </c>
      <c r="AM287" s="20" t="str">
        <f t="shared" si="107"/>
        <v/>
      </c>
      <c r="AO287" s="28" t="str">
        <f t="shared" si="109"/>
        <v xml:space="preserve">SELECT * FROM "SchAccounting"."Func_TblCodeOfAccounting_Structure_SET"(0000004000000000002, NULL, 0000009000000000002, 6, '6-0000', '6-4330'); </v>
      </c>
    </row>
    <row r="288" spans="2:41" x14ac:dyDescent="0.25">
      <c r="B288" s="20">
        <v>2</v>
      </c>
      <c r="C288" s="32" t="s">
        <v>660</v>
      </c>
      <c r="D288" s="20" t="s">
        <v>271</v>
      </c>
      <c r="M288" s="32" t="s">
        <v>660</v>
      </c>
      <c r="Q288" s="20" t="str">
        <f t="shared" si="108"/>
        <v>MV - Spare Parts</v>
      </c>
      <c r="S288" s="20" t="str">
        <f t="shared" si="110"/>
        <v>2-PASV</v>
      </c>
      <c r="T288" s="20" t="str">
        <f t="shared" si="111"/>
        <v>3-0000</v>
      </c>
      <c r="U288" s="20" t="str">
        <f t="shared" si="112"/>
        <v>3-3000</v>
      </c>
      <c r="V288" s="20" t="str">
        <f t="shared" si="113"/>
        <v>4-1EAT</v>
      </c>
      <c r="W288" s="20" t="str">
        <f t="shared" si="114"/>
        <v>4-2EBT</v>
      </c>
      <c r="X288" s="20" t="str">
        <f t="shared" si="115"/>
        <v>4-3OPF</v>
      </c>
      <c r="Y288" s="20" t="str">
        <f t="shared" si="116"/>
        <v>6-0000</v>
      </c>
      <c r="Z288" s="20" t="str">
        <f t="shared" si="117"/>
        <v>6-4340</v>
      </c>
      <c r="AA288" s="20" t="str">
        <f t="shared" si="118"/>
        <v>5-3000</v>
      </c>
      <c r="AB288" s="20" t="str">
        <f t="shared" si="119"/>
        <v>5-9000</v>
      </c>
      <c r="AD288" s="20" t="str">
        <f t="shared" si="98"/>
        <v/>
      </c>
      <c r="AE288" s="20" t="str">
        <f t="shared" si="99"/>
        <v/>
      </c>
      <c r="AF288" s="20" t="str">
        <f t="shared" si="100"/>
        <v/>
      </c>
      <c r="AG288" s="20" t="str">
        <f t="shared" si="101"/>
        <v/>
      </c>
      <c r="AH288" s="20" t="str">
        <f t="shared" si="102"/>
        <v/>
      </c>
      <c r="AI288" s="20" t="str">
        <f t="shared" si="103"/>
        <v/>
      </c>
      <c r="AJ288" s="20" t="str">
        <f t="shared" si="104"/>
        <v xml:space="preserve">SELECT * FROM "SchAccounting"."Func_TblCodeOfAccounting_Structure_SET"(0000004000000000002, NULL, 0000009000000000002, 6, '6-0000', '6-4340'); </v>
      </c>
      <c r="AK288" s="20" t="str">
        <f t="shared" si="105"/>
        <v/>
      </c>
      <c r="AL288" s="20" t="str">
        <f t="shared" si="106"/>
        <v/>
      </c>
      <c r="AM288" s="20" t="str">
        <f t="shared" si="107"/>
        <v/>
      </c>
      <c r="AO288" s="28" t="str">
        <f t="shared" si="109"/>
        <v xml:space="preserve">SELECT * FROM "SchAccounting"."Func_TblCodeOfAccounting_Structure_SET"(0000004000000000002, NULL, 0000009000000000002, 6, '6-0000', '6-4340'); </v>
      </c>
    </row>
    <row r="289" spans="2:41" x14ac:dyDescent="0.25">
      <c r="B289" s="20">
        <v>2</v>
      </c>
      <c r="C289" s="32" t="s">
        <v>661</v>
      </c>
      <c r="D289" s="20" t="s">
        <v>272</v>
      </c>
      <c r="M289" s="32" t="s">
        <v>661</v>
      </c>
      <c r="Q289" s="20" t="str">
        <f t="shared" si="108"/>
        <v>MV - Accessories</v>
      </c>
      <c r="S289" s="20" t="str">
        <f t="shared" si="110"/>
        <v>2-PASV</v>
      </c>
      <c r="T289" s="20" t="str">
        <f t="shared" si="111"/>
        <v>3-0000</v>
      </c>
      <c r="U289" s="20" t="str">
        <f t="shared" si="112"/>
        <v>3-3000</v>
      </c>
      <c r="V289" s="20" t="str">
        <f t="shared" si="113"/>
        <v>4-1EAT</v>
      </c>
      <c r="W289" s="20" t="str">
        <f t="shared" si="114"/>
        <v>4-2EBT</v>
      </c>
      <c r="X289" s="20" t="str">
        <f t="shared" si="115"/>
        <v>4-3OPF</v>
      </c>
      <c r="Y289" s="20" t="str">
        <f t="shared" si="116"/>
        <v>6-0000</v>
      </c>
      <c r="Z289" s="20" t="str">
        <f t="shared" si="117"/>
        <v>6-4350</v>
      </c>
      <c r="AA289" s="20" t="str">
        <f t="shared" si="118"/>
        <v>5-3000</v>
      </c>
      <c r="AB289" s="20" t="str">
        <f t="shared" si="119"/>
        <v>5-9000</v>
      </c>
      <c r="AD289" s="20" t="str">
        <f t="shared" si="98"/>
        <v/>
      </c>
      <c r="AE289" s="20" t="str">
        <f t="shared" si="99"/>
        <v/>
      </c>
      <c r="AF289" s="20" t="str">
        <f t="shared" si="100"/>
        <v/>
      </c>
      <c r="AG289" s="20" t="str">
        <f t="shared" si="101"/>
        <v/>
      </c>
      <c r="AH289" s="20" t="str">
        <f t="shared" si="102"/>
        <v/>
      </c>
      <c r="AI289" s="20" t="str">
        <f t="shared" si="103"/>
        <v/>
      </c>
      <c r="AJ289" s="20" t="str">
        <f t="shared" si="104"/>
        <v xml:space="preserve">SELECT * FROM "SchAccounting"."Func_TblCodeOfAccounting_Structure_SET"(0000004000000000002, NULL, 0000009000000000002, 6, '6-0000', '6-4350'); </v>
      </c>
      <c r="AK289" s="20" t="str">
        <f t="shared" si="105"/>
        <v/>
      </c>
      <c r="AL289" s="20" t="str">
        <f t="shared" si="106"/>
        <v/>
      </c>
      <c r="AM289" s="20" t="str">
        <f t="shared" si="107"/>
        <v/>
      </c>
      <c r="AO289" s="28" t="str">
        <f t="shared" si="109"/>
        <v xml:space="preserve">SELECT * FROM "SchAccounting"."Func_TblCodeOfAccounting_Structure_SET"(0000004000000000002, NULL, 0000009000000000002, 6, '6-0000', '6-4350'); </v>
      </c>
    </row>
    <row r="290" spans="2:41" x14ac:dyDescent="0.25">
      <c r="B290" s="20">
        <v>2</v>
      </c>
      <c r="C290" s="32" t="s">
        <v>662</v>
      </c>
      <c r="D290" s="20" t="s">
        <v>273</v>
      </c>
      <c r="M290" s="32" t="s">
        <v>662</v>
      </c>
      <c r="Q290" s="20" t="str">
        <f t="shared" si="108"/>
        <v>MV - Other</v>
      </c>
      <c r="S290" s="20" t="str">
        <f t="shared" si="110"/>
        <v>2-PASV</v>
      </c>
      <c r="T290" s="20" t="str">
        <f t="shared" si="111"/>
        <v>3-0000</v>
      </c>
      <c r="U290" s="20" t="str">
        <f t="shared" si="112"/>
        <v>3-3000</v>
      </c>
      <c r="V290" s="20" t="str">
        <f t="shared" si="113"/>
        <v>4-1EAT</v>
      </c>
      <c r="W290" s="20" t="str">
        <f t="shared" si="114"/>
        <v>4-2EBT</v>
      </c>
      <c r="X290" s="20" t="str">
        <f t="shared" si="115"/>
        <v>4-3OPF</v>
      </c>
      <c r="Y290" s="20" t="str">
        <f t="shared" si="116"/>
        <v>6-0000</v>
      </c>
      <c r="Z290" s="20" t="str">
        <f t="shared" si="117"/>
        <v>6-4360</v>
      </c>
      <c r="AA290" s="20" t="str">
        <f t="shared" si="118"/>
        <v>5-3000</v>
      </c>
      <c r="AB290" s="20" t="str">
        <f t="shared" si="119"/>
        <v>5-9000</v>
      </c>
      <c r="AD290" s="20" t="str">
        <f t="shared" si="98"/>
        <v/>
      </c>
      <c r="AE290" s="20" t="str">
        <f t="shared" si="99"/>
        <v/>
      </c>
      <c r="AF290" s="20" t="str">
        <f t="shared" si="100"/>
        <v/>
      </c>
      <c r="AG290" s="20" t="str">
        <f t="shared" si="101"/>
        <v/>
      </c>
      <c r="AH290" s="20" t="str">
        <f t="shared" si="102"/>
        <v/>
      </c>
      <c r="AI290" s="20" t="str">
        <f t="shared" si="103"/>
        <v/>
      </c>
      <c r="AJ290" s="20" t="str">
        <f t="shared" si="104"/>
        <v xml:space="preserve">SELECT * FROM "SchAccounting"."Func_TblCodeOfAccounting_Structure_SET"(0000004000000000002, NULL, 0000009000000000002, 6, '6-0000', '6-4360'); </v>
      </c>
      <c r="AK290" s="20" t="str">
        <f t="shared" si="105"/>
        <v/>
      </c>
      <c r="AL290" s="20" t="str">
        <f t="shared" si="106"/>
        <v/>
      </c>
      <c r="AM290" s="20" t="str">
        <f t="shared" si="107"/>
        <v/>
      </c>
      <c r="AO290" s="28" t="str">
        <f t="shared" si="109"/>
        <v xml:space="preserve">SELECT * FROM "SchAccounting"."Func_TblCodeOfAccounting_Structure_SET"(0000004000000000002, NULL, 0000009000000000002, 6, '6-0000', '6-4360'); </v>
      </c>
    </row>
    <row r="291" spans="2:41" x14ac:dyDescent="0.25">
      <c r="B291" s="20">
        <v>2</v>
      </c>
      <c r="C291" s="32" t="s">
        <v>663</v>
      </c>
      <c r="D291" s="20" t="s">
        <v>211</v>
      </c>
      <c r="M291" s="32" t="s">
        <v>663</v>
      </c>
      <c r="Q291" s="20" t="str">
        <f t="shared" si="108"/>
        <v>Travel &amp; Fares</v>
      </c>
      <c r="S291" s="20" t="str">
        <f t="shared" si="110"/>
        <v>2-PASV</v>
      </c>
      <c r="T291" s="20" t="str">
        <f t="shared" si="111"/>
        <v>3-0000</v>
      </c>
      <c r="U291" s="20" t="str">
        <f t="shared" si="112"/>
        <v>3-3000</v>
      </c>
      <c r="V291" s="20" t="str">
        <f t="shared" si="113"/>
        <v>4-1EAT</v>
      </c>
      <c r="W291" s="20" t="str">
        <f t="shared" si="114"/>
        <v>4-2EBT</v>
      </c>
      <c r="X291" s="20" t="str">
        <f t="shared" si="115"/>
        <v>4-3OPF</v>
      </c>
      <c r="Y291" s="20" t="str">
        <f t="shared" si="116"/>
        <v>6-0000</v>
      </c>
      <c r="Z291" s="20" t="str">
        <f t="shared" si="117"/>
        <v>6-4400</v>
      </c>
      <c r="AA291" s="20" t="str">
        <f t="shared" si="118"/>
        <v>5-3000</v>
      </c>
      <c r="AB291" s="20" t="str">
        <f t="shared" si="119"/>
        <v>5-9000</v>
      </c>
      <c r="AD291" s="20" t="str">
        <f t="shared" si="98"/>
        <v/>
      </c>
      <c r="AE291" s="20" t="str">
        <f t="shared" si="99"/>
        <v/>
      </c>
      <c r="AF291" s="20" t="str">
        <f t="shared" si="100"/>
        <v/>
      </c>
      <c r="AG291" s="20" t="str">
        <f t="shared" si="101"/>
        <v/>
      </c>
      <c r="AH291" s="20" t="str">
        <f t="shared" si="102"/>
        <v/>
      </c>
      <c r="AI291" s="20" t="str">
        <f t="shared" si="103"/>
        <v/>
      </c>
      <c r="AJ291" s="20" t="str">
        <f t="shared" si="104"/>
        <v xml:space="preserve">SELECT * FROM "SchAccounting"."Func_TblCodeOfAccounting_Structure_SET"(0000004000000000002, NULL, 0000009000000000002, 6, '6-0000', '6-4400'); </v>
      </c>
      <c r="AK291" s="20" t="str">
        <f t="shared" si="105"/>
        <v/>
      </c>
      <c r="AL291" s="20" t="str">
        <f t="shared" si="106"/>
        <v/>
      </c>
      <c r="AM291" s="20" t="str">
        <f t="shared" si="107"/>
        <v/>
      </c>
      <c r="AO291" s="28" t="str">
        <f t="shared" si="109"/>
        <v xml:space="preserve">SELECT * FROM "SchAccounting"."Func_TblCodeOfAccounting_Structure_SET"(0000004000000000002, NULL, 0000009000000000002, 6, '6-0000', '6-4400'); </v>
      </c>
    </row>
    <row r="292" spans="2:41" x14ac:dyDescent="0.25">
      <c r="B292" s="20">
        <v>2</v>
      </c>
      <c r="C292" s="32" t="s">
        <v>664</v>
      </c>
      <c r="D292" s="20" t="s">
        <v>274</v>
      </c>
      <c r="M292" s="32" t="s">
        <v>664</v>
      </c>
      <c r="Q292" s="20" t="str">
        <f t="shared" si="108"/>
        <v>Travel&amp;Fares - Sales</v>
      </c>
      <c r="S292" s="20" t="str">
        <f t="shared" si="110"/>
        <v>2-PASV</v>
      </c>
      <c r="T292" s="20" t="str">
        <f t="shared" si="111"/>
        <v>3-0000</v>
      </c>
      <c r="U292" s="20" t="str">
        <f t="shared" si="112"/>
        <v>3-3000</v>
      </c>
      <c r="V292" s="20" t="str">
        <f t="shared" si="113"/>
        <v>4-1EAT</v>
      </c>
      <c r="W292" s="20" t="str">
        <f t="shared" si="114"/>
        <v>4-2EBT</v>
      </c>
      <c r="X292" s="20" t="str">
        <f t="shared" si="115"/>
        <v>4-3OPF</v>
      </c>
      <c r="Y292" s="20" t="str">
        <f t="shared" si="116"/>
        <v>6-0000</v>
      </c>
      <c r="Z292" s="20" t="str">
        <f t="shared" si="117"/>
        <v>6-4450</v>
      </c>
      <c r="AA292" s="20" t="str">
        <f t="shared" si="118"/>
        <v>5-3000</v>
      </c>
      <c r="AB292" s="20" t="str">
        <f t="shared" si="119"/>
        <v>5-9000</v>
      </c>
      <c r="AD292" s="20" t="str">
        <f t="shared" si="98"/>
        <v/>
      </c>
      <c r="AE292" s="20" t="str">
        <f t="shared" si="99"/>
        <v/>
      </c>
      <c r="AF292" s="20" t="str">
        <f t="shared" si="100"/>
        <v/>
      </c>
      <c r="AG292" s="20" t="str">
        <f t="shared" si="101"/>
        <v/>
      </c>
      <c r="AH292" s="20" t="str">
        <f t="shared" si="102"/>
        <v/>
      </c>
      <c r="AI292" s="20" t="str">
        <f t="shared" si="103"/>
        <v/>
      </c>
      <c r="AJ292" s="20" t="str">
        <f t="shared" si="104"/>
        <v xml:space="preserve">SELECT * FROM "SchAccounting"."Func_TblCodeOfAccounting_Structure_SET"(0000004000000000002, NULL, 0000009000000000002, 6, '6-0000', '6-4450'); </v>
      </c>
      <c r="AK292" s="20" t="str">
        <f t="shared" si="105"/>
        <v/>
      </c>
      <c r="AL292" s="20" t="str">
        <f t="shared" si="106"/>
        <v/>
      </c>
      <c r="AM292" s="20" t="str">
        <f t="shared" si="107"/>
        <v/>
      </c>
      <c r="AO292" s="28" t="str">
        <f t="shared" si="109"/>
        <v xml:space="preserve">SELECT * FROM "SchAccounting"."Func_TblCodeOfAccounting_Structure_SET"(0000004000000000002, NULL, 0000009000000000002, 6, '6-0000', '6-4450'); </v>
      </c>
    </row>
    <row r="293" spans="2:41" x14ac:dyDescent="0.25">
      <c r="B293" s="20">
        <v>2</v>
      </c>
      <c r="C293" s="32" t="s">
        <v>665</v>
      </c>
      <c r="D293" s="20" t="s">
        <v>198</v>
      </c>
      <c r="M293" s="32" t="s">
        <v>665</v>
      </c>
      <c r="Q293" s="20" t="str">
        <f t="shared" si="108"/>
        <v>Property Rental/Lease</v>
      </c>
      <c r="S293" s="20" t="str">
        <f t="shared" si="110"/>
        <v>2-PASV</v>
      </c>
      <c r="T293" s="20" t="str">
        <f t="shared" si="111"/>
        <v>3-0000</v>
      </c>
      <c r="U293" s="20" t="str">
        <f t="shared" si="112"/>
        <v>3-3000</v>
      </c>
      <c r="V293" s="20" t="str">
        <f t="shared" si="113"/>
        <v>4-1EAT</v>
      </c>
      <c r="W293" s="20" t="str">
        <f t="shared" si="114"/>
        <v>4-2EBT</v>
      </c>
      <c r="X293" s="20" t="str">
        <f t="shared" si="115"/>
        <v>4-3OPF</v>
      </c>
      <c r="Y293" s="20" t="str">
        <f t="shared" si="116"/>
        <v>6-0000</v>
      </c>
      <c r="Z293" s="20" t="str">
        <f t="shared" si="117"/>
        <v>6-5100</v>
      </c>
      <c r="AA293" s="20" t="str">
        <f t="shared" si="118"/>
        <v>5-3000</v>
      </c>
      <c r="AB293" s="20" t="str">
        <f t="shared" si="119"/>
        <v>5-9000</v>
      </c>
      <c r="AD293" s="20" t="str">
        <f t="shared" si="98"/>
        <v/>
      </c>
      <c r="AE293" s="20" t="str">
        <f t="shared" si="99"/>
        <v/>
      </c>
      <c r="AF293" s="20" t="str">
        <f t="shared" si="100"/>
        <v/>
      </c>
      <c r="AG293" s="20" t="str">
        <f t="shared" si="101"/>
        <v/>
      </c>
      <c r="AH293" s="20" t="str">
        <f t="shared" si="102"/>
        <v/>
      </c>
      <c r="AI293" s="20" t="str">
        <f t="shared" si="103"/>
        <v/>
      </c>
      <c r="AJ293" s="20" t="str">
        <f t="shared" si="104"/>
        <v xml:space="preserve">SELECT * FROM "SchAccounting"."Func_TblCodeOfAccounting_Structure_SET"(0000004000000000002, NULL, 0000009000000000002, 6, '6-0000', '6-5100'); </v>
      </c>
      <c r="AK293" s="20" t="str">
        <f t="shared" si="105"/>
        <v/>
      </c>
      <c r="AL293" s="20" t="str">
        <f t="shared" si="106"/>
        <v/>
      </c>
      <c r="AM293" s="20" t="str">
        <f t="shared" si="107"/>
        <v/>
      </c>
      <c r="AO293" s="28" t="str">
        <f t="shared" si="109"/>
        <v xml:space="preserve">SELECT * FROM "SchAccounting"."Func_TblCodeOfAccounting_Structure_SET"(0000004000000000002, NULL, 0000009000000000002, 6, '6-0000', '6-5100'); </v>
      </c>
    </row>
    <row r="294" spans="2:41" x14ac:dyDescent="0.25">
      <c r="B294" s="20">
        <v>2</v>
      </c>
      <c r="C294" s="32" t="s">
        <v>666</v>
      </c>
      <c r="D294" s="20" t="s">
        <v>199</v>
      </c>
      <c r="M294" s="32" t="s">
        <v>666</v>
      </c>
      <c r="Q294" s="20" t="str">
        <f t="shared" si="108"/>
        <v>Hire of Other Plant &amp; Equipt</v>
      </c>
      <c r="S294" s="20" t="str">
        <f t="shared" si="110"/>
        <v>2-PASV</v>
      </c>
      <c r="T294" s="20" t="str">
        <f t="shared" si="111"/>
        <v>3-0000</v>
      </c>
      <c r="U294" s="20" t="str">
        <f t="shared" si="112"/>
        <v>3-3000</v>
      </c>
      <c r="V294" s="20" t="str">
        <f t="shared" si="113"/>
        <v>4-1EAT</v>
      </c>
      <c r="W294" s="20" t="str">
        <f t="shared" si="114"/>
        <v>4-2EBT</v>
      </c>
      <c r="X294" s="20" t="str">
        <f t="shared" si="115"/>
        <v>4-3OPF</v>
      </c>
      <c r="Y294" s="20" t="str">
        <f t="shared" si="116"/>
        <v>6-0000</v>
      </c>
      <c r="Z294" s="20" t="str">
        <f t="shared" si="117"/>
        <v>6-5200</v>
      </c>
      <c r="AA294" s="20" t="str">
        <f t="shared" si="118"/>
        <v>5-3000</v>
      </c>
      <c r="AB294" s="20" t="str">
        <f t="shared" si="119"/>
        <v>5-9000</v>
      </c>
      <c r="AD294" s="20" t="str">
        <f t="shared" si="98"/>
        <v/>
      </c>
      <c r="AE294" s="20" t="str">
        <f t="shared" si="99"/>
        <v/>
      </c>
      <c r="AF294" s="20" t="str">
        <f t="shared" si="100"/>
        <v/>
      </c>
      <c r="AG294" s="20" t="str">
        <f t="shared" si="101"/>
        <v/>
      </c>
      <c r="AH294" s="20" t="str">
        <f t="shared" si="102"/>
        <v/>
      </c>
      <c r="AI294" s="20" t="str">
        <f t="shared" si="103"/>
        <v/>
      </c>
      <c r="AJ294" s="20" t="str">
        <f t="shared" si="104"/>
        <v xml:space="preserve">SELECT * FROM "SchAccounting"."Func_TblCodeOfAccounting_Structure_SET"(0000004000000000002, NULL, 0000009000000000002, 6, '6-0000', '6-5200'); </v>
      </c>
      <c r="AK294" s="20" t="str">
        <f t="shared" si="105"/>
        <v/>
      </c>
      <c r="AL294" s="20" t="str">
        <f t="shared" si="106"/>
        <v/>
      </c>
      <c r="AM294" s="20" t="str">
        <f t="shared" si="107"/>
        <v/>
      </c>
      <c r="AO294" s="28" t="str">
        <f t="shared" si="109"/>
        <v xml:space="preserve">SELECT * FROM "SchAccounting"."Func_TblCodeOfAccounting_Structure_SET"(0000004000000000002, NULL, 0000009000000000002, 6, '6-0000', '6-5200'); </v>
      </c>
    </row>
    <row r="295" spans="2:41" x14ac:dyDescent="0.25">
      <c r="B295" s="20">
        <v>2</v>
      </c>
      <c r="C295" s="32" t="s">
        <v>667</v>
      </c>
      <c r="D295" s="20" t="s">
        <v>200</v>
      </c>
      <c r="M295" s="32" t="s">
        <v>667</v>
      </c>
      <c r="Q295" s="20" t="str">
        <f t="shared" si="108"/>
        <v>Property Repair &amp; Maintenance</v>
      </c>
      <c r="S295" s="20" t="str">
        <f t="shared" si="110"/>
        <v>2-PASV</v>
      </c>
      <c r="T295" s="20" t="str">
        <f t="shared" si="111"/>
        <v>3-0000</v>
      </c>
      <c r="U295" s="20" t="str">
        <f t="shared" si="112"/>
        <v>3-3000</v>
      </c>
      <c r="V295" s="20" t="str">
        <f t="shared" si="113"/>
        <v>4-1EAT</v>
      </c>
      <c r="W295" s="20" t="str">
        <f t="shared" si="114"/>
        <v>4-2EBT</v>
      </c>
      <c r="X295" s="20" t="str">
        <f t="shared" si="115"/>
        <v>4-3OPF</v>
      </c>
      <c r="Y295" s="20" t="str">
        <f t="shared" si="116"/>
        <v>6-0000</v>
      </c>
      <c r="Z295" s="20" t="str">
        <f t="shared" si="117"/>
        <v>6-5300</v>
      </c>
      <c r="AA295" s="20" t="str">
        <f t="shared" si="118"/>
        <v>5-3000</v>
      </c>
      <c r="AB295" s="20" t="str">
        <f t="shared" si="119"/>
        <v>5-9000</v>
      </c>
      <c r="AD295" s="20" t="str">
        <f t="shared" si="98"/>
        <v/>
      </c>
      <c r="AE295" s="20" t="str">
        <f t="shared" si="99"/>
        <v/>
      </c>
      <c r="AF295" s="20" t="str">
        <f t="shared" si="100"/>
        <v/>
      </c>
      <c r="AG295" s="20" t="str">
        <f t="shared" si="101"/>
        <v/>
      </c>
      <c r="AH295" s="20" t="str">
        <f t="shared" si="102"/>
        <v/>
      </c>
      <c r="AI295" s="20" t="str">
        <f t="shared" si="103"/>
        <v/>
      </c>
      <c r="AJ295" s="20" t="str">
        <f t="shared" si="104"/>
        <v xml:space="preserve">SELECT * FROM "SchAccounting"."Func_TblCodeOfAccounting_Structure_SET"(0000004000000000002, NULL, 0000009000000000002, 6, '6-0000', '6-5300'); </v>
      </c>
      <c r="AK295" s="20" t="str">
        <f t="shared" si="105"/>
        <v/>
      </c>
      <c r="AL295" s="20" t="str">
        <f t="shared" si="106"/>
        <v/>
      </c>
      <c r="AM295" s="20" t="str">
        <f t="shared" si="107"/>
        <v/>
      </c>
      <c r="AO295" s="28" t="str">
        <f t="shared" si="109"/>
        <v xml:space="preserve">SELECT * FROM "SchAccounting"."Func_TblCodeOfAccounting_Structure_SET"(0000004000000000002, NULL, 0000009000000000002, 6, '6-0000', '6-5300'); </v>
      </c>
    </row>
    <row r="296" spans="2:41" x14ac:dyDescent="0.25">
      <c r="B296" s="20">
        <v>2</v>
      </c>
      <c r="C296" s="32" t="s">
        <v>668</v>
      </c>
      <c r="D296" s="20" t="s">
        <v>222</v>
      </c>
      <c r="M296" s="32" t="s">
        <v>668</v>
      </c>
      <c r="Q296" s="20" t="str">
        <f t="shared" si="108"/>
        <v>Entertainment-Deductable</v>
      </c>
      <c r="S296" s="20" t="str">
        <f t="shared" si="110"/>
        <v>2-PASV</v>
      </c>
      <c r="T296" s="20" t="str">
        <f t="shared" si="111"/>
        <v>3-0000</v>
      </c>
      <c r="U296" s="20" t="str">
        <f t="shared" si="112"/>
        <v>3-3000</v>
      </c>
      <c r="V296" s="20" t="str">
        <f t="shared" si="113"/>
        <v>4-1EAT</v>
      </c>
      <c r="W296" s="20" t="str">
        <f t="shared" si="114"/>
        <v>4-2EBT</v>
      </c>
      <c r="X296" s="20" t="str">
        <f t="shared" si="115"/>
        <v>4-3OPF</v>
      </c>
      <c r="Y296" s="20" t="str">
        <f t="shared" si="116"/>
        <v>6-0000</v>
      </c>
      <c r="Z296" s="20" t="str">
        <f t="shared" si="117"/>
        <v>6-6100</v>
      </c>
      <c r="AA296" s="20" t="str">
        <f t="shared" si="118"/>
        <v>5-3000</v>
      </c>
      <c r="AB296" s="20" t="str">
        <f t="shared" si="119"/>
        <v>5-9000</v>
      </c>
      <c r="AD296" s="20" t="str">
        <f t="shared" ref="AD296:AD343" si="120">IF(EXACT(T296, T295), "", CONCATENATE("SELECT * FROM ""SchAccounting"".""Func_TblCodeOfAccounting_Structure_SET""(0000004000000000002, NULL, 0000009000000000002, 0, '", S296, "', '", T296, "'); "))</f>
        <v/>
      </c>
      <c r="AE296" s="20" t="str">
        <f t="shared" ref="AE296:AE343" si="121">IF(EXACT(U296, U295), "", CONCATENATE("SELECT * FROM ""SchAccounting"".""Func_TblCodeOfAccounting_Structure_SET""(0000004000000000002, NULL, 0000009000000000002, 1, '", T296, "', '", U296, "'); "))</f>
        <v/>
      </c>
      <c r="AF296" s="20" t="str">
        <f t="shared" ref="AF296:AF343" si="122">IF(EXACT(V296, V295), "", CONCATENATE("SELECT * FROM ""SchAccounting"".""Func_TblCodeOfAccounting_Structure_SET""(0000004000000000002, NULL, 0000009000000000002, 2, '", U296, "', '", V296, "'); "))</f>
        <v/>
      </c>
      <c r="AG296" s="20" t="str">
        <f t="shared" ref="AG296:AG343" si="123">IF(EXACT(W296, W295), "", CONCATENATE("SELECT * FROM ""SchAccounting"".""Func_TblCodeOfAccounting_Structure_SET""(0000004000000000002, NULL, 0000009000000000002, 3, '", V296, "', '", W296, "'); "))</f>
        <v/>
      </c>
      <c r="AH296" s="20" t="str">
        <f t="shared" ref="AH296:AH343" si="124">IF(EXACT(X296, X295), "", CONCATENATE("SELECT * FROM ""SchAccounting"".""Func_TblCodeOfAccounting_Structure_SET""(0000004000000000002, NULL, 0000009000000000002, 4, '", W296, "', '", X296, "'); "))</f>
        <v/>
      </c>
      <c r="AI296" s="20" t="str">
        <f t="shared" ref="AI296:AI343" si="125">IF(EXACT(Y296, Y295), "", CONCATENATE("SELECT * FROM ""SchAccounting"".""Func_TblCodeOfAccounting_Structure_SET""(0000004000000000002, NULL, 0000009000000000002, 5, '", X296, "', '", Y296, "'); "))</f>
        <v/>
      </c>
      <c r="AJ296" s="20" t="str">
        <f t="shared" ref="AJ296:AJ343" si="126">IF(EXACT(Z296, Z295), "", CONCATENATE("SELECT * FROM ""SchAccounting"".""Func_TblCodeOfAccounting_Structure_SET""(0000004000000000002, NULL, 0000009000000000002, 6, '", Y296, "', '", Z296, "'); "))</f>
        <v xml:space="preserve">SELECT * FROM "SchAccounting"."Func_TblCodeOfAccounting_Structure_SET"(0000004000000000002, NULL, 0000009000000000002, 6, '6-0000', '6-6100'); </v>
      </c>
      <c r="AK296" s="20" t="str">
        <f t="shared" ref="AK296:AK343" si="127">IF(EXACT(AA296, AA295), "", CONCATENATE("SELECT * FROM ""SchAccounting"".""Func_TblCodeOfAccounting_Structure_SET""(0000004000000000002, NULL, 0000009000000000002, 7, '", Z296, "', '", AA296, "'); "))</f>
        <v/>
      </c>
      <c r="AL296" s="20" t="str">
        <f t="shared" ref="AL296:AL343" si="128">IF(EXACT(AB296, AB295), "", CONCATENATE("SELECT * FROM ""SchAccounting"".""Func_TblCodeOfAccounting_Structure_SET""(0000004000000000002, NULL, 0000009000000000002, 8, '", AA296, "', '", AB296, "'); "))</f>
        <v/>
      </c>
      <c r="AM296" s="20" t="str">
        <f t="shared" ref="AM296:AM343" si="129">IF(EXACT(AC296, AC295), "", CONCATENATE("SELECT * FROM ""SchAccounting"".""Func_TblCodeOfAccounting_Structure_SET""(0000004000000000002, NULL, 0000009000000000002, 9, '", AB296, "', '", AC296, "'); "))</f>
        <v/>
      </c>
      <c r="AO296" s="28" t="str">
        <f t="shared" si="109"/>
        <v xml:space="preserve">SELECT * FROM "SchAccounting"."Func_TblCodeOfAccounting_Structure_SET"(0000004000000000002, NULL, 0000009000000000002, 6, '6-0000', '6-6100'); </v>
      </c>
    </row>
    <row r="297" spans="2:41" x14ac:dyDescent="0.25">
      <c r="B297" s="20">
        <v>2</v>
      </c>
      <c r="C297" s="32" t="s">
        <v>669</v>
      </c>
      <c r="D297" s="20" t="s">
        <v>223</v>
      </c>
      <c r="M297" s="32" t="s">
        <v>669</v>
      </c>
      <c r="Q297" s="20" t="str">
        <f t="shared" si="108"/>
        <v>Entertainment-Undeductable</v>
      </c>
      <c r="S297" s="20" t="str">
        <f t="shared" si="110"/>
        <v>2-PASV</v>
      </c>
      <c r="T297" s="20" t="str">
        <f t="shared" si="111"/>
        <v>3-0000</v>
      </c>
      <c r="U297" s="20" t="str">
        <f t="shared" si="112"/>
        <v>3-3000</v>
      </c>
      <c r="V297" s="20" t="str">
        <f t="shared" si="113"/>
        <v>4-1EAT</v>
      </c>
      <c r="W297" s="20" t="str">
        <f t="shared" si="114"/>
        <v>4-2EBT</v>
      </c>
      <c r="X297" s="20" t="str">
        <f t="shared" si="115"/>
        <v>4-3OPF</v>
      </c>
      <c r="Y297" s="20" t="str">
        <f t="shared" si="116"/>
        <v>6-0000</v>
      </c>
      <c r="Z297" s="20" t="str">
        <f t="shared" si="117"/>
        <v>6-6200</v>
      </c>
      <c r="AA297" s="20" t="str">
        <f t="shared" si="118"/>
        <v>5-3000</v>
      </c>
      <c r="AB297" s="20" t="str">
        <f t="shared" si="119"/>
        <v>5-9000</v>
      </c>
      <c r="AD297" s="20" t="str">
        <f t="shared" si="120"/>
        <v/>
      </c>
      <c r="AE297" s="20" t="str">
        <f t="shared" si="121"/>
        <v/>
      </c>
      <c r="AF297" s="20" t="str">
        <f t="shared" si="122"/>
        <v/>
      </c>
      <c r="AG297" s="20" t="str">
        <f t="shared" si="123"/>
        <v/>
      </c>
      <c r="AH297" s="20" t="str">
        <f t="shared" si="124"/>
        <v/>
      </c>
      <c r="AI297" s="20" t="str">
        <f t="shared" si="125"/>
        <v/>
      </c>
      <c r="AJ297" s="20" t="str">
        <f t="shared" si="126"/>
        <v xml:space="preserve">SELECT * FROM "SchAccounting"."Func_TblCodeOfAccounting_Structure_SET"(0000004000000000002, NULL, 0000009000000000002, 6, '6-0000', '6-6200'); </v>
      </c>
      <c r="AK297" s="20" t="str">
        <f t="shared" si="127"/>
        <v/>
      </c>
      <c r="AL297" s="20" t="str">
        <f t="shared" si="128"/>
        <v/>
      </c>
      <c r="AM297" s="20" t="str">
        <f t="shared" si="129"/>
        <v/>
      </c>
      <c r="AO297" s="28" t="str">
        <f t="shared" si="109"/>
        <v xml:space="preserve">SELECT * FROM "SchAccounting"."Func_TblCodeOfAccounting_Structure_SET"(0000004000000000002, NULL, 0000009000000000002, 6, '6-0000', '6-6200'); </v>
      </c>
    </row>
    <row r="298" spans="2:41" x14ac:dyDescent="0.25">
      <c r="B298" s="20">
        <v>2</v>
      </c>
      <c r="C298" s="32" t="s">
        <v>670</v>
      </c>
      <c r="D298" s="20" t="s">
        <v>275</v>
      </c>
      <c r="M298" s="32" t="s">
        <v>670</v>
      </c>
      <c r="Q298" s="20" t="str">
        <f t="shared" si="108"/>
        <v>Non Meal Entertainment-Ded.</v>
      </c>
      <c r="S298" s="20" t="str">
        <f t="shared" si="110"/>
        <v>2-PASV</v>
      </c>
      <c r="T298" s="20" t="str">
        <f t="shared" si="111"/>
        <v>3-0000</v>
      </c>
      <c r="U298" s="20" t="str">
        <f t="shared" si="112"/>
        <v>3-3000</v>
      </c>
      <c r="V298" s="20" t="str">
        <f t="shared" si="113"/>
        <v>4-1EAT</v>
      </c>
      <c r="W298" s="20" t="str">
        <f t="shared" si="114"/>
        <v>4-2EBT</v>
      </c>
      <c r="X298" s="20" t="str">
        <f t="shared" si="115"/>
        <v>4-3OPF</v>
      </c>
      <c r="Y298" s="20" t="str">
        <f t="shared" si="116"/>
        <v>6-0000</v>
      </c>
      <c r="Z298" s="20" t="str">
        <f t="shared" si="117"/>
        <v>6-6300</v>
      </c>
      <c r="AA298" s="20" t="str">
        <f t="shared" si="118"/>
        <v>5-3000</v>
      </c>
      <c r="AB298" s="20" t="str">
        <f t="shared" si="119"/>
        <v>5-9000</v>
      </c>
      <c r="AD298" s="20" t="str">
        <f t="shared" si="120"/>
        <v/>
      </c>
      <c r="AE298" s="20" t="str">
        <f t="shared" si="121"/>
        <v/>
      </c>
      <c r="AF298" s="20" t="str">
        <f t="shared" si="122"/>
        <v/>
      </c>
      <c r="AG298" s="20" t="str">
        <f t="shared" si="123"/>
        <v/>
      </c>
      <c r="AH298" s="20" t="str">
        <f t="shared" si="124"/>
        <v/>
      </c>
      <c r="AI298" s="20" t="str">
        <f t="shared" si="125"/>
        <v/>
      </c>
      <c r="AJ298" s="20" t="str">
        <f t="shared" si="126"/>
        <v xml:space="preserve">SELECT * FROM "SchAccounting"."Func_TblCodeOfAccounting_Structure_SET"(0000004000000000002, NULL, 0000009000000000002, 6, '6-0000', '6-6300'); </v>
      </c>
      <c r="AK298" s="20" t="str">
        <f t="shared" si="127"/>
        <v/>
      </c>
      <c r="AL298" s="20" t="str">
        <f t="shared" si="128"/>
        <v/>
      </c>
      <c r="AM298" s="20" t="str">
        <f t="shared" si="129"/>
        <v/>
      </c>
      <c r="AO298" s="28" t="str">
        <f t="shared" si="109"/>
        <v xml:space="preserve">SELECT * FROM "SchAccounting"."Func_TblCodeOfAccounting_Structure_SET"(0000004000000000002, NULL, 0000009000000000002, 6, '6-0000', '6-6300'); </v>
      </c>
    </row>
    <row r="299" spans="2:41" x14ac:dyDescent="0.25">
      <c r="B299" s="20">
        <v>2</v>
      </c>
      <c r="C299" s="32" t="s">
        <v>671</v>
      </c>
      <c r="D299" s="20" t="s">
        <v>225</v>
      </c>
      <c r="M299" s="32" t="s">
        <v>671</v>
      </c>
      <c r="Q299" s="20" t="str">
        <f t="shared" si="108"/>
        <v>Non Meal Entertaint-Unded.</v>
      </c>
      <c r="S299" s="20" t="str">
        <f t="shared" si="110"/>
        <v>2-PASV</v>
      </c>
      <c r="T299" s="20" t="str">
        <f t="shared" si="111"/>
        <v>3-0000</v>
      </c>
      <c r="U299" s="20" t="str">
        <f t="shared" si="112"/>
        <v>3-3000</v>
      </c>
      <c r="V299" s="20" t="str">
        <f t="shared" si="113"/>
        <v>4-1EAT</v>
      </c>
      <c r="W299" s="20" t="str">
        <f t="shared" si="114"/>
        <v>4-2EBT</v>
      </c>
      <c r="X299" s="20" t="str">
        <f t="shared" si="115"/>
        <v>4-3OPF</v>
      </c>
      <c r="Y299" s="20" t="str">
        <f t="shared" si="116"/>
        <v>6-0000</v>
      </c>
      <c r="Z299" s="20" t="str">
        <f t="shared" si="117"/>
        <v>6-6400</v>
      </c>
      <c r="AA299" s="20" t="str">
        <f t="shared" si="118"/>
        <v>5-3000</v>
      </c>
      <c r="AB299" s="20" t="str">
        <f t="shared" si="119"/>
        <v>5-9000</v>
      </c>
      <c r="AD299" s="20" t="str">
        <f t="shared" si="120"/>
        <v/>
      </c>
      <c r="AE299" s="20" t="str">
        <f t="shared" si="121"/>
        <v/>
      </c>
      <c r="AF299" s="20" t="str">
        <f t="shared" si="122"/>
        <v/>
      </c>
      <c r="AG299" s="20" t="str">
        <f t="shared" si="123"/>
        <v/>
      </c>
      <c r="AH299" s="20" t="str">
        <f t="shared" si="124"/>
        <v/>
      </c>
      <c r="AI299" s="20" t="str">
        <f t="shared" si="125"/>
        <v/>
      </c>
      <c r="AJ299" s="20" t="str">
        <f t="shared" si="126"/>
        <v xml:space="preserve">SELECT * FROM "SchAccounting"."Func_TblCodeOfAccounting_Structure_SET"(0000004000000000002, NULL, 0000009000000000002, 6, '6-0000', '6-6400'); </v>
      </c>
      <c r="AK299" s="20" t="str">
        <f t="shared" si="127"/>
        <v/>
      </c>
      <c r="AL299" s="20" t="str">
        <f t="shared" si="128"/>
        <v/>
      </c>
      <c r="AM299" s="20" t="str">
        <f t="shared" si="129"/>
        <v/>
      </c>
      <c r="AO299" s="28" t="str">
        <f t="shared" si="109"/>
        <v xml:space="preserve">SELECT * FROM "SchAccounting"."Func_TblCodeOfAccounting_Structure_SET"(0000004000000000002, NULL, 0000009000000000002, 6, '6-0000', '6-6400'); </v>
      </c>
    </row>
    <row r="300" spans="2:41" x14ac:dyDescent="0.25">
      <c r="B300" s="20">
        <v>2</v>
      </c>
      <c r="C300" s="32" t="s">
        <v>672</v>
      </c>
      <c r="D300" s="20" t="s">
        <v>276</v>
      </c>
      <c r="M300" s="32" t="s">
        <v>672</v>
      </c>
      <c r="Q300" s="20" t="str">
        <f t="shared" si="108"/>
        <v>Marketing Expense</v>
      </c>
      <c r="S300" s="20" t="str">
        <f t="shared" si="110"/>
        <v>2-PASV</v>
      </c>
      <c r="T300" s="20" t="str">
        <f t="shared" si="111"/>
        <v>3-0000</v>
      </c>
      <c r="U300" s="20" t="str">
        <f t="shared" si="112"/>
        <v>3-3000</v>
      </c>
      <c r="V300" s="20" t="str">
        <f t="shared" si="113"/>
        <v>4-1EAT</v>
      </c>
      <c r="W300" s="20" t="str">
        <f t="shared" si="114"/>
        <v>4-2EBT</v>
      </c>
      <c r="X300" s="20" t="str">
        <f t="shared" si="115"/>
        <v>4-3OPF</v>
      </c>
      <c r="Y300" s="20" t="str">
        <f t="shared" si="116"/>
        <v>6-0000</v>
      </c>
      <c r="Z300" s="20" t="str">
        <f t="shared" si="117"/>
        <v>6-6500</v>
      </c>
      <c r="AA300" s="20" t="str">
        <f t="shared" si="118"/>
        <v>5-3000</v>
      </c>
      <c r="AB300" s="20" t="str">
        <f t="shared" si="119"/>
        <v>5-9000</v>
      </c>
      <c r="AD300" s="20" t="str">
        <f t="shared" si="120"/>
        <v/>
      </c>
      <c r="AE300" s="20" t="str">
        <f t="shared" si="121"/>
        <v/>
      </c>
      <c r="AF300" s="20" t="str">
        <f t="shared" si="122"/>
        <v/>
      </c>
      <c r="AG300" s="20" t="str">
        <f t="shared" si="123"/>
        <v/>
      </c>
      <c r="AH300" s="20" t="str">
        <f t="shared" si="124"/>
        <v/>
      </c>
      <c r="AI300" s="20" t="str">
        <f t="shared" si="125"/>
        <v/>
      </c>
      <c r="AJ300" s="20" t="str">
        <f t="shared" si="126"/>
        <v xml:space="preserve">SELECT * FROM "SchAccounting"."Func_TblCodeOfAccounting_Structure_SET"(0000004000000000002, NULL, 0000009000000000002, 6, '6-0000', '6-6500'); </v>
      </c>
      <c r="AK300" s="20" t="str">
        <f t="shared" si="127"/>
        <v/>
      </c>
      <c r="AL300" s="20" t="str">
        <f t="shared" si="128"/>
        <v/>
      </c>
      <c r="AM300" s="20" t="str">
        <f t="shared" si="129"/>
        <v/>
      </c>
      <c r="AO300" s="28" t="str">
        <f t="shared" si="109"/>
        <v xml:space="preserve">SELECT * FROM "SchAccounting"."Func_TblCodeOfAccounting_Structure_SET"(0000004000000000002, NULL, 0000009000000000002, 6, '6-0000', '6-6500'); </v>
      </c>
    </row>
    <row r="301" spans="2:41" x14ac:dyDescent="0.25">
      <c r="B301" s="20">
        <v>2</v>
      </c>
      <c r="C301" s="32" t="s">
        <v>673</v>
      </c>
      <c r="D301" s="20" t="s">
        <v>277</v>
      </c>
      <c r="M301" s="32" t="s">
        <v>673</v>
      </c>
      <c r="Q301" s="20" t="str">
        <f t="shared" si="108"/>
        <v>Sales Call Expense</v>
      </c>
      <c r="S301" s="20" t="str">
        <f t="shared" si="110"/>
        <v>2-PASV</v>
      </c>
      <c r="T301" s="20" t="str">
        <f t="shared" si="111"/>
        <v>3-0000</v>
      </c>
      <c r="U301" s="20" t="str">
        <f t="shared" si="112"/>
        <v>3-3000</v>
      </c>
      <c r="V301" s="20" t="str">
        <f t="shared" si="113"/>
        <v>4-1EAT</v>
      </c>
      <c r="W301" s="20" t="str">
        <f t="shared" si="114"/>
        <v>4-2EBT</v>
      </c>
      <c r="X301" s="20" t="str">
        <f t="shared" si="115"/>
        <v>4-3OPF</v>
      </c>
      <c r="Y301" s="20" t="str">
        <f t="shared" si="116"/>
        <v>6-0000</v>
      </c>
      <c r="Z301" s="20" t="str">
        <f t="shared" si="117"/>
        <v>6-6600</v>
      </c>
      <c r="AA301" s="20" t="str">
        <f t="shared" si="118"/>
        <v>5-3000</v>
      </c>
      <c r="AB301" s="20" t="str">
        <f t="shared" si="119"/>
        <v>5-9000</v>
      </c>
      <c r="AD301" s="20" t="str">
        <f t="shared" si="120"/>
        <v/>
      </c>
      <c r="AE301" s="20" t="str">
        <f t="shared" si="121"/>
        <v/>
      </c>
      <c r="AF301" s="20" t="str">
        <f t="shared" si="122"/>
        <v/>
      </c>
      <c r="AG301" s="20" t="str">
        <f t="shared" si="123"/>
        <v/>
      </c>
      <c r="AH301" s="20" t="str">
        <f t="shared" si="124"/>
        <v/>
      </c>
      <c r="AI301" s="20" t="str">
        <f t="shared" si="125"/>
        <v/>
      </c>
      <c r="AJ301" s="20" t="str">
        <f t="shared" si="126"/>
        <v xml:space="preserve">SELECT * FROM "SchAccounting"."Func_TblCodeOfAccounting_Structure_SET"(0000004000000000002, NULL, 0000009000000000002, 6, '6-0000', '6-6600'); </v>
      </c>
      <c r="AK301" s="20" t="str">
        <f t="shared" si="127"/>
        <v/>
      </c>
      <c r="AL301" s="20" t="str">
        <f t="shared" si="128"/>
        <v/>
      </c>
      <c r="AM301" s="20" t="str">
        <f t="shared" si="129"/>
        <v/>
      </c>
      <c r="AO301" s="28" t="str">
        <f t="shared" si="109"/>
        <v xml:space="preserve">SELECT * FROM "SchAccounting"."Func_TblCodeOfAccounting_Structure_SET"(0000004000000000002, NULL, 0000009000000000002, 6, '6-0000', '6-6600'); </v>
      </c>
    </row>
    <row r="302" spans="2:41" x14ac:dyDescent="0.25">
      <c r="B302" s="20">
        <v>2</v>
      </c>
      <c r="C302" s="32" t="s">
        <v>674</v>
      </c>
      <c r="D302" s="20" t="s">
        <v>278</v>
      </c>
      <c r="M302" s="32" t="s">
        <v>674</v>
      </c>
      <c r="Q302" s="20" t="str">
        <f t="shared" si="108"/>
        <v>Profesional Fee</v>
      </c>
      <c r="S302" s="20" t="str">
        <f t="shared" si="110"/>
        <v>2-PASV</v>
      </c>
      <c r="T302" s="20" t="str">
        <f t="shared" si="111"/>
        <v>3-0000</v>
      </c>
      <c r="U302" s="20" t="str">
        <f t="shared" si="112"/>
        <v>3-3000</v>
      </c>
      <c r="V302" s="20" t="str">
        <f t="shared" si="113"/>
        <v>4-1EAT</v>
      </c>
      <c r="W302" s="20" t="str">
        <f t="shared" si="114"/>
        <v>4-2EBT</v>
      </c>
      <c r="X302" s="20" t="str">
        <f t="shared" si="115"/>
        <v>4-3OPF</v>
      </c>
      <c r="Y302" s="20" t="str">
        <f t="shared" si="116"/>
        <v>6-0000</v>
      </c>
      <c r="Z302" s="20" t="str">
        <f t="shared" si="117"/>
        <v>6-7100</v>
      </c>
      <c r="AA302" s="20" t="str">
        <f t="shared" si="118"/>
        <v>5-3000</v>
      </c>
      <c r="AB302" s="20" t="str">
        <f t="shared" si="119"/>
        <v>5-9000</v>
      </c>
      <c r="AD302" s="20" t="str">
        <f t="shared" si="120"/>
        <v/>
      </c>
      <c r="AE302" s="20" t="str">
        <f t="shared" si="121"/>
        <v/>
      </c>
      <c r="AF302" s="20" t="str">
        <f t="shared" si="122"/>
        <v/>
      </c>
      <c r="AG302" s="20" t="str">
        <f t="shared" si="123"/>
        <v/>
      </c>
      <c r="AH302" s="20" t="str">
        <f t="shared" si="124"/>
        <v/>
      </c>
      <c r="AI302" s="20" t="str">
        <f t="shared" si="125"/>
        <v/>
      </c>
      <c r="AJ302" s="20" t="str">
        <f t="shared" si="126"/>
        <v xml:space="preserve">SELECT * FROM "SchAccounting"."Func_TblCodeOfAccounting_Structure_SET"(0000004000000000002, NULL, 0000009000000000002, 6, '6-0000', '6-7100'); </v>
      </c>
      <c r="AK302" s="20" t="str">
        <f t="shared" si="127"/>
        <v/>
      </c>
      <c r="AL302" s="20" t="str">
        <f t="shared" si="128"/>
        <v/>
      </c>
      <c r="AM302" s="20" t="str">
        <f t="shared" si="129"/>
        <v/>
      </c>
      <c r="AO302" s="28" t="str">
        <f t="shared" si="109"/>
        <v xml:space="preserve">SELECT * FROM "SchAccounting"."Func_TblCodeOfAccounting_Structure_SET"(0000004000000000002, NULL, 0000009000000000002, 6, '6-0000', '6-7100'); </v>
      </c>
    </row>
    <row r="303" spans="2:41" x14ac:dyDescent="0.25">
      <c r="B303" s="20">
        <v>2</v>
      </c>
      <c r="C303" s="32" t="s">
        <v>675</v>
      </c>
      <c r="D303" s="20" t="s">
        <v>279</v>
      </c>
      <c r="M303" s="32" t="s">
        <v>675</v>
      </c>
      <c r="Q303" s="20" t="str">
        <f t="shared" si="108"/>
        <v>Legal Fee</v>
      </c>
      <c r="S303" s="20" t="str">
        <f t="shared" si="110"/>
        <v>2-PASV</v>
      </c>
      <c r="T303" s="20" t="str">
        <f t="shared" si="111"/>
        <v>3-0000</v>
      </c>
      <c r="U303" s="20" t="str">
        <f t="shared" si="112"/>
        <v>3-3000</v>
      </c>
      <c r="V303" s="20" t="str">
        <f t="shared" si="113"/>
        <v>4-1EAT</v>
      </c>
      <c r="W303" s="20" t="str">
        <f t="shared" si="114"/>
        <v>4-2EBT</v>
      </c>
      <c r="X303" s="20" t="str">
        <f t="shared" si="115"/>
        <v>4-3OPF</v>
      </c>
      <c r="Y303" s="20" t="str">
        <f t="shared" si="116"/>
        <v>6-0000</v>
      </c>
      <c r="Z303" s="20" t="str">
        <f t="shared" si="117"/>
        <v>6-7200</v>
      </c>
      <c r="AA303" s="20" t="str">
        <f t="shared" si="118"/>
        <v>5-3000</v>
      </c>
      <c r="AB303" s="20" t="str">
        <f t="shared" si="119"/>
        <v>5-9000</v>
      </c>
      <c r="AD303" s="20" t="str">
        <f t="shared" si="120"/>
        <v/>
      </c>
      <c r="AE303" s="20" t="str">
        <f t="shared" si="121"/>
        <v/>
      </c>
      <c r="AF303" s="20" t="str">
        <f t="shared" si="122"/>
        <v/>
      </c>
      <c r="AG303" s="20" t="str">
        <f t="shared" si="123"/>
        <v/>
      </c>
      <c r="AH303" s="20" t="str">
        <f t="shared" si="124"/>
        <v/>
      </c>
      <c r="AI303" s="20" t="str">
        <f t="shared" si="125"/>
        <v/>
      </c>
      <c r="AJ303" s="20" t="str">
        <f t="shared" si="126"/>
        <v xml:space="preserve">SELECT * FROM "SchAccounting"."Func_TblCodeOfAccounting_Structure_SET"(0000004000000000002, NULL, 0000009000000000002, 6, '6-0000', '6-7200'); </v>
      </c>
      <c r="AK303" s="20" t="str">
        <f t="shared" si="127"/>
        <v/>
      </c>
      <c r="AL303" s="20" t="str">
        <f t="shared" si="128"/>
        <v/>
      </c>
      <c r="AM303" s="20" t="str">
        <f t="shared" si="129"/>
        <v/>
      </c>
      <c r="AO303" s="28" t="str">
        <f t="shared" si="109"/>
        <v xml:space="preserve">SELECT * FROM "SchAccounting"."Func_TblCodeOfAccounting_Structure_SET"(0000004000000000002, NULL, 0000009000000000002, 6, '6-0000', '6-7200'); </v>
      </c>
    </row>
    <row r="304" spans="2:41" x14ac:dyDescent="0.25">
      <c r="B304" s="20">
        <v>2</v>
      </c>
      <c r="C304" s="32" t="s">
        <v>676</v>
      </c>
      <c r="D304" s="20" t="s">
        <v>280</v>
      </c>
      <c r="M304" s="32" t="s">
        <v>676</v>
      </c>
      <c r="Q304" s="20" t="str">
        <f t="shared" si="108"/>
        <v>Audit Fee</v>
      </c>
      <c r="S304" s="20" t="str">
        <f t="shared" si="110"/>
        <v>2-PASV</v>
      </c>
      <c r="T304" s="20" t="str">
        <f t="shared" si="111"/>
        <v>3-0000</v>
      </c>
      <c r="U304" s="20" t="str">
        <f t="shared" si="112"/>
        <v>3-3000</v>
      </c>
      <c r="V304" s="20" t="str">
        <f t="shared" si="113"/>
        <v>4-1EAT</v>
      </c>
      <c r="W304" s="20" t="str">
        <f t="shared" si="114"/>
        <v>4-2EBT</v>
      </c>
      <c r="X304" s="20" t="str">
        <f t="shared" si="115"/>
        <v>4-3OPF</v>
      </c>
      <c r="Y304" s="20" t="str">
        <f t="shared" si="116"/>
        <v>6-0000</v>
      </c>
      <c r="Z304" s="20" t="str">
        <f t="shared" si="117"/>
        <v>6-7300</v>
      </c>
      <c r="AA304" s="20" t="str">
        <f t="shared" si="118"/>
        <v>5-3000</v>
      </c>
      <c r="AB304" s="20" t="str">
        <f t="shared" si="119"/>
        <v>5-9000</v>
      </c>
      <c r="AD304" s="20" t="str">
        <f t="shared" si="120"/>
        <v/>
      </c>
      <c r="AE304" s="20" t="str">
        <f t="shared" si="121"/>
        <v/>
      </c>
      <c r="AF304" s="20" t="str">
        <f t="shared" si="122"/>
        <v/>
      </c>
      <c r="AG304" s="20" t="str">
        <f t="shared" si="123"/>
        <v/>
      </c>
      <c r="AH304" s="20" t="str">
        <f t="shared" si="124"/>
        <v/>
      </c>
      <c r="AI304" s="20" t="str">
        <f t="shared" si="125"/>
        <v/>
      </c>
      <c r="AJ304" s="20" t="str">
        <f t="shared" si="126"/>
        <v xml:space="preserve">SELECT * FROM "SchAccounting"."Func_TblCodeOfAccounting_Structure_SET"(0000004000000000002, NULL, 0000009000000000002, 6, '6-0000', '6-7300'); </v>
      </c>
      <c r="AK304" s="20" t="str">
        <f t="shared" si="127"/>
        <v/>
      </c>
      <c r="AL304" s="20" t="str">
        <f t="shared" si="128"/>
        <v/>
      </c>
      <c r="AM304" s="20" t="str">
        <f t="shared" si="129"/>
        <v/>
      </c>
      <c r="AO304" s="28" t="str">
        <f t="shared" si="109"/>
        <v xml:space="preserve">SELECT * FROM "SchAccounting"."Func_TblCodeOfAccounting_Structure_SET"(0000004000000000002, NULL, 0000009000000000002, 6, '6-0000', '6-7300'); </v>
      </c>
    </row>
    <row r="305" spans="2:41" x14ac:dyDescent="0.25">
      <c r="B305" s="20">
        <v>2</v>
      </c>
      <c r="C305" s="32" t="s">
        <v>677</v>
      </c>
      <c r="D305" s="20" t="s">
        <v>281</v>
      </c>
      <c r="M305" s="32" t="s">
        <v>677</v>
      </c>
      <c r="Q305" s="20" t="str">
        <f t="shared" si="108"/>
        <v>Advertising &amp; Promotion</v>
      </c>
      <c r="S305" s="20" t="str">
        <f t="shared" si="110"/>
        <v>2-PASV</v>
      </c>
      <c r="T305" s="20" t="str">
        <f t="shared" si="111"/>
        <v>3-0000</v>
      </c>
      <c r="U305" s="20" t="str">
        <f t="shared" si="112"/>
        <v>3-3000</v>
      </c>
      <c r="V305" s="20" t="str">
        <f t="shared" si="113"/>
        <v>4-1EAT</v>
      </c>
      <c r="W305" s="20" t="str">
        <f t="shared" si="114"/>
        <v>4-2EBT</v>
      </c>
      <c r="X305" s="20" t="str">
        <f t="shared" si="115"/>
        <v>4-3OPF</v>
      </c>
      <c r="Y305" s="20" t="str">
        <f t="shared" si="116"/>
        <v>6-0000</v>
      </c>
      <c r="Z305" s="20" t="str">
        <f t="shared" si="117"/>
        <v>6-7600</v>
      </c>
      <c r="AA305" s="20" t="str">
        <f t="shared" si="118"/>
        <v>5-3000</v>
      </c>
      <c r="AB305" s="20" t="str">
        <f t="shared" si="119"/>
        <v>5-9000</v>
      </c>
      <c r="AD305" s="20" t="str">
        <f t="shared" si="120"/>
        <v/>
      </c>
      <c r="AE305" s="20" t="str">
        <f t="shared" si="121"/>
        <v/>
      </c>
      <c r="AF305" s="20" t="str">
        <f t="shared" si="122"/>
        <v/>
      </c>
      <c r="AG305" s="20" t="str">
        <f t="shared" si="123"/>
        <v/>
      </c>
      <c r="AH305" s="20" t="str">
        <f t="shared" si="124"/>
        <v/>
      </c>
      <c r="AI305" s="20" t="str">
        <f t="shared" si="125"/>
        <v/>
      </c>
      <c r="AJ305" s="20" t="str">
        <f t="shared" si="126"/>
        <v xml:space="preserve">SELECT * FROM "SchAccounting"."Func_TblCodeOfAccounting_Structure_SET"(0000004000000000002, NULL, 0000009000000000002, 6, '6-0000', '6-7600'); </v>
      </c>
      <c r="AK305" s="20" t="str">
        <f t="shared" si="127"/>
        <v/>
      </c>
      <c r="AL305" s="20" t="str">
        <f t="shared" si="128"/>
        <v/>
      </c>
      <c r="AM305" s="20" t="str">
        <f t="shared" si="129"/>
        <v/>
      </c>
      <c r="AO305" s="28" t="str">
        <f t="shared" si="109"/>
        <v xml:space="preserve">SELECT * FROM "SchAccounting"."Func_TblCodeOfAccounting_Structure_SET"(0000004000000000002, NULL, 0000009000000000002, 6, '6-0000', '6-7600'); </v>
      </c>
    </row>
    <row r="306" spans="2:41" x14ac:dyDescent="0.25">
      <c r="B306" s="20">
        <v>2</v>
      </c>
      <c r="C306" s="32" t="s">
        <v>678</v>
      </c>
      <c r="D306" s="20" t="s">
        <v>282</v>
      </c>
      <c r="M306" s="32" t="s">
        <v>678</v>
      </c>
      <c r="Q306" s="20" t="str">
        <f t="shared" si="108"/>
        <v>Bad debt expense</v>
      </c>
      <c r="S306" s="20" t="str">
        <f t="shared" si="110"/>
        <v>2-PASV</v>
      </c>
      <c r="T306" s="20" t="str">
        <f t="shared" si="111"/>
        <v>3-0000</v>
      </c>
      <c r="U306" s="20" t="str">
        <f t="shared" si="112"/>
        <v>3-3000</v>
      </c>
      <c r="V306" s="20" t="str">
        <f t="shared" si="113"/>
        <v>4-1EAT</v>
      </c>
      <c r="W306" s="20" t="str">
        <f t="shared" si="114"/>
        <v>4-2EBT</v>
      </c>
      <c r="X306" s="20" t="str">
        <f t="shared" si="115"/>
        <v>4-3OPF</v>
      </c>
      <c r="Y306" s="20" t="str">
        <f t="shared" si="116"/>
        <v>6-0000</v>
      </c>
      <c r="Z306" s="20" t="str">
        <f t="shared" si="117"/>
        <v>6-7700</v>
      </c>
      <c r="AA306" s="20" t="str">
        <f t="shared" si="118"/>
        <v>5-3000</v>
      </c>
      <c r="AB306" s="20" t="str">
        <f t="shared" si="119"/>
        <v>5-9000</v>
      </c>
      <c r="AD306" s="20" t="str">
        <f t="shared" si="120"/>
        <v/>
      </c>
      <c r="AE306" s="20" t="str">
        <f t="shared" si="121"/>
        <v/>
      </c>
      <c r="AF306" s="20" t="str">
        <f t="shared" si="122"/>
        <v/>
      </c>
      <c r="AG306" s="20" t="str">
        <f t="shared" si="123"/>
        <v/>
      </c>
      <c r="AH306" s="20" t="str">
        <f t="shared" si="124"/>
        <v/>
      </c>
      <c r="AI306" s="20" t="str">
        <f t="shared" si="125"/>
        <v/>
      </c>
      <c r="AJ306" s="20" t="str">
        <f t="shared" si="126"/>
        <v xml:space="preserve">SELECT * FROM "SchAccounting"."Func_TblCodeOfAccounting_Structure_SET"(0000004000000000002, NULL, 0000009000000000002, 6, '6-0000', '6-7700'); </v>
      </c>
      <c r="AK306" s="20" t="str">
        <f t="shared" si="127"/>
        <v/>
      </c>
      <c r="AL306" s="20" t="str">
        <f t="shared" si="128"/>
        <v/>
      </c>
      <c r="AM306" s="20" t="str">
        <f t="shared" si="129"/>
        <v/>
      </c>
      <c r="AO306" s="28" t="str">
        <f t="shared" si="109"/>
        <v xml:space="preserve">SELECT * FROM "SchAccounting"."Func_TblCodeOfAccounting_Structure_SET"(0000004000000000002, NULL, 0000009000000000002, 6, '6-0000', '6-7700'); </v>
      </c>
    </row>
    <row r="307" spans="2:41" x14ac:dyDescent="0.25">
      <c r="B307" s="20">
        <v>2</v>
      </c>
      <c r="C307" s="32" t="s">
        <v>679</v>
      </c>
      <c r="D307" s="20" t="s">
        <v>283</v>
      </c>
      <c r="M307" s="32" t="s">
        <v>679</v>
      </c>
      <c r="Q307" s="20" t="str">
        <f t="shared" si="108"/>
        <v>Project Costs (closed CFS)</v>
      </c>
      <c r="S307" s="20" t="str">
        <f t="shared" si="110"/>
        <v>2-PASV</v>
      </c>
      <c r="T307" s="20" t="str">
        <f t="shared" si="111"/>
        <v>3-0000</v>
      </c>
      <c r="U307" s="20" t="str">
        <f t="shared" si="112"/>
        <v>3-3000</v>
      </c>
      <c r="V307" s="20" t="str">
        <f t="shared" si="113"/>
        <v>4-1EAT</v>
      </c>
      <c r="W307" s="20" t="str">
        <f t="shared" si="114"/>
        <v>4-2EBT</v>
      </c>
      <c r="X307" s="20" t="str">
        <f t="shared" si="115"/>
        <v>4-3OPF</v>
      </c>
      <c r="Y307" s="20" t="str">
        <f t="shared" si="116"/>
        <v>6-0000</v>
      </c>
      <c r="Z307" s="20" t="str">
        <f t="shared" si="117"/>
        <v>6-7800</v>
      </c>
      <c r="AA307" s="20" t="str">
        <f t="shared" si="118"/>
        <v>5-3000</v>
      </c>
      <c r="AB307" s="20" t="str">
        <f t="shared" si="119"/>
        <v>5-9000</v>
      </c>
      <c r="AD307" s="20" t="str">
        <f t="shared" si="120"/>
        <v/>
      </c>
      <c r="AE307" s="20" t="str">
        <f t="shared" si="121"/>
        <v/>
      </c>
      <c r="AF307" s="20" t="str">
        <f t="shared" si="122"/>
        <v/>
      </c>
      <c r="AG307" s="20" t="str">
        <f t="shared" si="123"/>
        <v/>
      </c>
      <c r="AH307" s="20" t="str">
        <f t="shared" si="124"/>
        <v/>
      </c>
      <c r="AI307" s="20" t="str">
        <f t="shared" si="125"/>
        <v/>
      </c>
      <c r="AJ307" s="20" t="str">
        <f t="shared" si="126"/>
        <v xml:space="preserve">SELECT * FROM "SchAccounting"."Func_TblCodeOfAccounting_Structure_SET"(0000004000000000002, NULL, 0000009000000000002, 6, '6-0000', '6-7800'); </v>
      </c>
      <c r="AK307" s="20" t="str">
        <f t="shared" si="127"/>
        <v/>
      </c>
      <c r="AL307" s="20" t="str">
        <f t="shared" si="128"/>
        <v/>
      </c>
      <c r="AM307" s="20" t="str">
        <f t="shared" si="129"/>
        <v/>
      </c>
      <c r="AO307" s="28" t="str">
        <f t="shared" si="109"/>
        <v xml:space="preserve">SELECT * FROM "SchAccounting"."Func_TblCodeOfAccounting_Structure_SET"(0000004000000000002, NULL, 0000009000000000002, 6, '6-0000', '6-7800'); </v>
      </c>
    </row>
    <row r="308" spans="2:41" x14ac:dyDescent="0.25">
      <c r="B308" s="20">
        <v>2</v>
      </c>
      <c r="C308" s="32" t="s">
        <v>680</v>
      </c>
      <c r="D308" s="20" t="s">
        <v>227</v>
      </c>
      <c r="M308" s="32" t="s">
        <v>680</v>
      </c>
      <c r="Q308" s="20" t="str">
        <f t="shared" si="108"/>
        <v>Depre - Building Improvement</v>
      </c>
      <c r="S308" s="20" t="str">
        <f t="shared" si="110"/>
        <v>2-PASV</v>
      </c>
      <c r="T308" s="20" t="str">
        <f t="shared" si="111"/>
        <v>3-0000</v>
      </c>
      <c r="U308" s="20" t="str">
        <f t="shared" si="112"/>
        <v>3-3000</v>
      </c>
      <c r="V308" s="20" t="str">
        <f t="shared" si="113"/>
        <v>4-1EAT</v>
      </c>
      <c r="W308" s="20" t="str">
        <f t="shared" si="114"/>
        <v>4-2EBT</v>
      </c>
      <c r="X308" s="20" t="str">
        <f t="shared" si="115"/>
        <v>4-3OPF</v>
      </c>
      <c r="Y308" s="20" t="str">
        <f t="shared" si="116"/>
        <v>6-0000</v>
      </c>
      <c r="Z308" s="20" t="str">
        <f t="shared" si="117"/>
        <v>6-8100</v>
      </c>
      <c r="AA308" s="20" t="str">
        <f t="shared" si="118"/>
        <v>5-3000</v>
      </c>
      <c r="AB308" s="20" t="str">
        <f t="shared" si="119"/>
        <v>5-9000</v>
      </c>
      <c r="AD308" s="20" t="str">
        <f t="shared" si="120"/>
        <v/>
      </c>
      <c r="AE308" s="20" t="str">
        <f t="shared" si="121"/>
        <v/>
      </c>
      <c r="AF308" s="20" t="str">
        <f t="shared" si="122"/>
        <v/>
      </c>
      <c r="AG308" s="20" t="str">
        <f t="shared" si="123"/>
        <v/>
      </c>
      <c r="AH308" s="20" t="str">
        <f t="shared" si="124"/>
        <v/>
      </c>
      <c r="AI308" s="20" t="str">
        <f t="shared" si="125"/>
        <v/>
      </c>
      <c r="AJ308" s="20" t="str">
        <f t="shared" si="126"/>
        <v xml:space="preserve">SELECT * FROM "SchAccounting"."Func_TblCodeOfAccounting_Structure_SET"(0000004000000000002, NULL, 0000009000000000002, 6, '6-0000', '6-8100'); </v>
      </c>
      <c r="AK308" s="20" t="str">
        <f t="shared" si="127"/>
        <v/>
      </c>
      <c r="AL308" s="20" t="str">
        <f t="shared" si="128"/>
        <v/>
      </c>
      <c r="AM308" s="20" t="str">
        <f t="shared" si="129"/>
        <v/>
      </c>
      <c r="AO308" s="28" t="str">
        <f t="shared" si="109"/>
        <v xml:space="preserve">SELECT * FROM "SchAccounting"."Func_TblCodeOfAccounting_Structure_SET"(0000004000000000002, NULL, 0000009000000000002, 6, '6-0000', '6-8100'); </v>
      </c>
    </row>
    <row r="309" spans="2:41" x14ac:dyDescent="0.25">
      <c r="B309" s="20">
        <v>2</v>
      </c>
      <c r="C309" s="32" t="s">
        <v>681</v>
      </c>
      <c r="D309" s="20" t="s">
        <v>228</v>
      </c>
      <c r="M309" s="32" t="s">
        <v>681</v>
      </c>
      <c r="Q309" s="20" t="str">
        <f t="shared" ref="Q309:Q342" si="130">D309</f>
        <v>Depre - Building Office</v>
      </c>
      <c r="S309" s="20" t="str">
        <f t="shared" si="110"/>
        <v>2-PASV</v>
      </c>
      <c r="T309" s="20" t="str">
        <f t="shared" si="111"/>
        <v>3-0000</v>
      </c>
      <c r="U309" s="20" t="str">
        <f t="shared" si="112"/>
        <v>3-3000</v>
      </c>
      <c r="V309" s="20" t="str">
        <f t="shared" si="113"/>
        <v>4-1EAT</v>
      </c>
      <c r="W309" s="20" t="str">
        <f t="shared" si="114"/>
        <v>4-2EBT</v>
      </c>
      <c r="X309" s="20" t="str">
        <f t="shared" si="115"/>
        <v>4-3OPF</v>
      </c>
      <c r="Y309" s="20" t="str">
        <f t="shared" si="116"/>
        <v>6-0000</v>
      </c>
      <c r="Z309" s="20" t="str">
        <f t="shared" si="117"/>
        <v>6-8110</v>
      </c>
      <c r="AA309" s="20" t="str">
        <f t="shared" si="118"/>
        <v>5-3000</v>
      </c>
      <c r="AB309" s="20" t="str">
        <f t="shared" si="119"/>
        <v>5-9000</v>
      </c>
      <c r="AD309" s="20" t="str">
        <f t="shared" si="120"/>
        <v/>
      </c>
      <c r="AE309" s="20" t="str">
        <f t="shared" si="121"/>
        <v/>
      </c>
      <c r="AF309" s="20" t="str">
        <f t="shared" si="122"/>
        <v/>
      </c>
      <c r="AG309" s="20" t="str">
        <f t="shared" si="123"/>
        <v/>
      </c>
      <c r="AH309" s="20" t="str">
        <f t="shared" si="124"/>
        <v/>
      </c>
      <c r="AI309" s="20" t="str">
        <f t="shared" si="125"/>
        <v/>
      </c>
      <c r="AJ309" s="20" t="str">
        <f t="shared" si="126"/>
        <v xml:space="preserve">SELECT * FROM "SchAccounting"."Func_TblCodeOfAccounting_Structure_SET"(0000004000000000002, NULL, 0000009000000000002, 6, '6-0000', '6-8110'); </v>
      </c>
      <c r="AK309" s="20" t="str">
        <f t="shared" si="127"/>
        <v/>
      </c>
      <c r="AL309" s="20" t="str">
        <f t="shared" si="128"/>
        <v/>
      </c>
      <c r="AM309" s="20" t="str">
        <f t="shared" si="129"/>
        <v/>
      </c>
      <c r="AO309" s="28" t="str">
        <f t="shared" si="109"/>
        <v xml:space="preserve">SELECT * FROM "SchAccounting"."Func_TblCodeOfAccounting_Structure_SET"(0000004000000000002, NULL, 0000009000000000002, 6, '6-0000', '6-8110'); </v>
      </c>
    </row>
    <row r="310" spans="2:41" x14ac:dyDescent="0.25">
      <c r="B310" s="20">
        <v>2</v>
      </c>
      <c r="C310" s="32" t="s">
        <v>682</v>
      </c>
      <c r="D310" s="20" t="s">
        <v>285</v>
      </c>
      <c r="M310" s="32" t="s">
        <v>682</v>
      </c>
      <c r="Q310" s="20" t="str">
        <f t="shared" si="130"/>
        <v>Depre -  IT-Equipment</v>
      </c>
      <c r="S310" s="20" t="str">
        <f t="shared" si="110"/>
        <v>2-PASV</v>
      </c>
      <c r="T310" s="20" t="str">
        <f t="shared" si="111"/>
        <v>3-0000</v>
      </c>
      <c r="U310" s="20" t="str">
        <f t="shared" si="112"/>
        <v>3-3000</v>
      </c>
      <c r="V310" s="20" t="str">
        <f t="shared" si="113"/>
        <v>4-1EAT</v>
      </c>
      <c r="W310" s="20" t="str">
        <f t="shared" si="114"/>
        <v>4-2EBT</v>
      </c>
      <c r="X310" s="20" t="str">
        <f t="shared" si="115"/>
        <v>4-3OPF</v>
      </c>
      <c r="Y310" s="20" t="str">
        <f t="shared" si="116"/>
        <v>6-0000</v>
      </c>
      <c r="Z310" s="20" t="str">
        <f t="shared" si="117"/>
        <v>6-8200</v>
      </c>
      <c r="AA310" s="20" t="str">
        <f t="shared" si="118"/>
        <v>5-3000</v>
      </c>
      <c r="AB310" s="20" t="str">
        <f t="shared" si="119"/>
        <v>5-9000</v>
      </c>
      <c r="AD310" s="20" t="str">
        <f t="shared" si="120"/>
        <v/>
      </c>
      <c r="AE310" s="20" t="str">
        <f t="shared" si="121"/>
        <v/>
      </c>
      <c r="AF310" s="20" t="str">
        <f t="shared" si="122"/>
        <v/>
      </c>
      <c r="AG310" s="20" t="str">
        <f t="shared" si="123"/>
        <v/>
      </c>
      <c r="AH310" s="20" t="str">
        <f t="shared" si="124"/>
        <v/>
      </c>
      <c r="AI310" s="20" t="str">
        <f t="shared" si="125"/>
        <v/>
      </c>
      <c r="AJ310" s="20" t="str">
        <f t="shared" si="126"/>
        <v xml:space="preserve">SELECT * FROM "SchAccounting"."Func_TblCodeOfAccounting_Structure_SET"(0000004000000000002, NULL, 0000009000000000002, 6, '6-0000', '6-8200'); </v>
      </c>
      <c r="AK310" s="20" t="str">
        <f t="shared" si="127"/>
        <v/>
      </c>
      <c r="AL310" s="20" t="str">
        <f t="shared" si="128"/>
        <v/>
      </c>
      <c r="AM310" s="20" t="str">
        <f t="shared" si="129"/>
        <v/>
      </c>
      <c r="AO310" s="28" t="str">
        <f t="shared" si="109"/>
        <v xml:space="preserve">SELECT * FROM "SchAccounting"."Func_TblCodeOfAccounting_Structure_SET"(0000004000000000002, NULL, 0000009000000000002, 6, '6-0000', '6-8200'); </v>
      </c>
    </row>
    <row r="311" spans="2:41" x14ac:dyDescent="0.25">
      <c r="B311" s="20">
        <v>2</v>
      </c>
      <c r="C311" s="32" t="s">
        <v>683</v>
      </c>
      <c r="D311" s="20" t="s">
        <v>230</v>
      </c>
      <c r="M311" s="32" t="s">
        <v>683</v>
      </c>
      <c r="Q311" s="20" t="str">
        <f t="shared" si="130"/>
        <v>Depre - Office Machine &amp; Equip</v>
      </c>
      <c r="S311" s="20" t="str">
        <f t="shared" si="110"/>
        <v>2-PASV</v>
      </c>
      <c r="T311" s="20" t="str">
        <f t="shared" si="111"/>
        <v>3-0000</v>
      </c>
      <c r="U311" s="20" t="str">
        <f t="shared" si="112"/>
        <v>3-3000</v>
      </c>
      <c r="V311" s="20" t="str">
        <f t="shared" si="113"/>
        <v>4-1EAT</v>
      </c>
      <c r="W311" s="20" t="str">
        <f t="shared" si="114"/>
        <v>4-2EBT</v>
      </c>
      <c r="X311" s="20" t="str">
        <f t="shared" si="115"/>
        <v>4-3OPF</v>
      </c>
      <c r="Y311" s="20" t="str">
        <f t="shared" si="116"/>
        <v>6-0000</v>
      </c>
      <c r="Z311" s="20" t="str">
        <f t="shared" si="117"/>
        <v>6-8300</v>
      </c>
      <c r="AA311" s="20" t="str">
        <f t="shared" si="118"/>
        <v>5-3000</v>
      </c>
      <c r="AB311" s="20" t="str">
        <f t="shared" si="119"/>
        <v>5-9000</v>
      </c>
      <c r="AD311" s="20" t="str">
        <f t="shared" si="120"/>
        <v/>
      </c>
      <c r="AE311" s="20" t="str">
        <f t="shared" si="121"/>
        <v/>
      </c>
      <c r="AF311" s="20" t="str">
        <f t="shared" si="122"/>
        <v/>
      </c>
      <c r="AG311" s="20" t="str">
        <f t="shared" si="123"/>
        <v/>
      </c>
      <c r="AH311" s="20" t="str">
        <f t="shared" si="124"/>
        <v/>
      </c>
      <c r="AI311" s="20" t="str">
        <f t="shared" si="125"/>
        <v/>
      </c>
      <c r="AJ311" s="20" t="str">
        <f t="shared" si="126"/>
        <v xml:space="preserve">SELECT * FROM "SchAccounting"."Func_TblCodeOfAccounting_Structure_SET"(0000004000000000002, NULL, 0000009000000000002, 6, '6-0000', '6-8300'); </v>
      </c>
      <c r="AK311" s="20" t="str">
        <f t="shared" si="127"/>
        <v/>
      </c>
      <c r="AL311" s="20" t="str">
        <f t="shared" si="128"/>
        <v/>
      </c>
      <c r="AM311" s="20" t="str">
        <f t="shared" si="129"/>
        <v/>
      </c>
      <c r="AO311" s="28" t="str">
        <f t="shared" si="109"/>
        <v xml:space="preserve">SELECT * FROM "SchAccounting"."Func_TblCodeOfAccounting_Structure_SET"(0000004000000000002, NULL, 0000009000000000002, 6, '6-0000', '6-8300'); </v>
      </c>
    </row>
    <row r="312" spans="2:41" x14ac:dyDescent="0.25">
      <c r="B312" s="20">
        <v>2</v>
      </c>
      <c r="C312" s="32" t="s">
        <v>684</v>
      </c>
      <c r="D312" s="20" t="s">
        <v>286</v>
      </c>
      <c r="M312" s="32" t="s">
        <v>684</v>
      </c>
      <c r="Q312" s="20" t="str">
        <f t="shared" si="130"/>
        <v>Depre - Sundry Plant &amp; Equip</v>
      </c>
      <c r="S312" s="20" t="str">
        <f t="shared" si="110"/>
        <v>2-PASV</v>
      </c>
      <c r="T312" s="20" t="str">
        <f t="shared" si="111"/>
        <v>3-0000</v>
      </c>
      <c r="U312" s="20" t="str">
        <f t="shared" si="112"/>
        <v>3-3000</v>
      </c>
      <c r="V312" s="20" t="str">
        <f t="shared" si="113"/>
        <v>4-1EAT</v>
      </c>
      <c r="W312" s="20" t="str">
        <f t="shared" si="114"/>
        <v>4-2EBT</v>
      </c>
      <c r="X312" s="20" t="str">
        <f t="shared" si="115"/>
        <v>4-3OPF</v>
      </c>
      <c r="Y312" s="20" t="str">
        <f t="shared" si="116"/>
        <v>6-0000</v>
      </c>
      <c r="Z312" s="20" t="str">
        <f t="shared" si="117"/>
        <v>6-8400</v>
      </c>
      <c r="AA312" s="20" t="str">
        <f t="shared" si="118"/>
        <v>5-3000</v>
      </c>
      <c r="AB312" s="20" t="str">
        <f t="shared" si="119"/>
        <v>5-9000</v>
      </c>
      <c r="AD312" s="20" t="str">
        <f t="shared" si="120"/>
        <v/>
      </c>
      <c r="AE312" s="20" t="str">
        <f t="shared" si="121"/>
        <v/>
      </c>
      <c r="AF312" s="20" t="str">
        <f t="shared" si="122"/>
        <v/>
      </c>
      <c r="AG312" s="20" t="str">
        <f t="shared" si="123"/>
        <v/>
      </c>
      <c r="AH312" s="20" t="str">
        <f t="shared" si="124"/>
        <v/>
      </c>
      <c r="AI312" s="20" t="str">
        <f t="shared" si="125"/>
        <v/>
      </c>
      <c r="AJ312" s="20" t="str">
        <f t="shared" si="126"/>
        <v xml:space="preserve">SELECT * FROM "SchAccounting"."Func_TblCodeOfAccounting_Structure_SET"(0000004000000000002, NULL, 0000009000000000002, 6, '6-0000', '6-8400'); </v>
      </c>
      <c r="AK312" s="20" t="str">
        <f t="shared" si="127"/>
        <v/>
      </c>
      <c r="AL312" s="20" t="str">
        <f t="shared" si="128"/>
        <v/>
      </c>
      <c r="AM312" s="20" t="str">
        <f t="shared" si="129"/>
        <v/>
      </c>
      <c r="AO312" s="28" t="str">
        <f t="shared" si="109"/>
        <v xml:space="preserve">SELECT * FROM "SchAccounting"."Func_TblCodeOfAccounting_Structure_SET"(0000004000000000002, NULL, 0000009000000000002, 6, '6-0000', '6-8400'); </v>
      </c>
    </row>
    <row r="313" spans="2:41" x14ac:dyDescent="0.25">
      <c r="B313" s="20">
        <v>2</v>
      </c>
      <c r="C313" s="32" t="s">
        <v>685</v>
      </c>
      <c r="D313" s="20" t="s">
        <v>232</v>
      </c>
      <c r="M313" s="32" t="s">
        <v>685</v>
      </c>
      <c r="Q313" s="20" t="str">
        <f t="shared" si="130"/>
        <v>Depre - Test Equipment</v>
      </c>
      <c r="S313" s="20" t="str">
        <f t="shared" si="110"/>
        <v>2-PASV</v>
      </c>
      <c r="T313" s="20" t="str">
        <f t="shared" si="111"/>
        <v>3-0000</v>
      </c>
      <c r="U313" s="20" t="str">
        <f t="shared" si="112"/>
        <v>3-3000</v>
      </c>
      <c r="V313" s="20" t="str">
        <f t="shared" si="113"/>
        <v>4-1EAT</v>
      </c>
      <c r="W313" s="20" t="str">
        <f t="shared" si="114"/>
        <v>4-2EBT</v>
      </c>
      <c r="X313" s="20" t="str">
        <f t="shared" si="115"/>
        <v>4-3OPF</v>
      </c>
      <c r="Y313" s="20" t="str">
        <f t="shared" si="116"/>
        <v>6-0000</v>
      </c>
      <c r="Z313" s="20" t="str">
        <f t="shared" si="117"/>
        <v>6-8500</v>
      </c>
      <c r="AA313" s="20" t="str">
        <f t="shared" si="118"/>
        <v>5-3000</v>
      </c>
      <c r="AB313" s="20" t="str">
        <f t="shared" si="119"/>
        <v>5-9000</v>
      </c>
      <c r="AD313" s="20" t="str">
        <f t="shared" si="120"/>
        <v/>
      </c>
      <c r="AE313" s="20" t="str">
        <f t="shared" si="121"/>
        <v/>
      </c>
      <c r="AF313" s="20" t="str">
        <f t="shared" si="122"/>
        <v/>
      </c>
      <c r="AG313" s="20" t="str">
        <f t="shared" si="123"/>
        <v/>
      </c>
      <c r="AH313" s="20" t="str">
        <f t="shared" si="124"/>
        <v/>
      </c>
      <c r="AI313" s="20" t="str">
        <f t="shared" si="125"/>
        <v/>
      </c>
      <c r="AJ313" s="20" t="str">
        <f t="shared" si="126"/>
        <v xml:space="preserve">SELECT * FROM "SchAccounting"."Func_TblCodeOfAccounting_Structure_SET"(0000004000000000002, NULL, 0000009000000000002, 6, '6-0000', '6-8500'); </v>
      </c>
      <c r="AK313" s="20" t="str">
        <f t="shared" si="127"/>
        <v/>
      </c>
      <c r="AL313" s="20" t="str">
        <f t="shared" si="128"/>
        <v/>
      </c>
      <c r="AM313" s="20" t="str">
        <f t="shared" si="129"/>
        <v/>
      </c>
      <c r="AO313" s="28" t="str">
        <f t="shared" si="109"/>
        <v xml:space="preserve">SELECT * FROM "SchAccounting"."Func_TblCodeOfAccounting_Structure_SET"(0000004000000000002, NULL, 0000009000000000002, 6, '6-0000', '6-8500'); </v>
      </c>
    </row>
    <row r="314" spans="2:41" x14ac:dyDescent="0.25">
      <c r="B314" s="20">
        <v>2</v>
      </c>
      <c r="C314" s="32" t="s">
        <v>686</v>
      </c>
      <c r="D314" s="20" t="s">
        <v>233</v>
      </c>
      <c r="M314" s="32" t="s">
        <v>686</v>
      </c>
      <c r="Q314" s="20" t="str">
        <f t="shared" si="130"/>
        <v>Depre - Motor Vehicle</v>
      </c>
      <c r="S314" s="20" t="str">
        <f t="shared" si="110"/>
        <v>2-PASV</v>
      </c>
      <c r="T314" s="20" t="str">
        <f t="shared" si="111"/>
        <v>3-0000</v>
      </c>
      <c r="U314" s="20" t="str">
        <f t="shared" si="112"/>
        <v>3-3000</v>
      </c>
      <c r="V314" s="20" t="str">
        <f t="shared" si="113"/>
        <v>4-1EAT</v>
      </c>
      <c r="W314" s="20" t="str">
        <f t="shared" si="114"/>
        <v>4-2EBT</v>
      </c>
      <c r="X314" s="20" t="str">
        <f t="shared" si="115"/>
        <v>4-3OPF</v>
      </c>
      <c r="Y314" s="20" t="str">
        <f t="shared" si="116"/>
        <v>6-0000</v>
      </c>
      <c r="Z314" s="20" t="str">
        <f t="shared" si="117"/>
        <v>6-8600</v>
      </c>
      <c r="AA314" s="20" t="str">
        <f t="shared" si="118"/>
        <v>5-3000</v>
      </c>
      <c r="AB314" s="20" t="str">
        <f t="shared" si="119"/>
        <v>5-9000</v>
      </c>
      <c r="AD314" s="20" t="str">
        <f t="shared" si="120"/>
        <v/>
      </c>
      <c r="AE314" s="20" t="str">
        <f t="shared" si="121"/>
        <v/>
      </c>
      <c r="AF314" s="20" t="str">
        <f t="shared" si="122"/>
        <v/>
      </c>
      <c r="AG314" s="20" t="str">
        <f t="shared" si="123"/>
        <v/>
      </c>
      <c r="AH314" s="20" t="str">
        <f t="shared" si="124"/>
        <v/>
      </c>
      <c r="AI314" s="20" t="str">
        <f t="shared" si="125"/>
        <v/>
      </c>
      <c r="AJ314" s="20" t="str">
        <f t="shared" si="126"/>
        <v xml:space="preserve">SELECT * FROM "SchAccounting"."Func_TblCodeOfAccounting_Structure_SET"(0000004000000000002, NULL, 0000009000000000002, 6, '6-0000', '6-8600'); </v>
      </c>
      <c r="AK314" s="20" t="str">
        <f t="shared" si="127"/>
        <v/>
      </c>
      <c r="AL314" s="20" t="str">
        <f t="shared" si="128"/>
        <v/>
      </c>
      <c r="AM314" s="20" t="str">
        <f t="shared" si="129"/>
        <v/>
      </c>
      <c r="AO314" s="28" t="str">
        <f t="shared" si="109"/>
        <v xml:space="preserve">SELECT * FROM "SchAccounting"."Func_TblCodeOfAccounting_Structure_SET"(0000004000000000002, NULL, 0000009000000000002, 6, '6-0000', '6-8600'); </v>
      </c>
    </row>
    <row r="315" spans="2:41" x14ac:dyDescent="0.25">
      <c r="B315" s="20">
        <v>2</v>
      </c>
      <c r="C315" s="32" t="s">
        <v>687</v>
      </c>
      <c r="D315" s="20" t="s">
        <v>234</v>
      </c>
      <c r="M315" s="32" t="s">
        <v>687</v>
      </c>
      <c r="Q315" s="20" t="str">
        <f t="shared" si="130"/>
        <v>Depre - Tools</v>
      </c>
      <c r="S315" s="20" t="str">
        <f t="shared" si="110"/>
        <v>2-PASV</v>
      </c>
      <c r="T315" s="20" t="str">
        <f t="shared" si="111"/>
        <v>3-0000</v>
      </c>
      <c r="U315" s="20" t="str">
        <f t="shared" si="112"/>
        <v>3-3000</v>
      </c>
      <c r="V315" s="20" t="str">
        <f t="shared" si="113"/>
        <v>4-1EAT</v>
      </c>
      <c r="W315" s="20" t="str">
        <f t="shared" si="114"/>
        <v>4-2EBT</v>
      </c>
      <c r="X315" s="20" t="str">
        <f t="shared" si="115"/>
        <v>4-3OPF</v>
      </c>
      <c r="Y315" s="20" t="str">
        <f t="shared" si="116"/>
        <v>6-0000</v>
      </c>
      <c r="Z315" s="20" t="str">
        <f t="shared" si="117"/>
        <v>6-8700</v>
      </c>
      <c r="AA315" s="20" t="str">
        <f t="shared" si="118"/>
        <v>5-3000</v>
      </c>
      <c r="AB315" s="20" t="str">
        <f t="shared" si="119"/>
        <v>5-9000</v>
      </c>
      <c r="AD315" s="20" t="str">
        <f t="shared" si="120"/>
        <v/>
      </c>
      <c r="AE315" s="20" t="str">
        <f t="shared" si="121"/>
        <v/>
      </c>
      <c r="AF315" s="20" t="str">
        <f t="shared" si="122"/>
        <v/>
      </c>
      <c r="AG315" s="20" t="str">
        <f t="shared" si="123"/>
        <v/>
      </c>
      <c r="AH315" s="20" t="str">
        <f t="shared" si="124"/>
        <v/>
      </c>
      <c r="AI315" s="20" t="str">
        <f t="shared" si="125"/>
        <v/>
      </c>
      <c r="AJ315" s="20" t="str">
        <f t="shared" si="126"/>
        <v xml:space="preserve">SELECT * FROM "SchAccounting"."Func_TblCodeOfAccounting_Structure_SET"(0000004000000000002, NULL, 0000009000000000002, 6, '6-0000', '6-8700'); </v>
      </c>
      <c r="AK315" s="20" t="str">
        <f t="shared" si="127"/>
        <v/>
      </c>
      <c r="AL315" s="20" t="str">
        <f t="shared" si="128"/>
        <v/>
      </c>
      <c r="AM315" s="20" t="str">
        <f t="shared" si="129"/>
        <v/>
      </c>
      <c r="AO315" s="28" t="str">
        <f t="shared" si="109"/>
        <v xml:space="preserve">SELECT * FROM "SchAccounting"."Func_TblCodeOfAccounting_Structure_SET"(0000004000000000002, NULL, 0000009000000000002, 6, '6-0000', '6-8700'); </v>
      </c>
    </row>
    <row r="316" spans="2:41" x14ac:dyDescent="0.25">
      <c r="B316" s="20">
        <v>2</v>
      </c>
      <c r="C316" s="32" t="s">
        <v>688</v>
      </c>
      <c r="D316" s="20" t="s">
        <v>235</v>
      </c>
      <c r="M316" s="32" t="s">
        <v>688</v>
      </c>
      <c r="Q316" s="20" t="str">
        <f t="shared" si="130"/>
        <v>Depre - Furniture Fitting</v>
      </c>
      <c r="S316" s="20" t="str">
        <f t="shared" si="110"/>
        <v>2-PASV</v>
      </c>
      <c r="T316" s="20" t="str">
        <f t="shared" si="111"/>
        <v>3-0000</v>
      </c>
      <c r="U316" s="20" t="str">
        <f t="shared" si="112"/>
        <v>3-3000</v>
      </c>
      <c r="V316" s="20" t="str">
        <f t="shared" si="113"/>
        <v>4-1EAT</v>
      </c>
      <c r="W316" s="20" t="str">
        <f t="shared" si="114"/>
        <v>4-2EBT</v>
      </c>
      <c r="X316" s="20" t="str">
        <f t="shared" si="115"/>
        <v>4-3OPF</v>
      </c>
      <c r="Y316" s="20" t="str">
        <f t="shared" si="116"/>
        <v>6-0000</v>
      </c>
      <c r="Z316" s="20" t="str">
        <f t="shared" si="117"/>
        <v>6-8800</v>
      </c>
      <c r="AA316" s="20" t="str">
        <f t="shared" si="118"/>
        <v>5-3000</v>
      </c>
      <c r="AB316" s="20" t="str">
        <f t="shared" si="119"/>
        <v>5-9000</v>
      </c>
      <c r="AD316" s="20" t="str">
        <f t="shared" si="120"/>
        <v/>
      </c>
      <c r="AE316" s="20" t="str">
        <f t="shared" si="121"/>
        <v/>
      </c>
      <c r="AF316" s="20" t="str">
        <f t="shared" si="122"/>
        <v/>
      </c>
      <c r="AG316" s="20" t="str">
        <f t="shared" si="123"/>
        <v/>
      </c>
      <c r="AH316" s="20" t="str">
        <f t="shared" si="124"/>
        <v/>
      </c>
      <c r="AI316" s="20" t="str">
        <f t="shared" si="125"/>
        <v/>
      </c>
      <c r="AJ316" s="20" t="str">
        <f t="shared" si="126"/>
        <v xml:space="preserve">SELECT * FROM "SchAccounting"."Func_TblCodeOfAccounting_Structure_SET"(0000004000000000002, NULL, 0000009000000000002, 6, '6-0000', '6-8800'); </v>
      </c>
      <c r="AK316" s="20" t="str">
        <f t="shared" si="127"/>
        <v/>
      </c>
      <c r="AL316" s="20" t="str">
        <f t="shared" si="128"/>
        <v/>
      </c>
      <c r="AM316" s="20" t="str">
        <f t="shared" si="129"/>
        <v/>
      </c>
      <c r="AO316" s="28" t="str">
        <f t="shared" si="109"/>
        <v xml:space="preserve">SELECT * FROM "SchAccounting"."Func_TblCodeOfAccounting_Structure_SET"(0000004000000000002, NULL, 0000009000000000002, 6, '6-0000', '6-8800'); </v>
      </c>
    </row>
    <row r="317" spans="2:41" x14ac:dyDescent="0.25">
      <c r="B317" s="20">
        <v>2</v>
      </c>
      <c r="C317" s="32" t="s">
        <v>689</v>
      </c>
      <c r="D317" s="20" t="s">
        <v>236</v>
      </c>
      <c r="M317" s="32" t="s">
        <v>689</v>
      </c>
      <c r="Q317" s="20" t="str">
        <f t="shared" si="130"/>
        <v>Depre - Mobile Phone</v>
      </c>
      <c r="S317" s="20" t="str">
        <f t="shared" si="110"/>
        <v>2-PASV</v>
      </c>
      <c r="T317" s="20" t="str">
        <f t="shared" si="111"/>
        <v>3-0000</v>
      </c>
      <c r="U317" s="20" t="str">
        <f t="shared" si="112"/>
        <v>3-3000</v>
      </c>
      <c r="V317" s="20" t="str">
        <f t="shared" si="113"/>
        <v>4-1EAT</v>
      </c>
      <c r="W317" s="20" t="str">
        <f t="shared" si="114"/>
        <v>4-2EBT</v>
      </c>
      <c r="X317" s="20" t="str">
        <f t="shared" si="115"/>
        <v>4-3OPF</v>
      </c>
      <c r="Y317" s="20" t="str">
        <f t="shared" si="116"/>
        <v>6-0000</v>
      </c>
      <c r="Z317" s="20" t="str">
        <f t="shared" si="117"/>
        <v>6-8900</v>
      </c>
      <c r="AA317" s="20" t="str">
        <f t="shared" si="118"/>
        <v>5-3000</v>
      </c>
      <c r="AB317" s="20" t="str">
        <f t="shared" si="119"/>
        <v>5-9000</v>
      </c>
      <c r="AD317" s="20" t="str">
        <f t="shared" si="120"/>
        <v/>
      </c>
      <c r="AE317" s="20" t="str">
        <f t="shared" si="121"/>
        <v/>
      </c>
      <c r="AF317" s="20" t="str">
        <f t="shared" si="122"/>
        <v/>
      </c>
      <c r="AG317" s="20" t="str">
        <f t="shared" si="123"/>
        <v/>
      </c>
      <c r="AH317" s="20" t="str">
        <f t="shared" si="124"/>
        <v/>
      </c>
      <c r="AI317" s="20" t="str">
        <f t="shared" si="125"/>
        <v/>
      </c>
      <c r="AJ317" s="20" t="str">
        <f t="shared" si="126"/>
        <v xml:space="preserve">SELECT * FROM "SchAccounting"."Func_TblCodeOfAccounting_Structure_SET"(0000004000000000002, NULL, 0000009000000000002, 6, '6-0000', '6-8900'); </v>
      </c>
      <c r="AK317" s="20" t="str">
        <f t="shared" si="127"/>
        <v/>
      </c>
      <c r="AL317" s="20" t="str">
        <f t="shared" si="128"/>
        <v/>
      </c>
      <c r="AM317" s="20" t="str">
        <f t="shared" si="129"/>
        <v/>
      </c>
      <c r="AO317" s="28" t="str">
        <f t="shared" si="109"/>
        <v xml:space="preserve">SELECT * FROM "SchAccounting"."Func_TblCodeOfAccounting_Structure_SET"(0000004000000000002, NULL, 0000009000000000002, 6, '6-0000', '6-8900'); </v>
      </c>
    </row>
    <row r="318" spans="2:41" x14ac:dyDescent="0.25">
      <c r="B318" s="20">
        <v>2</v>
      </c>
      <c r="C318" s="32" t="s">
        <v>690</v>
      </c>
      <c r="D318" s="20" t="s">
        <v>197</v>
      </c>
      <c r="M318" s="32" t="s">
        <v>690</v>
      </c>
      <c r="Q318" s="20" t="str">
        <f t="shared" si="130"/>
        <v>Insurance Expenses</v>
      </c>
      <c r="S318" s="20" t="str">
        <f t="shared" si="110"/>
        <v>2-PASV</v>
      </c>
      <c r="T318" s="20" t="str">
        <f t="shared" si="111"/>
        <v>3-0000</v>
      </c>
      <c r="U318" s="20" t="str">
        <f t="shared" si="112"/>
        <v>3-3000</v>
      </c>
      <c r="V318" s="20" t="str">
        <f t="shared" si="113"/>
        <v>4-1EAT</v>
      </c>
      <c r="W318" s="20" t="str">
        <f t="shared" si="114"/>
        <v>4-2EBT</v>
      </c>
      <c r="X318" s="20" t="str">
        <f t="shared" si="115"/>
        <v>4-3OPF</v>
      </c>
      <c r="Y318" s="20" t="str">
        <f t="shared" si="116"/>
        <v>6-0000</v>
      </c>
      <c r="Z318" s="20" t="str">
        <f t="shared" si="117"/>
        <v>6-9900</v>
      </c>
      <c r="AA318" s="20" t="str">
        <f t="shared" si="118"/>
        <v>5-3000</v>
      </c>
      <c r="AB318" s="20" t="str">
        <f t="shared" si="119"/>
        <v>5-9000</v>
      </c>
      <c r="AD318" s="20" t="str">
        <f t="shared" si="120"/>
        <v/>
      </c>
      <c r="AE318" s="20" t="str">
        <f t="shared" si="121"/>
        <v/>
      </c>
      <c r="AF318" s="20" t="str">
        <f t="shared" si="122"/>
        <v/>
      </c>
      <c r="AG318" s="20" t="str">
        <f t="shared" si="123"/>
        <v/>
      </c>
      <c r="AH318" s="20" t="str">
        <f t="shared" si="124"/>
        <v/>
      </c>
      <c r="AI318" s="20" t="str">
        <f t="shared" si="125"/>
        <v/>
      </c>
      <c r="AJ318" s="20" t="str">
        <f t="shared" si="126"/>
        <v xml:space="preserve">SELECT * FROM "SchAccounting"."Func_TblCodeOfAccounting_Structure_SET"(0000004000000000002, NULL, 0000009000000000002, 6, '6-0000', '6-9900'); </v>
      </c>
      <c r="AK318" s="20" t="str">
        <f t="shared" si="127"/>
        <v/>
      </c>
      <c r="AL318" s="20" t="str">
        <f t="shared" si="128"/>
        <v/>
      </c>
      <c r="AM318" s="20" t="str">
        <f t="shared" si="129"/>
        <v/>
      </c>
      <c r="AO318" s="28" t="str">
        <f t="shared" si="109"/>
        <v xml:space="preserve">SELECT * FROM "SchAccounting"."Func_TblCodeOfAccounting_Structure_SET"(0000004000000000002, NULL, 0000009000000000002, 6, '6-0000', '6-9900'); </v>
      </c>
    </row>
    <row r="319" spans="2:41" x14ac:dyDescent="0.25">
      <c r="B319" s="20">
        <v>2</v>
      </c>
      <c r="C319" s="32" t="s">
        <v>691</v>
      </c>
      <c r="D319" s="20" t="s">
        <v>287</v>
      </c>
      <c r="M319" s="32" t="s">
        <v>691</v>
      </c>
      <c r="Q319" s="20" t="str">
        <f t="shared" si="130"/>
        <v>Bank Charge (Excl. Interest)</v>
      </c>
      <c r="S319" s="20" t="str">
        <f t="shared" si="110"/>
        <v>2-PASV</v>
      </c>
      <c r="T319" s="20" t="str">
        <f t="shared" si="111"/>
        <v>3-0000</v>
      </c>
      <c r="U319" s="20" t="str">
        <f t="shared" si="112"/>
        <v>3-3000</v>
      </c>
      <c r="V319" s="20" t="str">
        <f t="shared" si="113"/>
        <v>4-1EAT</v>
      </c>
      <c r="W319" s="20" t="str">
        <f t="shared" si="114"/>
        <v>4-2EBT</v>
      </c>
      <c r="X319" s="20" t="str">
        <f t="shared" si="115"/>
        <v>4-3OPF</v>
      </c>
      <c r="Y319" s="20" t="str">
        <f t="shared" si="116"/>
        <v>6-0000</v>
      </c>
      <c r="Z319" s="20" t="str">
        <f t="shared" si="117"/>
        <v>6-9901</v>
      </c>
      <c r="AA319" s="20" t="str">
        <f t="shared" si="118"/>
        <v>5-3000</v>
      </c>
      <c r="AB319" s="20" t="str">
        <f t="shared" si="119"/>
        <v>5-9000</v>
      </c>
      <c r="AD319" s="20" t="str">
        <f t="shared" si="120"/>
        <v/>
      </c>
      <c r="AE319" s="20" t="str">
        <f t="shared" si="121"/>
        <v/>
      </c>
      <c r="AF319" s="20" t="str">
        <f t="shared" si="122"/>
        <v/>
      </c>
      <c r="AG319" s="20" t="str">
        <f t="shared" si="123"/>
        <v/>
      </c>
      <c r="AH319" s="20" t="str">
        <f t="shared" si="124"/>
        <v/>
      </c>
      <c r="AI319" s="20" t="str">
        <f t="shared" si="125"/>
        <v/>
      </c>
      <c r="AJ319" s="20" t="str">
        <f t="shared" si="126"/>
        <v xml:space="preserve">SELECT * FROM "SchAccounting"."Func_TblCodeOfAccounting_Structure_SET"(0000004000000000002, NULL, 0000009000000000002, 6, '6-0000', '6-9901'); </v>
      </c>
      <c r="AK319" s="20" t="str">
        <f t="shared" si="127"/>
        <v/>
      </c>
      <c r="AL319" s="20" t="str">
        <f t="shared" si="128"/>
        <v/>
      </c>
      <c r="AM319" s="20" t="str">
        <f t="shared" si="129"/>
        <v/>
      </c>
      <c r="AO319" s="28" t="str">
        <f t="shared" si="109"/>
        <v xml:space="preserve">SELECT * FROM "SchAccounting"."Func_TblCodeOfAccounting_Structure_SET"(0000004000000000002, NULL, 0000009000000000002, 6, '6-0000', '6-9901'); </v>
      </c>
    </row>
    <row r="320" spans="2:41" x14ac:dyDescent="0.25">
      <c r="B320" s="20">
        <v>1</v>
      </c>
      <c r="C320" s="32" t="s">
        <v>442</v>
      </c>
      <c r="D320" s="20" t="s">
        <v>288</v>
      </c>
      <c r="K320" s="32" t="s">
        <v>442</v>
      </c>
      <c r="Q320" s="20" t="str">
        <f t="shared" si="130"/>
        <v>Other Income/Expense</v>
      </c>
      <c r="S320" s="20" t="str">
        <f t="shared" si="110"/>
        <v>2-PASV</v>
      </c>
      <c r="T320" s="20" t="str">
        <f t="shared" si="111"/>
        <v>3-0000</v>
      </c>
      <c r="U320" s="20" t="str">
        <f t="shared" si="112"/>
        <v>3-3000</v>
      </c>
      <c r="V320" s="20" t="str">
        <f t="shared" si="113"/>
        <v>4-1EAT</v>
      </c>
      <c r="W320" s="20" t="str">
        <f t="shared" si="114"/>
        <v>4-2EBT</v>
      </c>
      <c r="X320" s="20" t="str">
        <f t="shared" si="115"/>
        <v>8-0000</v>
      </c>
      <c r="Y320" s="20" t="str">
        <f t="shared" si="116"/>
        <v>6-0000</v>
      </c>
      <c r="Z320" s="20" t="str">
        <f t="shared" si="117"/>
        <v>6-9901</v>
      </c>
      <c r="AA320" s="20" t="str">
        <f t="shared" si="118"/>
        <v>5-3000</v>
      </c>
      <c r="AB320" s="20" t="str">
        <f t="shared" si="119"/>
        <v>5-9000</v>
      </c>
      <c r="AD320" s="20" t="str">
        <f t="shared" si="120"/>
        <v/>
      </c>
      <c r="AE320" s="20" t="str">
        <f t="shared" si="121"/>
        <v/>
      </c>
      <c r="AF320" s="20" t="str">
        <f t="shared" si="122"/>
        <v/>
      </c>
      <c r="AG320" s="20" t="str">
        <f t="shared" si="123"/>
        <v/>
      </c>
      <c r="AH320" s="20" t="str">
        <f t="shared" si="124"/>
        <v xml:space="preserve">SELECT * FROM "SchAccounting"."Func_TblCodeOfAccounting_Structure_SET"(0000004000000000002, NULL, 0000009000000000002, 4, '4-2EBT', '8-0000'); </v>
      </c>
      <c r="AI320" s="20" t="str">
        <f t="shared" si="125"/>
        <v/>
      </c>
      <c r="AJ320" s="20" t="str">
        <f t="shared" si="126"/>
        <v/>
      </c>
      <c r="AK320" s="20" t="str">
        <f t="shared" si="127"/>
        <v/>
      </c>
      <c r="AL320" s="20" t="str">
        <f t="shared" si="128"/>
        <v/>
      </c>
      <c r="AM320" s="20" t="str">
        <f t="shared" si="129"/>
        <v/>
      </c>
      <c r="AO320" s="28" t="str">
        <f t="shared" si="109"/>
        <v xml:space="preserve">SELECT * FROM "SchAccounting"."Func_TblCodeOfAccounting_Structure_SET"(0000004000000000002, NULL, 0000009000000000002, 4, '4-2EBT', '8-0000'); </v>
      </c>
    </row>
    <row r="321" spans="2:41" x14ac:dyDescent="0.25">
      <c r="B321" s="20">
        <v>2</v>
      </c>
      <c r="C321" s="32" t="s">
        <v>443</v>
      </c>
      <c r="D321" s="20" t="s">
        <v>289</v>
      </c>
      <c r="L321" s="32" t="s">
        <v>443</v>
      </c>
      <c r="Q321" s="20" t="str">
        <f t="shared" si="130"/>
        <v>Interest Received - Current Ac</v>
      </c>
      <c r="S321" s="20" t="str">
        <f t="shared" si="110"/>
        <v>2-PASV</v>
      </c>
      <c r="T321" s="20" t="str">
        <f t="shared" si="111"/>
        <v>3-0000</v>
      </c>
      <c r="U321" s="20" t="str">
        <f t="shared" si="112"/>
        <v>3-3000</v>
      </c>
      <c r="V321" s="20" t="str">
        <f t="shared" si="113"/>
        <v>4-1EAT</v>
      </c>
      <c r="W321" s="20" t="str">
        <f t="shared" si="114"/>
        <v>4-2EBT</v>
      </c>
      <c r="X321" s="20" t="str">
        <f t="shared" si="115"/>
        <v>8-0000</v>
      </c>
      <c r="Y321" s="20" t="str">
        <f t="shared" si="116"/>
        <v>8-1010</v>
      </c>
      <c r="Z321" s="20" t="str">
        <f t="shared" si="117"/>
        <v>6-9901</v>
      </c>
      <c r="AA321" s="20" t="str">
        <f t="shared" si="118"/>
        <v>5-3000</v>
      </c>
      <c r="AB321" s="20" t="str">
        <f t="shared" si="119"/>
        <v>5-9000</v>
      </c>
      <c r="AD321" s="20" t="str">
        <f t="shared" si="120"/>
        <v/>
      </c>
      <c r="AE321" s="20" t="str">
        <f t="shared" si="121"/>
        <v/>
      </c>
      <c r="AF321" s="20" t="str">
        <f t="shared" si="122"/>
        <v/>
      </c>
      <c r="AG321" s="20" t="str">
        <f t="shared" si="123"/>
        <v/>
      </c>
      <c r="AH321" s="20" t="str">
        <f t="shared" si="124"/>
        <v/>
      </c>
      <c r="AI321" s="20" t="str">
        <f t="shared" si="125"/>
        <v xml:space="preserve">SELECT * FROM "SchAccounting"."Func_TblCodeOfAccounting_Structure_SET"(0000004000000000002, NULL, 0000009000000000002, 5, '8-0000', '8-1010'); </v>
      </c>
      <c r="AJ321" s="20" t="str">
        <f t="shared" si="126"/>
        <v/>
      </c>
      <c r="AK321" s="20" t="str">
        <f t="shared" si="127"/>
        <v/>
      </c>
      <c r="AL321" s="20" t="str">
        <f t="shared" si="128"/>
        <v/>
      </c>
      <c r="AM321" s="20" t="str">
        <f t="shared" si="129"/>
        <v/>
      </c>
      <c r="AO321" s="28" t="str">
        <f t="shared" si="109"/>
        <v xml:space="preserve">SELECT * FROM "SchAccounting"."Func_TblCodeOfAccounting_Structure_SET"(0000004000000000002, NULL, 0000009000000000002, 5, '8-0000', '8-1010'); </v>
      </c>
    </row>
    <row r="322" spans="2:41" x14ac:dyDescent="0.25">
      <c r="B322" s="20">
        <v>2</v>
      </c>
      <c r="C322" s="32" t="s">
        <v>444</v>
      </c>
      <c r="D322" s="20" t="s">
        <v>290</v>
      </c>
      <c r="L322" s="32" t="s">
        <v>444</v>
      </c>
      <c r="Q322" s="20" t="str">
        <f t="shared" si="130"/>
        <v>Interest Received - Bank</v>
      </c>
      <c r="S322" s="20" t="str">
        <f t="shared" si="110"/>
        <v>2-PASV</v>
      </c>
      <c r="T322" s="20" t="str">
        <f t="shared" si="111"/>
        <v>3-0000</v>
      </c>
      <c r="U322" s="20" t="str">
        <f t="shared" si="112"/>
        <v>3-3000</v>
      </c>
      <c r="V322" s="20" t="str">
        <f t="shared" si="113"/>
        <v>4-1EAT</v>
      </c>
      <c r="W322" s="20" t="str">
        <f t="shared" si="114"/>
        <v>4-2EBT</v>
      </c>
      <c r="X322" s="20" t="str">
        <f t="shared" si="115"/>
        <v>8-0000</v>
      </c>
      <c r="Y322" s="20" t="str">
        <f t="shared" si="116"/>
        <v>8-1020</v>
      </c>
      <c r="Z322" s="20" t="str">
        <f t="shared" si="117"/>
        <v>6-9901</v>
      </c>
      <c r="AA322" s="20" t="str">
        <f t="shared" si="118"/>
        <v>5-3000</v>
      </c>
      <c r="AB322" s="20" t="str">
        <f t="shared" si="119"/>
        <v>5-9000</v>
      </c>
      <c r="AD322" s="20" t="str">
        <f t="shared" si="120"/>
        <v/>
      </c>
      <c r="AE322" s="20" t="str">
        <f t="shared" si="121"/>
        <v/>
      </c>
      <c r="AF322" s="20" t="str">
        <f t="shared" si="122"/>
        <v/>
      </c>
      <c r="AG322" s="20" t="str">
        <f t="shared" si="123"/>
        <v/>
      </c>
      <c r="AH322" s="20" t="str">
        <f t="shared" si="124"/>
        <v/>
      </c>
      <c r="AI322" s="20" t="str">
        <f t="shared" si="125"/>
        <v xml:space="preserve">SELECT * FROM "SchAccounting"."Func_TblCodeOfAccounting_Structure_SET"(0000004000000000002, NULL, 0000009000000000002, 5, '8-0000', '8-1020'); </v>
      </c>
      <c r="AJ322" s="20" t="str">
        <f t="shared" si="126"/>
        <v/>
      </c>
      <c r="AK322" s="20" t="str">
        <f t="shared" si="127"/>
        <v/>
      </c>
      <c r="AL322" s="20" t="str">
        <f t="shared" si="128"/>
        <v/>
      </c>
      <c r="AM322" s="20" t="str">
        <f t="shared" si="129"/>
        <v/>
      </c>
      <c r="AO322" s="28" t="str">
        <f t="shared" si="109"/>
        <v xml:space="preserve">SELECT * FROM "SchAccounting"."Func_TblCodeOfAccounting_Structure_SET"(0000004000000000002, NULL, 0000009000000000002, 5, '8-0000', '8-1020'); </v>
      </c>
    </row>
    <row r="323" spans="2:41" x14ac:dyDescent="0.25">
      <c r="B323" s="20">
        <v>2</v>
      </c>
      <c r="C323" s="32" t="s">
        <v>445</v>
      </c>
      <c r="D323" s="20" t="s">
        <v>291</v>
      </c>
      <c r="L323" s="32" t="s">
        <v>445</v>
      </c>
      <c r="Q323" s="20" t="str">
        <f t="shared" si="130"/>
        <v>Interest Received - Other</v>
      </c>
      <c r="S323" s="20" t="str">
        <f t="shared" si="110"/>
        <v>2-PASV</v>
      </c>
      <c r="T323" s="20" t="str">
        <f t="shared" si="111"/>
        <v>3-0000</v>
      </c>
      <c r="U323" s="20" t="str">
        <f t="shared" si="112"/>
        <v>3-3000</v>
      </c>
      <c r="V323" s="20" t="str">
        <f t="shared" si="113"/>
        <v>4-1EAT</v>
      </c>
      <c r="W323" s="20" t="str">
        <f t="shared" si="114"/>
        <v>4-2EBT</v>
      </c>
      <c r="X323" s="20" t="str">
        <f t="shared" si="115"/>
        <v>8-0000</v>
      </c>
      <c r="Y323" s="20" t="str">
        <f t="shared" si="116"/>
        <v>8-1090</v>
      </c>
      <c r="Z323" s="20" t="str">
        <f t="shared" si="117"/>
        <v>6-9901</v>
      </c>
      <c r="AA323" s="20" t="str">
        <f t="shared" si="118"/>
        <v>5-3000</v>
      </c>
      <c r="AB323" s="20" t="str">
        <f t="shared" si="119"/>
        <v>5-9000</v>
      </c>
      <c r="AD323" s="20" t="str">
        <f t="shared" si="120"/>
        <v/>
      </c>
      <c r="AE323" s="20" t="str">
        <f t="shared" si="121"/>
        <v/>
      </c>
      <c r="AF323" s="20" t="str">
        <f t="shared" si="122"/>
        <v/>
      </c>
      <c r="AG323" s="20" t="str">
        <f t="shared" si="123"/>
        <v/>
      </c>
      <c r="AH323" s="20" t="str">
        <f t="shared" si="124"/>
        <v/>
      </c>
      <c r="AI323" s="20" t="str">
        <f t="shared" si="125"/>
        <v xml:space="preserve">SELECT * FROM "SchAccounting"."Func_TblCodeOfAccounting_Structure_SET"(0000004000000000002, NULL, 0000009000000000002, 5, '8-0000', '8-1090'); </v>
      </c>
      <c r="AJ323" s="20" t="str">
        <f t="shared" si="126"/>
        <v/>
      </c>
      <c r="AK323" s="20" t="str">
        <f t="shared" si="127"/>
        <v/>
      </c>
      <c r="AL323" s="20" t="str">
        <f t="shared" si="128"/>
        <v/>
      </c>
      <c r="AM323" s="20" t="str">
        <f t="shared" si="129"/>
        <v/>
      </c>
      <c r="AO323" s="28" t="str">
        <f t="shared" si="109"/>
        <v xml:space="preserve">SELECT * FROM "SchAccounting"."Func_TblCodeOfAccounting_Structure_SET"(0000004000000000002, NULL, 0000009000000000002, 5, '8-0000', '8-1090'); </v>
      </c>
    </row>
    <row r="324" spans="2:41" x14ac:dyDescent="0.25">
      <c r="B324" s="20">
        <v>2</v>
      </c>
      <c r="C324" s="32" t="s">
        <v>446</v>
      </c>
      <c r="D324" s="20" t="s">
        <v>292</v>
      </c>
      <c r="L324" s="32" t="s">
        <v>446</v>
      </c>
      <c r="Q324" s="20" t="str">
        <f t="shared" si="130"/>
        <v>Interest income promesory Note</v>
      </c>
      <c r="S324" s="20" t="str">
        <f t="shared" si="110"/>
        <v>2-PASV</v>
      </c>
      <c r="T324" s="20" t="str">
        <f t="shared" si="111"/>
        <v>3-0000</v>
      </c>
      <c r="U324" s="20" t="str">
        <f t="shared" si="112"/>
        <v>3-3000</v>
      </c>
      <c r="V324" s="20" t="str">
        <f t="shared" si="113"/>
        <v>4-1EAT</v>
      </c>
      <c r="W324" s="20" t="str">
        <f t="shared" si="114"/>
        <v>4-2EBT</v>
      </c>
      <c r="X324" s="20" t="str">
        <f t="shared" si="115"/>
        <v>8-0000</v>
      </c>
      <c r="Y324" s="20" t="str">
        <f t="shared" si="116"/>
        <v>8-1091</v>
      </c>
      <c r="Z324" s="20" t="str">
        <f t="shared" si="117"/>
        <v>6-9901</v>
      </c>
      <c r="AA324" s="20" t="str">
        <f t="shared" si="118"/>
        <v>5-3000</v>
      </c>
      <c r="AB324" s="20" t="str">
        <f t="shared" si="119"/>
        <v>5-9000</v>
      </c>
      <c r="AD324" s="20" t="str">
        <f t="shared" si="120"/>
        <v/>
      </c>
      <c r="AE324" s="20" t="str">
        <f t="shared" si="121"/>
        <v/>
      </c>
      <c r="AF324" s="20" t="str">
        <f t="shared" si="122"/>
        <v/>
      </c>
      <c r="AG324" s="20" t="str">
        <f t="shared" si="123"/>
        <v/>
      </c>
      <c r="AH324" s="20" t="str">
        <f t="shared" si="124"/>
        <v/>
      </c>
      <c r="AI324" s="20" t="str">
        <f t="shared" si="125"/>
        <v xml:space="preserve">SELECT * FROM "SchAccounting"."Func_TblCodeOfAccounting_Structure_SET"(0000004000000000002, NULL, 0000009000000000002, 5, '8-0000', '8-1091'); </v>
      </c>
      <c r="AJ324" s="20" t="str">
        <f t="shared" si="126"/>
        <v/>
      </c>
      <c r="AK324" s="20" t="str">
        <f t="shared" si="127"/>
        <v/>
      </c>
      <c r="AL324" s="20" t="str">
        <f t="shared" si="128"/>
        <v/>
      </c>
      <c r="AM324" s="20" t="str">
        <f t="shared" si="129"/>
        <v/>
      </c>
      <c r="AO324" s="28" t="str">
        <f t="shared" si="109"/>
        <v xml:space="preserve">SELECT * FROM "SchAccounting"."Func_TblCodeOfAccounting_Structure_SET"(0000004000000000002, NULL, 0000009000000000002, 5, '8-0000', '8-1091'); </v>
      </c>
    </row>
    <row r="325" spans="2:41" x14ac:dyDescent="0.25">
      <c r="B325" s="20">
        <v>2</v>
      </c>
      <c r="C325" s="32" t="s">
        <v>447</v>
      </c>
      <c r="D325" s="20" t="s">
        <v>293</v>
      </c>
      <c r="L325" s="32" t="s">
        <v>447</v>
      </c>
      <c r="Q325" s="20" t="str">
        <f t="shared" si="130"/>
        <v>Gain (Loss) Disposal of FA</v>
      </c>
      <c r="S325" s="20" t="str">
        <f t="shared" si="110"/>
        <v>2-PASV</v>
      </c>
      <c r="T325" s="20" t="str">
        <f t="shared" si="111"/>
        <v>3-0000</v>
      </c>
      <c r="U325" s="20" t="str">
        <f t="shared" si="112"/>
        <v>3-3000</v>
      </c>
      <c r="V325" s="20" t="str">
        <f t="shared" si="113"/>
        <v>4-1EAT</v>
      </c>
      <c r="W325" s="20" t="str">
        <f t="shared" si="114"/>
        <v>4-2EBT</v>
      </c>
      <c r="X325" s="20" t="str">
        <f t="shared" si="115"/>
        <v>8-0000</v>
      </c>
      <c r="Y325" s="20" t="str">
        <f t="shared" si="116"/>
        <v>8-1110</v>
      </c>
      <c r="Z325" s="20" t="str">
        <f t="shared" si="117"/>
        <v>6-9901</v>
      </c>
      <c r="AA325" s="20" t="str">
        <f t="shared" si="118"/>
        <v>5-3000</v>
      </c>
      <c r="AB325" s="20" t="str">
        <f t="shared" si="119"/>
        <v>5-9000</v>
      </c>
      <c r="AD325" s="20" t="str">
        <f t="shared" si="120"/>
        <v/>
      </c>
      <c r="AE325" s="20" t="str">
        <f t="shared" si="121"/>
        <v/>
      </c>
      <c r="AF325" s="20" t="str">
        <f t="shared" si="122"/>
        <v/>
      </c>
      <c r="AG325" s="20" t="str">
        <f t="shared" si="123"/>
        <v/>
      </c>
      <c r="AH325" s="20" t="str">
        <f t="shared" si="124"/>
        <v/>
      </c>
      <c r="AI325" s="20" t="str">
        <f t="shared" si="125"/>
        <v xml:space="preserve">SELECT * FROM "SchAccounting"."Func_TblCodeOfAccounting_Structure_SET"(0000004000000000002, NULL, 0000009000000000002, 5, '8-0000', '8-1110'); </v>
      </c>
      <c r="AJ325" s="20" t="str">
        <f t="shared" si="126"/>
        <v/>
      </c>
      <c r="AK325" s="20" t="str">
        <f t="shared" si="127"/>
        <v/>
      </c>
      <c r="AL325" s="20" t="str">
        <f t="shared" si="128"/>
        <v/>
      </c>
      <c r="AM325" s="20" t="str">
        <f t="shared" si="129"/>
        <v/>
      </c>
      <c r="AO325" s="28" t="str">
        <f t="shared" si="109"/>
        <v xml:space="preserve">SELECT * FROM "SchAccounting"."Func_TblCodeOfAccounting_Structure_SET"(0000004000000000002, NULL, 0000009000000000002, 5, '8-0000', '8-1110'); </v>
      </c>
    </row>
    <row r="326" spans="2:41" x14ac:dyDescent="0.25">
      <c r="B326" s="20">
        <v>2</v>
      </c>
      <c r="C326" s="32" t="s">
        <v>448</v>
      </c>
      <c r="D326" s="20" t="s">
        <v>294</v>
      </c>
      <c r="L326" s="32" t="s">
        <v>448</v>
      </c>
      <c r="Q326" s="20" t="str">
        <f t="shared" si="130"/>
        <v>Gain (Loss) Exchange Rate Diff</v>
      </c>
      <c r="S326" s="20" t="str">
        <f t="shared" si="110"/>
        <v>2-PASV</v>
      </c>
      <c r="T326" s="20" t="str">
        <f t="shared" si="111"/>
        <v>3-0000</v>
      </c>
      <c r="U326" s="20" t="str">
        <f t="shared" si="112"/>
        <v>3-3000</v>
      </c>
      <c r="V326" s="20" t="str">
        <f t="shared" si="113"/>
        <v>4-1EAT</v>
      </c>
      <c r="W326" s="20" t="str">
        <f t="shared" si="114"/>
        <v>4-2EBT</v>
      </c>
      <c r="X326" s="20" t="str">
        <f t="shared" si="115"/>
        <v>8-0000</v>
      </c>
      <c r="Y326" s="20" t="str">
        <f t="shared" si="116"/>
        <v>8-1210</v>
      </c>
      <c r="Z326" s="20" t="str">
        <f t="shared" si="117"/>
        <v>6-9901</v>
      </c>
      <c r="AA326" s="20" t="str">
        <f t="shared" si="118"/>
        <v>5-3000</v>
      </c>
      <c r="AB326" s="20" t="str">
        <f t="shared" si="119"/>
        <v>5-9000</v>
      </c>
      <c r="AD326" s="20" t="str">
        <f t="shared" si="120"/>
        <v/>
      </c>
      <c r="AE326" s="20" t="str">
        <f t="shared" si="121"/>
        <v/>
      </c>
      <c r="AF326" s="20" t="str">
        <f t="shared" si="122"/>
        <v/>
      </c>
      <c r="AG326" s="20" t="str">
        <f t="shared" si="123"/>
        <v/>
      </c>
      <c r="AH326" s="20" t="str">
        <f t="shared" si="124"/>
        <v/>
      </c>
      <c r="AI326" s="20" t="str">
        <f t="shared" si="125"/>
        <v xml:space="preserve">SELECT * FROM "SchAccounting"."Func_TblCodeOfAccounting_Structure_SET"(0000004000000000002, NULL, 0000009000000000002, 5, '8-0000', '8-1210'); </v>
      </c>
      <c r="AJ326" s="20" t="str">
        <f t="shared" si="126"/>
        <v/>
      </c>
      <c r="AK326" s="20" t="str">
        <f t="shared" si="127"/>
        <v/>
      </c>
      <c r="AL326" s="20" t="str">
        <f t="shared" si="128"/>
        <v/>
      </c>
      <c r="AM326" s="20" t="str">
        <f t="shared" si="129"/>
        <v/>
      </c>
      <c r="AO326" s="28" t="str">
        <f t="shared" si="109"/>
        <v xml:space="preserve">SELECT * FROM "SchAccounting"."Func_TblCodeOfAccounting_Structure_SET"(0000004000000000002, NULL, 0000009000000000002, 5, '8-0000', '8-1210'); </v>
      </c>
    </row>
    <row r="327" spans="2:41" x14ac:dyDescent="0.25">
      <c r="B327" s="20">
        <v>2</v>
      </c>
      <c r="C327" s="32" t="s">
        <v>449</v>
      </c>
      <c r="D327" s="20" t="s">
        <v>295</v>
      </c>
      <c r="L327" s="32" t="s">
        <v>449</v>
      </c>
      <c r="Q327" s="20" t="str">
        <f t="shared" si="130"/>
        <v>Gain/Loss)Diff Exc Rate Downer</v>
      </c>
      <c r="S327" s="20" t="str">
        <f t="shared" si="110"/>
        <v>2-PASV</v>
      </c>
      <c r="T327" s="20" t="str">
        <f t="shared" si="111"/>
        <v>3-0000</v>
      </c>
      <c r="U327" s="20" t="str">
        <f t="shared" si="112"/>
        <v>3-3000</v>
      </c>
      <c r="V327" s="20" t="str">
        <f t="shared" si="113"/>
        <v>4-1EAT</v>
      </c>
      <c r="W327" s="20" t="str">
        <f t="shared" si="114"/>
        <v>4-2EBT</v>
      </c>
      <c r="X327" s="20" t="str">
        <f t="shared" si="115"/>
        <v>8-0000</v>
      </c>
      <c r="Y327" s="20" t="str">
        <f t="shared" si="116"/>
        <v>8-1220</v>
      </c>
      <c r="Z327" s="20" t="str">
        <f t="shared" si="117"/>
        <v>6-9901</v>
      </c>
      <c r="AA327" s="20" t="str">
        <f t="shared" si="118"/>
        <v>5-3000</v>
      </c>
      <c r="AB327" s="20" t="str">
        <f t="shared" si="119"/>
        <v>5-9000</v>
      </c>
      <c r="AD327" s="20" t="str">
        <f t="shared" si="120"/>
        <v/>
      </c>
      <c r="AE327" s="20" t="str">
        <f t="shared" si="121"/>
        <v/>
      </c>
      <c r="AF327" s="20" t="str">
        <f t="shared" si="122"/>
        <v/>
      </c>
      <c r="AG327" s="20" t="str">
        <f t="shared" si="123"/>
        <v/>
      </c>
      <c r="AH327" s="20" t="str">
        <f t="shared" si="124"/>
        <v/>
      </c>
      <c r="AI327" s="20" t="str">
        <f t="shared" si="125"/>
        <v xml:space="preserve">SELECT * FROM "SchAccounting"."Func_TblCodeOfAccounting_Structure_SET"(0000004000000000002, NULL, 0000009000000000002, 5, '8-0000', '8-1220'); </v>
      </c>
      <c r="AJ327" s="20" t="str">
        <f t="shared" si="126"/>
        <v/>
      </c>
      <c r="AK327" s="20" t="str">
        <f t="shared" si="127"/>
        <v/>
      </c>
      <c r="AL327" s="20" t="str">
        <f t="shared" si="128"/>
        <v/>
      </c>
      <c r="AM327" s="20" t="str">
        <f t="shared" si="129"/>
        <v/>
      </c>
      <c r="AO327" s="28" t="str">
        <f t="shared" ref="AO327:AO343" si="131">IF(NOT(EXACT(AD327, "")), AD327, IF(NOT(EXACT(AE327, "")), AE327, IF(NOT(EXACT(AF327, "")), AF327, IF(NOT(EXACT(AG327, "")), AG327, IF(NOT(EXACT(AH327, "")), AH327, IF(NOT(EXACT(AI327, "")), AI327, IF(NOT(EXACT(AJ327, "")), AJ327, IF(NOT(EXACT(AK327, "")), AK327, IF(NOT(EXACT(AL327, "")), AL327, IF(NOT(EXACT(AM327, "")), AM327, ""))))))))))</f>
        <v xml:space="preserve">SELECT * FROM "SchAccounting"."Func_TblCodeOfAccounting_Structure_SET"(0000004000000000002, NULL, 0000009000000000002, 5, '8-0000', '8-1220'); </v>
      </c>
    </row>
    <row r="328" spans="2:41" x14ac:dyDescent="0.25">
      <c r="B328" s="20">
        <v>2</v>
      </c>
      <c r="C328" s="32" t="s">
        <v>692</v>
      </c>
      <c r="D328" s="20" t="s">
        <v>296</v>
      </c>
      <c r="L328" s="32" t="s">
        <v>692</v>
      </c>
      <c r="Q328" s="20" t="str">
        <f t="shared" si="130"/>
        <v>Other Revenue</v>
      </c>
      <c r="S328" s="20" t="str">
        <f t="shared" ref="S328:S343" si="132">IF(EXACT($F328, ""), IF(EXACT($S327, ""), "", $S327), $F328)</f>
        <v>2-PASV</v>
      </c>
      <c r="T328" s="20" t="str">
        <f t="shared" ref="T328:T343" si="133">IF(EXACT($G328, ""), IF(EXACT($T327, ""), "", $T327), $G328)</f>
        <v>3-0000</v>
      </c>
      <c r="U328" s="20" t="str">
        <f t="shared" ref="U328:U343" si="134">IF(EXACT($H328, ""), IF(EXACT($U327, ""), "", $U327), $H328)</f>
        <v>3-3000</v>
      </c>
      <c r="V328" s="20" t="str">
        <f t="shared" ref="V328:V343" si="135">IF(EXACT($I328, ""), IF(EXACT($V327, ""), "", $V327), $I328)</f>
        <v>4-1EAT</v>
      </c>
      <c r="W328" s="20" t="str">
        <f t="shared" ref="W328:W343" si="136">IF(EXACT($J328, ""), IF(EXACT($W327, ""), "", $W327), $J328)</f>
        <v>4-2EBT</v>
      </c>
      <c r="X328" s="20" t="str">
        <f t="shared" ref="X328:X343" si="137">IF(EXACT($K328, ""), IF(EXACT($X327, ""), "", $X327), $K328)</f>
        <v>8-0000</v>
      </c>
      <c r="Y328" s="20" t="str">
        <f t="shared" ref="Y328:Y343" si="138">IF(EXACT($L328, ""), IF(EXACT($Y327, ""), "", $Y327), $L328)</f>
        <v>8-1910</v>
      </c>
      <c r="Z328" s="20" t="str">
        <f t="shared" ref="Z328:Z343" si="139">IF(EXACT($M328, ""), IF(EXACT($Z327, ""), "", $Z327), $M328)</f>
        <v>6-9901</v>
      </c>
      <c r="AA328" s="20" t="str">
        <f t="shared" ref="AA328:AA343" si="140">IF(EXACT($N328, ""), IF(EXACT($AA327, ""), "", $AA327), $N328)</f>
        <v>5-3000</v>
      </c>
      <c r="AB328" s="20" t="str">
        <f t="shared" ref="AB328:AB343" si="141">IF(EXACT($O328, ""), IF(EXACT($AB327, ""), "", $AB327), $O328)</f>
        <v>5-9000</v>
      </c>
      <c r="AD328" s="20" t="str">
        <f t="shared" si="120"/>
        <v/>
      </c>
      <c r="AE328" s="20" t="str">
        <f t="shared" si="121"/>
        <v/>
      </c>
      <c r="AF328" s="20" t="str">
        <f t="shared" si="122"/>
        <v/>
      </c>
      <c r="AG328" s="20" t="str">
        <f t="shared" si="123"/>
        <v/>
      </c>
      <c r="AH328" s="20" t="str">
        <f t="shared" si="124"/>
        <v/>
      </c>
      <c r="AI328" s="20" t="str">
        <f t="shared" si="125"/>
        <v xml:space="preserve">SELECT * FROM "SchAccounting"."Func_TblCodeOfAccounting_Structure_SET"(0000004000000000002, NULL, 0000009000000000002, 5, '8-0000', '8-1910'); </v>
      </c>
      <c r="AJ328" s="20" t="str">
        <f t="shared" si="126"/>
        <v/>
      </c>
      <c r="AK328" s="20" t="str">
        <f t="shared" si="127"/>
        <v/>
      </c>
      <c r="AL328" s="20" t="str">
        <f t="shared" si="128"/>
        <v/>
      </c>
      <c r="AM328" s="20" t="str">
        <f t="shared" si="129"/>
        <v/>
      </c>
      <c r="AO328" s="28" t="str">
        <f t="shared" si="131"/>
        <v xml:space="preserve">SELECT * FROM "SchAccounting"."Func_TblCodeOfAccounting_Structure_SET"(0000004000000000002, NULL, 0000009000000000002, 5, '8-0000', '8-1910'); </v>
      </c>
    </row>
    <row r="329" spans="2:41" x14ac:dyDescent="0.25">
      <c r="B329" s="20">
        <v>2</v>
      </c>
      <c r="C329" s="32" t="s">
        <v>693</v>
      </c>
      <c r="D329" s="20" t="s">
        <v>297</v>
      </c>
      <c r="M329" s="32" t="s">
        <v>693</v>
      </c>
      <c r="Q329" s="20" t="str">
        <f t="shared" si="130"/>
        <v>Income(loss) Subsidiary DHD</v>
      </c>
      <c r="S329" s="20" t="str">
        <f t="shared" si="132"/>
        <v>2-PASV</v>
      </c>
      <c r="T329" s="20" t="str">
        <f t="shared" si="133"/>
        <v>3-0000</v>
      </c>
      <c r="U329" s="20" t="str">
        <f t="shared" si="134"/>
        <v>3-3000</v>
      </c>
      <c r="V329" s="20" t="str">
        <f t="shared" si="135"/>
        <v>4-1EAT</v>
      </c>
      <c r="W329" s="20" t="str">
        <f t="shared" si="136"/>
        <v>4-2EBT</v>
      </c>
      <c r="X329" s="20" t="str">
        <f t="shared" si="137"/>
        <v>8-0000</v>
      </c>
      <c r="Y329" s="20" t="str">
        <f t="shared" si="138"/>
        <v>8-1910</v>
      </c>
      <c r="Z329" s="20" t="str">
        <f t="shared" si="139"/>
        <v>8-1911</v>
      </c>
      <c r="AA329" s="20" t="str">
        <f t="shared" si="140"/>
        <v>5-3000</v>
      </c>
      <c r="AB329" s="20" t="str">
        <f t="shared" si="141"/>
        <v>5-9000</v>
      </c>
      <c r="AD329" s="20" t="str">
        <f t="shared" si="120"/>
        <v/>
      </c>
      <c r="AE329" s="20" t="str">
        <f t="shared" si="121"/>
        <v/>
      </c>
      <c r="AF329" s="20" t="str">
        <f t="shared" si="122"/>
        <v/>
      </c>
      <c r="AG329" s="20" t="str">
        <f t="shared" si="123"/>
        <v/>
      </c>
      <c r="AH329" s="20" t="str">
        <f t="shared" si="124"/>
        <v/>
      </c>
      <c r="AI329" s="20" t="str">
        <f t="shared" si="125"/>
        <v/>
      </c>
      <c r="AJ329" s="20" t="str">
        <f t="shared" si="126"/>
        <v xml:space="preserve">SELECT * FROM "SchAccounting"."Func_TblCodeOfAccounting_Structure_SET"(0000004000000000002, NULL, 0000009000000000002, 6, '8-1910', '8-1911'); </v>
      </c>
      <c r="AK329" s="20" t="str">
        <f t="shared" si="127"/>
        <v/>
      </c>
      <c r="AL329" s="20" t="str">
        <f t="shared" si="128"/>
        <v/>
      </c>
      <c r="AM329" s="20" t="str">
        <f t="shared" si="129"/>
        <v/>
      </c>
      <c r="AO329" s="28" t="str">
        <f t="shared" si="131"/>
        <v xml:space="preserve">SELECT * FROM "SchAccounting"."Func_TblCodeOfAccounting_Structure_SET"(0000004000000000002, NULL, 0000009000000000002, 6, '8-1910', '8-1911'); </v>
      </c>
    </row>
    <row r="330" spans="2:41" x14ac:dyDescent="0.25">
      <c r="B330" s="20">
        <v>2</v>
      </c>
      <c r="C330" s="32" t="s">
        <v>694</v>
      </c>
      <c r="D330" s="20" t="s">
        <v>298</v>
      </c>
      <c r="M330" s="32" t="s">
        <v>694</v>
      </c>
      <c r="Q330" s="20" t="str">
        <f t="shared" si="130"/>
        <v>Income(Loss) subsidiary KHA</v>
      </c>
      <c r="S330" s="20" t="str">
        <f t="shared" si="132"/>
        <v>2-PASV</v>
      </c>
      <c r="T330" s="20" t="str">
        <f t="shared" si="133"/>
        <v>3-0000</v>
      </c>
      <c r="U330" s="20" t="str">
        <f t="shared" si="134"/>
        <v>3-3000</v>
      </c>
      <c r="V330" s="20" t="str">
        <f t="shared" si="135"/>
        <v>4-1EAT</v>
      </c>
      <c r="W330" s="20" t="str">
        <f t="shared" si="136"/>
        <v>4-2EBT</v>
      </c>
      <c r="X330" s="20" t="str">
        <f t="shared" si="137"/>
        <v>8-0000</v>
      </c>
      <c r="Y330" s="20" t="str">
        <f t="shared" si="138"/>
        <v>8-1910</v>
      </c>
      <c r="Z330" s="20" t="str">
        <f t="shared" si="139"/>
        <v>8-1912</v>
      </c>
      <c r="AA330" s="20" t="str">
        <f t="shared" si="140"/>
        <v>5-3000</v>
      </c>
      <c r="AB330" s="20" t="str">
        <f t="shared" si="141"/>
        <v>5-9000</v>
      </c>
      <c r="AD330" s="20" t="str">
        <f t="shared" si="120"/>
        <v/>
      </c>
      <c r="AE330" s="20" t="str">
        <f t="shared" si="121"/>
        <v/>
      </c>
      <c r="AF330" s="20" t="str">
        <f t="shared" si="122"/>
        <v/>
      </c>
      <c r="AG330" s="20" t="str">
        <f t="shared" si="123"/>
        <v/>
      </c>
      <c r="AH330" s="20" t="str">
        <f t="shared" si="124"/>
        <v/>
      </c>
      <c r="AI330" s="20" t="str">
        <f t="shared" si="125"/>
        <v/>
      </c>
      <c r="AJ330" s="20" t="str">
        <f t="shared" si="126"/>
        <v xml:space="preserve">SELECT * FROM "SchAccounting"."Func_TblCodeOfAccounting_Structure_SET"(0000004000000000002, NULL, 0000009000000000002, 6, '8-1910', '8-1912'); </v>
      </c>
      <c r="AK330" s="20" t="str">
        <f t="shared" si="127"/>
        <v/>
      </c>
      <c r="AL330" s="20" t="str">
        <f t="shared" si="128"/>
        <v/>
      </c>
      <c r="AM330" s="20" t="str">
        <f t="shared" si="129"/>
        <v/>
      </c>
      <c r="AO330" s="28" t="str">
        <f t="shared" si="131"/>
        <v xml:space="preserve">SELECT * FROM "SchAccounting"."Func_TblCodeOfAccounting_Structure_SET"(0000004000000000002, NULL, 0000009000000000002, 6, '8-1910', '8-1912'); </v>
      </c>
    </row>
    <row r="331" spans="2:41" x14ac:dyDescent="0.25">
      <c r="B331" s="20">
        <v>2</v>
      </c>
      <c r="C331" s="32" t="s">
        <v>695</v>
      </c>
      <c r="D331" s="20" t="s">
        <v>299</v>
      </c>
      <c r="L331" s="32" t="s">
        <v>695</v>
      </c>
      <c r="Q331" s="20" t="str">
        <f t="shared" si="130"/>
        <v>Other Expense</v>
      </c>
      <c r="S331" s="20" t="str">
        <f t="shared" si="132"/>
        <v>2-PASV</v>
      </c>
      <c r="T331" s="20" t="str">
        <f t="shared" si="133"/>
        <v>3-0000</v>
      </c>
      <c r="U331" s="20" t="str">
        <f t="shared" si="134"/>
        <v>3-3000</v>
      </c>
      <c r="V331" s="20" t="str">
        <f t="shared" si="135"/>
        <v>4-1EAT</v>
      </c>
      <c r="W331" s="20" t="str">
        <f t="shared" si="136"/>
        <v>4-2EBT</v>
      </c>
      <c r="X331" s="20" t="str">
        <f t="shared" si="137"/>
        <v>8-0000</v>
      </c>
      <c r="Y331" s="20" t="str">
        <f t="shared" si="138"/>
        <v>8-1920</v>
      </c>
      <c r="Z331" s="20" t="str">
        <f t="shared" si="139"/>
        <v>8-1912</v>
      </c>
      <c r="AA331" s="20" t="str">
        <f t="shared" si="140"/>
        <v>5-3000</v>
      </c>
      <c r="AB331" s="20" t="str">
        <f t="shared" si="141"/>
        <v>5-9000</v>
      </c>
      <c r="AD331" s="20" t="str">
        <f t="shared" si="120"/>
        <v/>
      </c>
      <c r="AE331" s="20" t="str">
        <f t="shared" si="121"/>
        <v/>
      </c>
      <c r="AF331" s="20" t="str">
        <f t="shared" si="122"/>
        <v/>
      </c>
      <c r="AG331" s="20" t="str">
        <f t="shared" si="123"/>
        <v/>
      </c>
      <c r="AH331" s="20" t="str">
        <f t="shared" si="124"/>
        <v/>
      </c>
      <c r="AI331" s="20" t="str">
        <f t="shared" si="125"/>
        <v xml:space="preserve">SELECT * FROM "SchAccounting"."Func_TblCodeOfAccounting_Structure_SET"(0000004000000000002, NULL, 0000009000000000002, 5, '8-0000', '8-1920'); </v>
      </c>
      <c r="AJ331" s="20" t="str">
        <f t="shared" si="126"/>
        <v/>
      </c>
      <c r="AK331" s="20" t="str">
        <f t="shared" si="127"/>
        <v/>
      </c>
      <c r="AL331" s="20" t="str">
        <f t="shared" si="128"/>
        <v/>
      </c>
      <c r="AM331" s="20" t="str">
        <f t="shared" si="129"/>
        <v/>
      </c>
      <c r="AO331" s="28" t="str">
        <f t="shared" si="131"/>
        <v xml:space="preserve">SELECT * FROM "SchAccounting"."Func_TblCodeOfAccounting_Structure_SET"(0000004000000000002, NULL, 0000009000000000002, 5, '8-0000', '8-1920'); </v>
      </c>
    </row>
    <row r="332" spans="2:41" x14ac:dyDescent="0.25">
      <c r="B332" s="20">
        <v>2</v>
      </c>
      <c r="C332" s="32" t="s">
        <v>696</v>
      </c>
      <c r="D332" s="20" t="s">
        <v>300</v>
      </c>
      <c r="M332" s="32" t="s">
        <v>696</v>
      </c>
      <c r="Q332" s="20" t="str">
        <f t="shared" si="130"/>
        <v>Interest Expenses</v>
      </c>
      <c r="S332" s="20" t="str">
        <f t="shared" si="132"/>
        <v>2-PASV</v>
      </c>
      <c r="T332" s="20" t="str">
        <f t="shared" si="133"/>
        <v>3-0000</v>
      </c>
      <c r="U332" s="20" t="str">
        <f t="shared" si="134"/>
        <v>3-3000</v>
      </c>
      <c r="V332" s="20" t="str">
        <f t="shared" si="135"/>
        <v>4-1EAT</v>
      </c>
      <c r="W332" s="20" t="str">
        <f t="shared" si="136"/>
        <v>4-2EBT</v>
      </c>
      <c r="X332" s="20" t="str">
        <f t="shared" si="137"/>
        <v>8-0000</v>
      </c>
      <c r="Y332" s="20" t="str">
        <f t="shared" si="138"/>
        <v>8-1920</v>
      </c>
      <c r="Z332" s="20" t="str">
        <f t="shared" si="139"/>
        <v>8-2200</v>
      </c>
      <c r="AA332" s="20" t="str">
        <f t="shared" si="140"/>
        <v>5-3000</v>
      </c>
      <c r="AB332" s="20" t="str">
        <f t="shared" si="141"/>
        <v>5-9000</v>
      </c>
      <c r="AD332" s="20" t="str">
        <f t="shared" si="120"/>
        <v/>
      </c>
      <c r="AE332" s="20" t="str">
        <f t="shared" si="121"/>
        <v/>
      </c>
      <c r="AF332" s="20" t="str">
        <f t="shared" si="122"/>
        <v/>
      </c>
      <c r="AG332" s="20" t="str">
        <f t="shared" si="123"/>
        <v/>
      </c>
      <c r="AH332" s="20" t="str">
        <f t="shared" si="124"/>
        <v/>
      </c>
      <c r="AI332" s="20" t="str">
        <f t="shared" si="125"/>
        <v/>
      </c>
      <c r="AJ332" s="20" t="str">
        <f t="shared" si="126"/>
        <v xml:space="preserve">SELECT * FROM "SchAccounting"."Func_TblCodeOfAccounting_Structure_SET"(0000004000000000002, NULL, 0000009000000000002, 6, '8-1920', '8-2200'); </v>
      </c>
      <c r="AK332" s="20" t="str">
        <f t="shared" si="127"/>
        <v/>
      </c>
      <c r="AL332" s="20" t="str">
        <f t="shared" si="128"/>
        <v/>
      </c>
      <c r="AM332" s="20" t="str">
        <f t="shared" si="129"/>
        <v/>
      </c>
      <c r="AO332" s="28" t="str">
        <f t="shared" si="131"/>
        <v xml:space="preserve">SELECT * FROM "SchAccounting"."Func_TblCodeOfAccounting_Structure_SET"(0000004000000000002, NULL, 0000009000000000002, 6, '8-1920', '8-2200'); </v>
      </c>
    </row>
    <row r="333" spans="2:41" x14ac:dyDescent="0.25">
      <c r="B333" s="20">
        <v>2</v>
      </c>
      <c r="C333" s="32" t="s">
        <v>697</v>
      </c>
      <c r="D333" s="20" t="s">
        <v>301</v>
      </c>
      <c r="N333" s="32" t="s">
        <v>697</v>
      </c>
      <c r="Q333" s="20" t="str">
        <f t="shared" si="130"/>
        <v>Interest Expense Downer</v>
      </c>
      <c r="S333" s="20" t="str">
        <f t="shared" si="132"/>
        <v>2-PASV</v>
      </c>
      <c r="T333" s="20" t="str">
        <f t="shared" si="133"/>
        <v>3-0000</v>
      </c>
      <c r="U333" s="20" t="str">
        <f t="shared" si="134"/>
        <v>3-3000</v>
      </c>
      <c r="V333" s="20" t="str">
        <f t="shared" si="135"/>
        <v>4-1EAT</v>
      </c>
      <c r="W333" s="20" t="str">
        <f t="shared" si="136"/>
        <v>4-2EBT</v>
      </c>
      <c r="X333" s="20" t="str">
        <f t="shared" si="137"/>
        <v>8-0000</v>
      </c>
      <c r="Y333" s="20" t="str">
        <f t="shared" si="138"/>
        <v>8-1920</v>
      </c>
      <c r="Z333" s="20" t="str">
        <f t="shared" si="139"/>
        <v>8-2200</v>
      </c>
      <c r="AA333" s="20" t="str">
        <f t="shared" si="140"/>
        <v>8-2300</v>
      </c>
      <c r="AB333" s="20" t="str">
        <f t="shared" si="141"/>
        <v>5-9000</v>
      </c>
      <c r="AD333" s="20" t="str">
        <f t="shared" si="120"/>
        <v/>
      </c>
      <c r="AE333" s="20" t="str">
        <f t="shared" si="121"/>
        <v/>
      </c>
      <c r="AF333" s="20" t="str">
        <f t="shared" si="122"/>
        <v/>
      </c>
      <c r="AG333" s="20" t="str">
        <f t="shared" si="123"/>
        <v/>
      </c>
      <c r="AH333" s="20" t="str">
        <f t="shared" si="124"/>
        <v/>
      </c>
      <c r="AI333" s="20" t="str">
        <f t="shared" si="125"/>
        <v/>
      </c>
      <c r="AJ333" s="20" t="str">
        <f t="shared" si="126"/>
        <v/>
      </c>
      <c r="AK333" s="20" t="str">
        <f t="shared" si="127"/>
        <v xml:space="preserve">SELECT * FROM "SchAccounting"."Func_TblCodeOfAccounting_Structure_SET"(0000004000000000002, NULL, 0000009000000000002, 7, '8-2200', '8-2300'); </v>
      </c>
      <c r="AL333" s="20" t="str">
        <f t="shared" si="128"/>
        <v/>
      </c>
      <c r="AM333" s="20" t="str">
        <f t="shared" si="129"/>
        <v/>
      </c>
      <c r="AO333" s="28" t="str">
        <f t="shared" si="131"/>
        <v xml:space="preserve">SELECT * FROM "SchAccounting"."Func_TblCodeOfAccounting_Structure_SET"(0000004000000000002, NULL, 0000009000000000002, 7, '8-2200', '8-2300'); </v>
      </c>
    </row>
    <row r="334" spans="2:41" x14ac:dyDescent="0.25">
      <c r="B334" s="20">
        <v>2</v>
      </c>
      <c r="C334" s="32" t="s">
        <v>698</v>
      </c>
      <c r="D334" s="20" t="s">
        <v>302</v>
      </c>
      <c r="N334" s="32" t="s">
        <v>698</v>
      </c>
      <c r="Q334" s="20" t="str">
        <f t="shared" si="130"/>
        <v>Interest Expense Redi</v>
      </c>
      <c r="S334" s="20" t="str">
        <f t="shared" si="132"/>
        <v>2-PASV</v>
      </c>
      <c r="T334" s="20" t="str">
        <f t="shared" si="133"/>
        <v>3-0000</v>
      </c>
      <c r="U334" s="20" t="str">
        <f t="shared" si="134"/>
        <v>3-3000</v>
      </c>
      <c r="V334" s="20" t="str">
        <f t="shared" si="135"/>
        <v>4-1EAT</v>
      </c>
      <c r="W334" s="20" t="str">
        <f t="shared" si="136"/>
        <v>4-2EBT</v>
      </c>
      <c r="X334" s="20" t="str">
        <f t="shared" si="137"/>
        <v>8-0000</v>
      </c>
      <c r="Y334" s="20" t="str">
        <f t="shared" si="138"/>
        <v>8-1920</v>
      </c>
      <c r="Z334" s="20" t="str">
        <f t="shared" si="139"/>
        <v>8-2200</v>
      </c>
      <c r="AA334" s="20" t="str">
        <f t="shared" si="140"/>
        <v>8-2400</v>
      </c>
      <c r="AB334" s="20" t="str">
        <f t="shared" si="141"/>
        <v>5-9000</v>
      </c>
      <c r="AD334" s="20" t="str">
        <f t="shared" si="120"/>
        <v/>
      </c>
      <c r="AE334" s="20" t="str">
        <f t="shared" si="121"/>
        <v/>
      </c>
      <c r="AF334" s="20" t="str">
        <f t="shared" si="122"/>
        <v/>
      </c>
      <c r="AG334" s="20" t="str">
        <f t="shared" si="123"/>
        <v/>
      </c>
      <c r="AH334" s="20" t="str">
        <f t="shared" si="124"/>
        <v/>
      </c>
      <c r="AI334" s="20" t="str">
        <f t="shared" si="125"/>
        <v/>
      </c>
      <c r="AJ334" s="20" t="str">
        <f t="shared" si="126"/>
        <v/>
      </c>
      <c r="AK334" s="20" t="str">
        <f t="shared" si="127"/>
        <v xml:space="preserve">SELECT * FROM "SchAccounting"."Func_TblCodeOfAccounting_Structure_SET"(0000004000000000002, NULL, 0000009000000000002, 7, '8-2200', '8-2400'); </v>
      </c>
      <c r="AL334" s="20" t="str">
        <f t="shared" si="128"/>
        <v/>
      </c>
      <c r="AM334" s="20" t="str">
        <f t="shared" si="129"/>
        <v/>
      </c>
      <c r="AO334" s="28" t="str">
        <f t="shared" si="131"/>
        <v xml:space="preserve">SELECT * FROM "SchAccounting"."Func_TblCodeOfAccounting_Structure_SET"(0000004000000000002, NULL, 0000009000000000002, 7, '8-2200', '8-2400'); </v>
      </c>
    </row>
    <row r="335" spans="2:41" x14ac:dyDescent="0.25">
      <c r="B335" s="20">
        <v>2</v>
      </c>
      <c r="C335" s="32" t="s">
        <v>699</v>
      </c>
      <c r="D335" s="20" t="s">
        <v>303</v>
      </c>
      <c r="M335" s="32" t="s">
        <v>699</v>
      </c>
      <c r="Q335" s="20" t="str">
        <f t="shared" si="130"/>
        <v>Late Charges for Downer</v>
      </c>
      <c r="S335" s="20" t="str">
        <f t="shared" si="132"/>
        <v>2-PASV</v>
      </c>
      <c r="T335" s="20" t="str">
        <f t="shared" si="133"/>
        <v>3-0000</v>
      </c>
      <c r="U335" s="20" t="str">
        <f t="shared" si="134"/>
        <v>3-3000</v>
      </c>
      <c r="V335" s="20" t="str">
        <f t="shared" si="135"/>
        <v>4-1EAT</v>
      </c>
      <c r="W335" s="20" t="str">
        <f t="shared" si="136"/>
        <v>4-2EBT</v>
      </c>
      <c r="X335" s="20" t="str">
        <f t="shared" si="137"/>
        <v>8-0000</v>
      </c>
      <c r="Y335" s="20" t="str">
        <f t="shared" si="138"/>
        <v>8-1920</v>
      </c>
      <c r="Z335" s="20" t="str">
        <f t="shared" si="139"/>
        <v>8-3100</v>
      </c>
      <c r="AA335" s="20" t="str">
        <f t="shared" si="140"/>
        <v>8-2400</v>
      </c>
      <c r="AB335" s="20" t="str">
        <f t="shared" si="141"/>
        <v>5-9000</v>
      </c>
      <c r="AD335" s="20" t="str">
        <f t="shared" si="120"/>
        <v/>
      </c>
      <c r="AE335" s="20" t="str">
        <f t="shared" si="121"/>
        <v/>
      </c>
      <c r="AF335" s="20" t="str">
        <f t="shared" si="122"/>
        <v/>
      </c>
      <c r="AG335" s="20" t="str">
        <f t="shared" si="123"/>
        <v/>
      </c>
      <c r="AH335" s="20" t="str">
        <f t="shared" si="124"/>
        <v/>
      </c>
      <c r="AI335" s="20" t="str">
        <f t="shared" si="125"/>
        <v/>
      </c>
      <c r="AJ335" s="20" t="str">
        <f t="shared" si="126"/>
        <v xml:space="preserve">SELECT * FROM "SchAccounting"."Func_TblCodeOfAccounting_Structure_SET"(0000004000000000002, NULL, 0000009000000000002, 6, '8-1920', '8-3100'); </v>
      </c>
      <c r="AK335" s="20" t="str">
        <f t="shared" si="127"/>
        <v/>
      </c>
      <c r="AL335" s="20" t="str">
        <f t="shared" si="128"/>
        <v/>
      </c>
      <c r="AM335" s="20" t="str">
        <f t="shared" si="129"/>
        <v/>
      </c>
      <c r="AO335" s="28" t="str">
        <f t="shared" si="131"/>
        <v xml:space="preserve">SELECT * FROM "SchAccounting"."Func_TblCodeOfAccounting_Structure_SET"(0000004000000000002, NULL, 0000009000000000002, 6, '8-1920', '8-3100'); </v>
      </c>
    </row>
    <row r="336" spans="2:41" x14ac:dyDescent="0.25">
      <c r="B336" s="20">
        <v>2</v>
      </c>
      <c r="C336" s="32" t="s">
        <v>700</v>
      </c>
      <c r="D336" s="20" t="s">
        <v>304</v>
      </c>
      <c r="M336" s="32" t="s">
        <v>700</v>
      </c>
      <c r="Q336" s="20" t="str">
        <f t="shared" si="130"/>
        <v>Late Charges for Redi</v>
      </c>
      <c r="S336" s="20" t="str">
        <f t="shared" si="132"/>
        <v>2-PASV</v>
      </c>
      <c r="T336" s="20" t="str">
        <f t="shared" si="133"/>
        <v>3-0000</v>
      </c>
      <c r="U336" s="20" t="str">
        <f t="shared" si="134"/>
        <v>3-3000</v>
      </c>
      <c r="V336" s="20" t="str">
        <f t="shared" si="135"/>
        <v>4-1EAT</v>
      </c>
      <c r="W336" s="20" t="str">
        <f t="shared" si="136"/>
        <v>4-2EBT</v>
      </c>
      <c r="X336" s="20" t="str">
        <f t="shared" si="137"/>
        <v>8-0000</v>
      </c>
      <c r="Y336" s="20" t="str">
        <f t="shared" si="138"/>
        <v>8-1920</v>
      </c>
      <c r="Z336" s="20" t="str">
        <f t="shared" si="139"/>
        <v>8-3200</v>
      </c>
      <c r="AA336" s="20" t="str">
        <f t="shared" si="140"/>
        <v>8-2400</v>
      </c>
      <c r="AB336" s="20" t="str">
        <f t="shared" si="141"/>
        <v>5-9000</v>
      </c>
      <c r="AD336" s="20" t="str">
        <f t="shared" si="120"/>
        <v/>
      </c>
      <c r="AE336" s="20" t="str">
        <f t="shared" si="121"/>
        <v/>
      </c>
      <c r="AF336" s="20" t="str">
        <f t="shared" si="122"/>
        <v/>
      </c>
      <c r="AG336" s="20" t="str">
        <f t="shared" si="123"/>
        <v/>
      </c>
      <c r="AH336" s="20" t="str">
        <f t="shared" si="124"/>
        <v/>
      </c>
      <c r="AI336" s="20" t="str">
        <f t="shared" si="125"/>
        <v/>
      </c>
      <c r="AJ336" s="20" t="str">
        <f t="shared" si="126"/>
        <v xml:space="preserve">SELECT * FROM "SchAccounting"."Func_TblCodeOfAccounting_Structure_SET"(0000004000000000002, NULL, 0000009000000000002, 6, '8-1920', '8-3200'); </v>
      </c>
      <c r="AK336" s="20" t="str">
        <f t="shared" si="127"/>
        <v/>
      </c>
      <c r="AL336" s="20" t="str">
        <f t="shared" si="128"/>
        <v/>
      </c>
      <c r="AM336" s="20" t="str">
        <f t="shared" si="129"/>
        <v/>
      </c>
      <c r="AO336" s="28" t="str">
        <f t="shared" si="131"/>
        <v xml:space="preserve">SELECT * FROM "SchAccounting"."Func_TblCodeOfAccounting_Structure_SET"(0000004000000000002, NULL, 0000009000000000002, 6, '8-1920', '8-3200'); </v>
      </c>
    </row>
    <row r="337" spans="2:41" x14ac:dyDescent="0.25">
      <c r="B337" s="20">
        <v>2</v>
      </c>
      <c r="C337" s="32" t="s">
        <v>701</v>
      </c>
      <c r="D337" s="20" t="s">
        <v>305</v>
      </c>
      <c r="M337" s="32" t="s">
        <v>701</v>
      </c>
      <c r="Q337" s="20" t="str">
        <f t="shared" si="130"/>
        <v>Other Expenses - Other</v>
      </c>
      <c r="S337" s="20" t="str">
        <f t="shared" si="132"/>
        <v>2-PASV</v>
      </c>
      <c r="T337" s="20" t="str">
        <f t="shared" si="133"/>
        <v>3-0000</v>
      </c>
      <c r="U337" s="20" t="str">
        <f t="shared" si="134"/>
        <v>3-3000</v>
      </c>
      <c r="V337" s="20" t="str">
        <f t="shared" si="135"/>
        <v>4-1EAT</v>
      </c>
      <c r="W337" s="20" t="str">
        <f t="shared" si="136"/>
        <v>4-2EBT</v>
      </c>
      <c r="X337" s="20" t="str">
        <f t="shared" si="137"/>
        <v>8-0000</v>
      </c>
      <c r="Y337" s="20" t="str">
        <f t="shared" si="138"/>
        <v>8-1920</v>
      </c>
      <c r="Z337" s="20" t="str">
        <f t="shared" si="139"/>
        <v>8-9100</v>
      </c>
      <c r="AA337" s="20" t="str">
        <f t="shared" si="140"/>
        <v>8-2400</v>
      </c>
      <c r="AB337" s="20" t="str">
        <f t="shared" si="141"/>
        <v>5-9000</v>
      </c>
      <c r="AD337" s="20" t="str">
        <f t="shared" si="120"/>
        <v/>
      </c>
      <c r="AE337" s="20" t="str">
        <f t="shared" si="121"/>
        <v/>
      </c>
      <c r="AF337" s="20" t="str">
        <f t="shared" si="122"/>
        <v/>
      </c>
      <c r="AG337" s="20" t="str">
        <f t="shared" si="123"/>
        <v/>
      </c>
      <c r="AH337" s="20" t="str">
        <f t="shared" si="124"/>
        <v/>
      </c>
      <c r="AI337" s="20" t="str">
        <f t="shared" si="125"/>
        <v/>
      </c>
      <c r="AJ337" s="20" t="str">
        <f t="shared" si="126"/>
        <v xml:space="preserve">SELECT * FROM "SchAccounting"."Func_TblCodeOfAccounting_Structure_SET"(0000004000000000002, NULL, 0000009000000000002, 6, '8-1920', '8-9100'); </v>
      </c>
      <c r="AK337" s="20" t="str">
        <f t="shared" si="127"/>
        <v/>
      </c>
      <c r="AL337" s="20" t="str">
        <f t="shared" si="128"/>
        <v/>
      </c>
      <c r="AM337" s="20" t="str">
        <f t="shared" si="129"/>
        <v/>
      </c>
      <c r="AO337" s="28" t="str">
        <f t="shared" si="131"/>
        <v xml:space="preserve">SELECT * FROM "SchAccounting"."Func_TblCodeOfAccounting_Structure_SET"(0000004000000000002, NULL, 0000009000000000002, 6, '8-1920', '8-9100'); </v>
      </c>
    </row>
    <row r="338" spans="2:41" x14ac:dyDescent="0.25">
      <c r="B338" s="20">
        <v>1</v>
      </c>
      <c r="C338" s="32" t="s">
        <v>450</v>
      </c>
      <c r="D338" s="20" t="s">
        <v>306</v>
      </c>
      <c r="J338" s="32" t="s">
        <v>450</v>
      </c>
      <c r="Q338" s="20" t="str">
        <f t="shared" si="130"/>
        <v>Tax Income/Expense</v>
      </c>
      <c r="S338" s="20" t="str">
        <f t="shared" si="132"/>
        <v>2-PASV</v>
      </c>
      <c r="T338" s="20" t="str">
        <f t="shared" si="133"/>
        <v>3-0000</v>
      </c>
      <c r="U338" s="20" t="str">
        <f t="shared" si="134"/>
        <v>3-3000</v>
      </c>
      <c r="V338" s="20" t="str">
        <f t="shared" si="135"/>
        <v>4-1EAT</v>
      </c>
      <c r="W338" s="20" t="str">
        <f t="shared" si="136"/>
        <v>9-0000</v>
      </c>
      <c r="X338" s="20" t="str">
        <f t="shared" si="137"/>
        <v>8-0000</v>
      </c>
      <c r="Y338" s="20" t="str">
        <f t="shared" si="138"/>
        <v>8-1920</v>
      </c>
      <c r="Z338" s="20" t="str">
        <f t="shared" si="139"/>
        <v>8-9100</v>
      </c>
      <c r="AA338" s="20" t="str">
        <f t="shared" si="140"/>
        <v>8-2400</v>
      </c>
      <c r="AB338" s="20" t="str">
        <f t="shared" si="141"/>
        <v>5-9000</v>
      </c>
      <c r="AD338" s="20" t="str">
        <f t="shared" si="120"/>
        <v/>
      </c>
      <c r="AE338" s="20" t="str">
        <f t="shared" si="121"/>
        <v/>
      </c>
      <c r="AF338" s="20" t="str">
        <f t="shared" si="122"/>
        <v/>
      </c>
      <c r="AG338" s="20" t="str">
        <f t="shared" si="123"/>
        <v xml:space="preserve">SELECT * FROM "SchAccounting"."Func_TblCodeOfAccounting_Structure_SET"(0000004000000000002, NULL, 0000009000000000002, 3, '4-1EAT', '9-0000'); </v>
      </c>
      <c r="AH338" s="20" t="str">
        <f t="shared" si="124"/>
        <v/>
      </c>
      <c r="AI338" s="20" t="str">
        <f t="shared" si="125"/>
        <v/>
      </c>
      <c r="AJ338" s="20" t="str">
        <f t="shared" si="126"/>
        <v/>
      </c>
      <c r="AK338" s="20" t="str">
        <f t="shared" si="127"/>
        <v/>
      </c>
      <c r="AL338" s="20" t="str">
        <f t="shared" si="128"/>
        <v/>
      </c>
      <c r="AM338" s="20" t="str">
        <f t="shared" si="129"/>
        <v/>
      </c>
      <c r="AO338" s="28" t="str">
        <f t="shared" si="131"/>
        <v xml:space="preserve">SELECT * FROM "SchAccounting"."Func_TblCodeOfAccounting_Structure_SET"(0000004000000000002, NULL, 0000009000000000002, 3, '4-1EAT', '9-0000'); </v>
      </c>
    </row>
    <row r="339" spans="2:41" x14ac:dyDescent="0.25">
      <c r="B339" s="20">
        <v>2</v>
      </c>
      <c r="C339" s="32" t="s">
        <v>702</v>
      </c>
      <c r="D339" s="20" t="s">
        <v>307</v>
      </c>
      <c r="K339" s="32" t="s">
        <v>702</v>
      </c>
      <c r="Q339" s="20" t="str">
        <f t="shared" si="130"/>
        <v>Income Tax Expenses</v>
      </c>
      <c r="S339" s="20" t="str">
        <f t="shared" si="132"/>
        <v>2-PASV</v>
      </c>
      <c r="T339" s="20" t="str">
        <f t="shared" si="133"/>
        <v>3-0000</v>
      </c>
      <c r="U339" s="20" t="str">
        <f t="shared" si="134"/>
        <v>3-3000</v>
      </c>
      <c r="V339" s="20" t="str">
        <f t="shared" si="135"/>
        <v>4-1EAT</v>
      </c>
      <c r="W339" s="20" t="str">
        <f t="shared" si="136"/>
        <v>9-0000</v>
      </c>
      <c r="X339" s="20" t="str">
        <f t="shared" si="137"/>
        <v>9-9100</v>
      </c>
      <c r="Y339" s="20" t="str">
        <f t="shared" si="138"/>
        <v>8-1920</v>
      </c>
      <c r="Z339" s="20" t="str">
        <f t="shared" si="139"/>
        <v>8-9100</v>
      </c>
      <c r="AA339" s="20" t="str">
        <f t="shared" si="140"/>
        <v>8-2400</v>
      </c>
      <c r="AB339" s="20" t="str">
        <f t="shared" si="141"/>
        <v>5-9000</v>
      </c>
      <c r="AD339" s="20" t="str">
        <f t="shared" si="120"/>
        <v/>
      </c>
      <c r="AE339" s="20" t="str">
        <f t="shared" si="121"/>
        <v/>
      </c>
      <c r="AF339" s="20" t="str">
        <f t="shared" si="122"/>
        <v/>
      </c>
      <c r="AG339" s="20" t="str">
        <f t="shared" si="123"/>
        <v/>
      </c>
      <c r="AH339" s="20" t="str">
        <f t="shared" si="124"/>
        <v xml:space="preserve">SELECT * FROM "SchAccounting"."Func_TblCodeOfAccounting_Structure_SET"(0000004000000000002, NULL, 0000009000000000002, 4, '9-0000', '9-9100'); </v>
      </c>
      <c r="AI339" s="20" t="str">
        <f t="shared" si="125"/>
        <v/>
      </c>
      <c r="AJ339" s="20" t="str">
        <f t="shared" si="126"/>
        <v/>
      </c>
      <c r="AK339" s="20" t="str">
        <f t="shared" si="127"/>
        <v/>
      </c>
      <c r="AL339" s="20" t="str">
        <f t="shared" si="128"/>
        <v/>
      </c>
      <c r="AM339" s="20" t="str">
        <f t="shared" si="129"/>
        <v/>
      </c>
      <c r="AO339" s="28" t="str">
        <f t="shared" si="131"/>
        <v xml:space="preserve">SELECT * FROM "SchAccounting"."Func_TblCodeOfAccounting_Structure_SET"(0000004000000000002, NULL, 0000009000000000002, 4, '9-0000', '9-9100'); </v>
      </c>
    </row>
    <row r="340" spans="2:41" x14ac:dyDescent="0.25">
      <c r="B340" s="20">
        <v>2</v>
      </c>
      <c r="C340" s="32" t="s">
        <v>703</v>
      </c>
      <c r="D340" s="20" t="s">
        <v>308</v>
      </c>
      <c r="K340" s="32" t="s">
        <v>703</v>
      </c>
      <c r="Q340" s="20" t="str">
        <f t="shared" si="130"/>
        <v>Fiscal</v>
      </c>
      <c r="S340" s="20" t="str">
        <f t="shared" si="132"/>
        <v>2-PASV</v>
      </c>
      <c r="T340" s="20" t="str">
        <f t="shared" si="133"/>
        <v>3-0000</v>
      </c>
      <c r="U340" s="20" t="str">
        <f t="shared" si="134"/>
        <v>3-3000</v>
      </c>
      <c r="V340" s="20" t="str">
        <f t="shared" si="135"/>
        <v>4-1EAT</v>
      </c>
      <c r="W340" s="20" t="str">
        <f t="shared" si="136"/>
        <v>9-0000</v>
      </c>
      <c r="X340" s="20" t="str">
        <f t="shared" si="137"/>
        <v>9-9200</v>
      </c>
      <c r="Y340" s="20" t="str">
        <f t="shared" si="138"/>
        <v>8-1920</v>
      </c>
      <c r="Z340" s="20" t="str">
        <f t="shared" si="139"/>
        <v>8-9100</v>
      </c>
      <c r="AA340" s="20" t="str">
        <f t="shared" si="140"/>
        <v>8-2400</v>
      </c>
      <c r="AB340" s="20" t="str">
        <f t="shared" si="141"/>
        <v>5-9000</v>
      </c>
      <c r="AD340" s="20" t="str">
        <f t="shared" si="120"/>
        <v/>
      </c>
      <c r="AE340" s="20" t="str">
        <f t="shared" si="121"/>
        <v/>
      </c>
      <c r="AF340" s="20" t="str">
        <f t="shared" si="122"/>
        <v/>
      </c>
      <c r="AG340" s="20" t="str">
        <f t="shared" si="123"/>
        <v/>
      </c>
      <c r="AH340" s="20" t="str">
        <f t="shared" si="124"/>
        <v xml:space="preserve">SELECT * FROM "SchAccounting"."Func_TblCodeOfAccounting_Structure_SET"(0000004000000000002, NULL, 0000009000000000002, 4, '9-0000', '9-9200'); </v>
      </c>
      <c r="AI340" s="20" t="str">
        <f t="shared" si="125"/>
        <v/>
      </c>
      <c r="AJ340" s="20" t="str">
        <f t="shared" si="126"/>
        <v/>
      </c>
      <c r="AK340" s="20" t="str">
        <f t="shared" si="127"/>
        <v/>
      </c>
      <c r="AL340" s="20" t="str">
        <f t="shared" si="128"/>
        <v/>
      </c>
      <c r="AM340" s="20" t="str">
        <f t="shared" si="129"/>
        <v/>
      </c>
      <c r="AO340" s="28" t="str">
        <f t="shared" si="131"/>
        <v xml:space="preserve">SELECT * FROM "SchAccounting"."Func_TblCodeOfAccounting_Structure_SET"(0000004000000000002, NULL, 0000009000000000002, 4, '9-0000', '9-9200'); </v>
      </c>
    </row>
    <row r="341" spans="2:41" x14ac:dyDescent="0.25">
      <c r="B341" s="20">
        <v>2</v>
      </c>
      <c r="C341" s="32" t="s">
        <v>704</v>
      </c>
      <c r="D341" s="20" t="s">
        <v>309</v>
      </c>
      <c r="K341" s="32" t="s">
        <v>704</v>
      </c>
      <c r="Q341" s="20" t="str">
        <f t="shared" si="130"/>
        <v>Deferred Tax Expense/Income</v>
      </c>
      <c r="S341" s="20" t="str">
        <f t="shared" si="132"/>
        <v>2-PASV</v>
      </c>
      <c r="T341" s="20" t="str">
        <f t="shared" si="133"/>
        <v>3-0000</v>
      </c>
      <c r="U341" s="20" t="str">
        <f t="shared" si="134"/>
        <v>3-3000</v>
      </c>
      <c r="V341" s="20" t="str">
        <f t="shared" si="135"/>
        <v>4-1EAT</v>
      </c>
      <c r="W341" s="20" t="str">
        <f t="shared" si="136"/>
        <v>9-0000</v>
      </c>
      <c r="X341" s="20" t="str">
        <f t="shared" si="137"/>
        <v>9-9300</v>
      </c>
      <c r="Y341" s="20" t="str">
        <f t="shared" si="138"/>
        <v>8-1920</v>
      </c>
      <c r="Z341" s="20" t="str">
        <f t="shared" si="139"/>
        <v>8-9100</v>
      </c>
      <c r="AA341" s="20" t="str">
        <f t="shared" si="140"/>
        <v>8-2400</v>
      </c>
      <c r="AB341" s="20" t="str">
        <f t="shared" si="141"/>
        <v>5-9000</v>
      </c>
      <c r="AD341" s="20" t="str">
        <f t="shared" si="120"/>
        <v/>
      </c>
      <c r="AE341" s="20" t="str">
        <f t="shared" si="121"/>
        <v/>
      </c>
      <c r="AF341" s="20" t="str">
        <f t="shared" si="122"/>
        <v/>
      </c>
      <c r="AG341" s="20" t="str">
        <f t="shared" si="123"/>
        <v/>
      </c>
      <c r="AH341" s="20" t="str">
        <f t="shared" si="124"/>
        <v xml:space="preserve">SELECT * FROM "SchAccounting"."Func_TblCodeOfAccounting_Structure_SET"(0000004000000000002, NULL, 0000009000000000002, 4, '9-0000', '9-9300'); </v>
      </c>
      <c r="AI341" s="20" t="str">
        <f t="shared" si="125"/>
        <v/>
      </c>
      <c r="AJ341" s="20" t="str">
        <f t="shared" si="126"/>
        <v/>
      </c>
      <c r="AK341" s="20" t="str">
        <f t="shared" si="127"/>
        <v/>
      </c>
      <c r="AL341" s="20" t="str">
        <f t="shared" si="128"/>
        <v/>
      </c>
      <c r="AM341" s="20" t="str">
        <f t="shared" si="129"/>
        <v/>
      </c>
      <c r="AO341" s="28" t="str">
        <f t="shared" si="131"/>
        <v xml:space="preserve">SELECT * FROM "SchAccounting"."Func_TblCodeOfAccounting_Structure_SET"(0000004000000000002, NULL, 0000009000000000002, 4, '9-0000', '9-9300'); </v>
      </c>
    </row>
    <row r="342" spans="2:41" x14ac:dyDescent="0.25">
      <c r="B342" s="20">
        <v>2</v>
      </c>
      <c r="C342" s="32" t="s">
        <v>705</v>
      </c>
      <c r="D342" s="20" t="s">
        <v>310</v>
      </c>
      <c r="K342" s="32" t="s">
        <v>705</v>
      </c>
      <c r="Q342" s="20" t="str">
        <f t="shared" si="130"/>
        <v>Tax  Dues</v>
      </c>
      <c r="S342" s="20" t="str">
        <f t="shared" si="132"/>
        <v>2-PASV</v>
      </c>
      <c r="T342" s="20" t="str">
        <f t="shared" si="133"/>
        <v>3-0000</v>
      </c>
      <c r="U342" s="20" t="str">
        <f t="shared" si="134"/>
        <v>3-3000</v>
      </c>
      <c r="V342" s="20" t="str">
        <f t="shared" si="135"/>
        <v>4-1EAT</v>
      </c>
      <c r="W342" s="20" t="str">
        <f t="shared" si="136"/>
        <v>9-0000</v>
      </c>
      <c r="X342" s="20" t="str">
        <f t="shared" si="137"/>
        <v>9-9400</v>
      </c>
      <c r="Y342" s="20" t="str">
        <f t="shared" si="138"/>
        <v>8-1920</v>
      </c>
      <c r="Z342" s="20" t="str">
        <f t="shared" si="139"/>
        <v>8-9100</v>
      </c>
      <c r="AA342" s="20" t="str">
        <f t="shared" si="140"/>
        <v>8-2400</v>
      </c>
      <c r="AB342" s="20" t="str">
        <f t="shared" si="141"/>
        <v>5-9000</v>
      </c>
      <c r="AD342" s="20" t="str">
        <f t="shared" si="120"/>
        <v/>
      </c>
      <c r="AE342" s="20" t="str">
        <f t="shared" si="121"/>
        <v/>
      </c>
      <c r="AF342" s="20" t="str">
        <f t="shared" si="122"/>
        <v/>
      </c>
      <c r="AG342" s="20" t="str">
        <f t="shared" si="123"/>
        <v/>
      </c>
      <c r="AH342" s="20" t="str">
        <f t="shared" si="124"/>
        <v xml:space="preserve">SELECT * FROM "SchAccounting"."Func_TblCodeOfAccounting_Structure_SET"(0000004000000000002, NULL, 0000009000000000002, 4, '9-0000', '9-9400'); </v>
      </c>
      <c r="AI342" s="20" t="str">
        <f t="shared" si="125"/>
        <v/>
      </c>
      <c r="AJ342" s="20" t="str">
        <f t="shared" si="126"/>
        <v/>
      </c>
      <c r="AK342" s="20" t="str">
        <f t="shared" si="127"/>
        <v/>
      </c>
      <c r="AL342" s="20" t="str">
        <f t="shared" si="128"/>
        <v/>
      </c>
      <c r="AM342" s="20" t="str">
        <f t="shared" si="129"/>
        <v/>
      </c>
      <c r="AO342" s="28" t="str">
        <f t="shared" si="131"/>
        <v xml:space="preserve">SELECT * FROM "SchAccounting"."Func_TblCodeOfAccounting_Structure_SET"(0000004000000000002, NULL, 0000009000000000002, 4, '9-0000', '9-9400'); </v>
      </c>
    </row>
    <row r="343" spans="2:41" x14ac:dyDescent="0.25">
      <c r="B343" s="20">
        <v>2</v>
      </c>
      <c r="C343" s="32" t="s">
        <v>568</v>
      </c>
      <c r="D343" s="20" t="s">
        <v>148</v>
      </c>
      <c r="H343" s="32" t="s">
        <v>568</v>
      </c>
      <c r="Q343" s="20" t="str">
        <f>D343</f>
        <v>Historical Balancing</v>
      </c>
      <c r="S343" s="20" t="str">
        <f t="shared" si="132"/>
        <v>2-PASV</v>
      </c>
      <c r="T343" s="20" t="str">
        <f t="shared" si="133"/>
        <v>3-0000</v>
      </c>
      <c r="U343" s="20" t="str">
        <f t="shared" si="134"/>
        <v>3-9999</v>
      </c>
      <c r="V343" s="20" t="str">
        <f t="shared" si="135"/>
        <v>4-1EAT</v>
      </c>
      <c r="W343" s="20" t="str">
        <f t="shared" si="136"/>
        <v>9-0000</v>
      </c>
      <c r="X343" s="20" t="str">
        <f t="shared" si="137"/>
        <v>9-9400</v>
      </c>
      <c r="Y343" s="20" t="str">
        <f t="shared" si="138"/>
        <v>8-1920</v>
      </c>
      <c r="Z343" s="20" t="str">
        <f t="shared" si="139"/>
        <v>8-9100</v>
      </c>
      <c r="AA343" s="20" t="str">
        <f t="shared" si="140"/>
        <v>8-2400</v>
      </c>
      <c r="AB343" s="20" t="str">
        <f t="shared" si="141"/>
        <v>5-9000</v>
      </c>
      <c r="AD343" s="20" t="str">
        <f t="shared" si="120"/>
        <v/>
      </c>
      <c r="AE343" s="20" t="str">
        <f t="shared" si="121"/>
        <v xml:space="preserve">SELECT * FROM "SchAccounting"."Func_TblCodeOfAccounting_Structure_SET"(0000004000000000002, NULL, 0000009000000000002, 1, '3-0000', '3-9999'); </v>
      </c>
      <c r="AF343" s="20" t="str">
        <f t="shared" si="122"/>
        <v/>
      </c>
      <c r="AG343" s="20" t="str">
        <f t="shared" si="123"/>
        <v/>
      </c>
      <c r="AH343" s="20" t="str">
        <f t="shared" si="124"/>
        <v/>
      </c>
      <c r="AI343" s="20" t="str">
        <f t="shared" si="125"/>
        <v/>
      </c>
      <c r="AJ343" s="20" t="str">
        <f t="shared" si="126"/>
        <v/>
      </c>
      <c r="AK343" s="20" t="str">
        <f t="shared" si="127"/>
        <v/>
      </c>
      <c r="AL343" s="20" t="str">
        <f t="shared" si="128"/>
        <v/>
      </c>
      <c r="AM343" s="20" t="str">
        <f t="shared" si="129"/>
        <v/>
      </c>
      <c r="AO343" s="28" t="str">
        <f t="shared" si="131"/>
        <v xml:space="preserve">SELECT * FROM "SchAccounting"."Func_TblCodeOfAccounting_Structure_SET"(0000004000000000002, NULL, 0000009000000000002, 1, '3-0000', '3-9999'); </v>
      </c>
    </row>
    <row r="344" spans="2:41" s="31" customFormat="1" ht="7.5" customHeight="1" x14ac:dyDescent="0.25">
      <c r="B344" s="24"/>
      <c r="C344" s="34"/>
      <c r="D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Q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O344" s="38"/>
    </row>
  </sheetData>
  <mergeCells count="4">
    <mergeCell ref="B3:D3"/>
    <mergeCell ref="F3:O3"/>
    <mergeCell ref="S3:AB3"/>
    <mergeCell ref="AD3:A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66"/>
  <sheetViews>
    <sheetView workbookViewId="0">
      <pane xSplit="18" ySplit="4" topLeftCell="S5" activePane="bottomRight" state="frozen"/>
      <selection pane="topRight" activeCell="S1" sqref="S1"/>
      <selection pane="bottomLeft" activeCell="A5" sqref="A5"/>
      <selection pane="bottomRight" activeCell="J21" sqref="J21"/>
    </sheetView>
  </sheetViews>
  <sheetFormatPr defaultRowHeight="15" x14ac:dyDescent="0.25"/>
  <cols>
    <col min="1" max="1" width="1.42578125" customWidth="1"/>
    <col min="2" max="2" width="2" style="20" hidden="1" customWidth="1"/>
    <col min="3" max="3" width="8.7109375" style="32" hidden="1" customWidth="1"/>
    <col min="4" max="4" width="32.5703125" style="20" hidden="1" customWidth="1"/>
    <col min="5" max="5" width="1.42578125" style="31" hidden="1" customWidth="1"/>
    <col min="6" max="6" width="6.5703125" style="20" bestFit="1" customWidth="1"/>
    <col min="7" max="15" width="5.85546875" style="20" bestFit="1" customWidth="1"/>
    <col min="16" max="16" width="1.42578125" style="31" customWidth="1"/>
    <col min="17" max="17" width="33" style="20" bestFit="1" customWidth="1"/>
    <col min="18" max="18" width="1.42578125" style="31" customWidth="1"/>
    <col min="19" max="28" width="2.85546875" style="20" customWidth="1"/>
    <col min="29" max="29" width="1.42578125" style="31" customWidth="1"/>
    <col min="30" max="39" width="2.85546875" style="20" customWidth="1"/>
    <col min="40" max="40" width="1.42578125" style="31" customWidth="1"/>
    <col min="41" max="41" width="9.140625" style="37"/>
  </cols>
  <sheetData>
    <row r="2" spans="1:41" x14ac:dyDescent="0.25">
      <c r="A2" s="30" t="s">
        <v>331</v>
      </c>
    </row>
    <row r="3" spans="1:41" x14ac:dyDescent="0.25">
      <c r="B3" s="42" t="s">
        <v>706</v>
      </c>
      <c r="C3" s="42"/>
      <c r="D3" s="42"/>
      <c r="F3" s="41" t="s">
        <v>321</v>
      </c>
      <c r="G3" s="41"/>
      <c r="H3" s="41"/>
      <c r="I3" s="41"/>
      <c r="J3" s="41"/>
      <c r="K3" s="41"/>
      <c r="L3" s="41"/>
      <c r="M3" s="41"/>
      <c r="N3" s="41"/>
      <c r="O3" s="41"/>
      <c r="P3" s="23"/>
      <c r="Q3" s="40" t="s">
        <v>322</v>
      </c>
      <c r="R3" s="23"/>
      <c r="S3" s="42" t="s">
        <v>707</v>
      </c>
      <c r="T3" s="42"/>
      <c r="U3" s="42"/>
      <c r="V3" s="42"/>
      <c r="W3" s="42"/>
      <c r="X3" s="42"/>
      <c r="Y3" s="42"/>
      <c r="Z3" s="42"/>
      <c r="AA3" s="42"/>
      <c r="AB3" s="42"/>
      <c r="AC3" s="23"/>
      <c r="AD3" s="42" t="s">
        <v>708</v>
      </c>
      <c r="AE3" s="42"/>
      <c r="AF3" s="42"/>
      <c r="AG3" s="42"/>
      <c r="AH3" s="42"/>
      <c r="AI3" s="42"/>
      <c r="AJ3" s="42"/>
      <c r="AK3" s="42"/>
      <c r="AL3" s="42"/>
      <c r="AM3" s="42"/>
      <c r="AN3" s="23"/>
      <c r="AO3" s="28" t="s">
        <v>709</v>
      </c>
    </row>
    <row r="4" spans="1:41" s="31" customFormat="1" ht="7.5" customHeight="1" x14ac:dyDescent="0.25">
      <c r="B4" s="35"/>
      <c r="C4" s="35"/>
      <c r="D4" s="35"/>
      <c r="F4" s="36"/>
      <c r="G4" s="36"/>
      <c r="H4" s="36"/>
      <c r="I4" s="36"/>
      <c r="J4" s="36"/>
      <c r="K4" s="36"/>
      <c r="L4" s="36"/>
      <c r="M4" s="36"/>
      <c r="N4" s="36"/>
      <c r="O4" s="36"/>
      <c r="P4" s="23"/>
      <c r="Q4" s="36"/>
      <c r="R4" s="23"/>
      <c r="S4" s="24"/>
      <c r="T4" s="24"/>
      <c r="U4" s="24"/>
      <c r="V4" s="24"/>
      <c r="W4" s="24"/>
      <c r="X4" s="24"/>
      <c r="Y4" s="24"/>
      <c r="Z4" s="24"/>
      <c r="AA4" s="24"/>
      <c r="AB4" s="24"/>
      <c r="AC4" s="23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3"/>
      <c r="AO4" s="38"/>
    </row>
    <row r="5" spans="1:41" x14ac:dyDescent="0.25">
      <c r="F5" s="20" t="s">
        <v>710</v>
      </c>
      <c r="Q5" s="20" t="s">
        <v>319</v>
      </c>
      <c r="S5" s="20" t="str">
        <f>IF(EXACT($F5, ""), IF(EXACT($S4, ""), "", $S4), $F5)</f>
        <v>1-ACTV</v>
      </c>
      <c r="T5" s="20" t="str">
        <f>IF(EXACT($G5, ""), IF(EXACT($T4, ""), "", $T4), $G5)</f>
        <v/>
      </c>
      <c r="U5" s="20" t="str">
        <f>IF(EXACT($H5, ""), IF(EXACT($U4, ""), "", $U4), $H5)</f>
        <v/>
      </c>
      <c r="V5" s="20" t="str">
        <f>IF(EXACT($I5, ""), IF(EXACT($V4, ""), "", $V4), $I5)</f>
        <v/>
      </c>
      <c r="W5" s="20" t="str">
        <f>IF(EXACT($J5, ""), IF(EXACT($W4, ""), "", $W4), $J5)</f>
        <v/>
      </c>
      <c r="X5" s="20" t="str">
        <f>IF(EXACT($K5, ""), IF(EXACT($X4, ""), "", $X4), $K5)</f>
        <v/>
      </c>
      <c r="Y5" s="20" t="str">
        <f>IF(EXACT($L5, ""), IF(EXACT($Y4, ""), "", $Y4), $L5)</f>
        <v/>
      </c>
      <c r="Z5" s="20" t="str">
        <f>IF(EXACT($M5, ""), IF(EXACT($Z4, ""), "", $Z4), $M5)</f>
        <v/>
      </c>
      <c r="AA5" s="20" t="str">
        <f>IF(EXACT($N5, ""), IF(EXACT($AA4, ""), "", $AA4), $N5)</f>
        <v/>
      </c>
      <c r="AB5" s="20" t="str">
        <f>IF(EXACT($O5, ""), IF(EXACT($AB4, ""), "", $AB4), $O5)</f>
        <v/>
      </c>
      <c r="AD5" s="20" t="str">
        <f>IF(EXACT(T5, T4), "", CONCATENATE("SELECT * FROM ""SchAccounting"".""Func_TblCodeOfAccounting_Structure_SET""(0000004000000000002, NULL, 0000009000000000002, 0, '", S5, "', '", T5, "'); "))</f>
        <v/>
      </c>
      <c r="AE5" s="20" t="str">
        <f>IF(EXACT(U5, U4), "", CONCATENATE("SELECT * FROM ""SchAccounting"".""Func_TblCodeOfAccounting_Structure_SET""(0000004000000000002, NULL, 0000009000000000002, 1, '", T5, "', '", U5, "'); "))</f>
        <v/>
      </c>
      <c r="AF5" s="20" t="str">
        <f>IF(EXACT(V5, V4), "", CONCATENATE("SELECT * FROM ""SchAccounting"".""Func_TblCodeOfAccounting_Structure_SET""(0000004000000000002, NULL, 0000009000000000002, 2, '", U5, "', '", V5, "'); "))</f>
        <v/>
      </c>
      <c r="AG5" s="20" t="str">
        <f>IF(EXACT(W5, W4), "", CONCATENATE("SELECT * FROM ""SchAccounting"".""Func_TblCodeOfAccounting_Structure_SET""(0000004000000000002, NULL, 0000009000000000002, 3, '", V5, "', '", W5, "'); "))</f>
        <v/>
      </c>
      <c r="AH5" s="20" t="str">
        <f>IF(EXACT(X5, X4), "", CONCATENATE("SELECT * FROM ""SchAccounting"".""Func_TblCodeOfAccounting_Structure_SET""(0000004000000000002, NULL, 0000009000000000002, 4, '", W5, "', '", X5, "'); "))</f>
        <v/>
      </c>
      <c r="AI5" s="20" t="str">
        <f>IF(EXACT(Y5, Y4), "", CONCATENATE("SELECT * FROM ""SchAccounting"".""Func_TblCodeOfAccounting_Structure_SET""(0000004000000000002, NULL, 0000009000000000002, 5, '", X5, "', '", Y5, "'); "))</f>
        <v/>
      </c>
      <c r="AJ5" s="20" t="str">
        <f>IF(EXACT(Z5, Z4), "", CONCATENATE("SELECT * FROM ""SchAccounting"".""Func_TblCodeOfAccounting_Structure_SET""(0000004000000000002, NULL, 0000009000000000002, 6, '", Y5, "', '", Z5, "'); "))</f>
        <v/>
      </c>
      <c r="AK5" s="20" t="str">
        <f>IF(EXACT(AA5, AA4), "", CONCATENATE("SELECT * FROM ""SchAccounting"".""Func_TblCodeOfAccounting_Structure_SET""(0000004000000000002, NULL, 0000009000000000002, 7, '", Z5, "', '", AA5, "'); "))</f>
        <v/>
      </c>
      <c r="AL5" s="20" t="str">
        <f>IF(EXACT(AB5, AB4), "", CONCATENATE("SELECT * FROM ""SchAccounting"".""Func_TblCodeOfAccounting_Structure_SET""(0000004000000000002, NULL, 0000009000000000002, 8, '", AA5, "', '", AB5, "'); "))</f>
        <v/>
      </c>
      <c r="AM5" s="20" t="str">
        <f>IF(EXACT(AC5, AC4), "", CONCATENATE("SELECT * FROM ""SchAccounting"".""Func_TblCodeOfAccounting_Structure_SET""(0000004000000000002, NULL, 0000009000000000002, 9, '", AB5, "', '", AC5, "'); "))</f>
        <v/>
      </c>
      <c r="AO5" s="28" t="str">
        <f t="shared" ref="AO5:AO68" si="0">IF(NOT(EXACT(AD5, "")), AD5, IF(NOT(EXACT(AE5, "")), AE5, IF(NOT(EXACT(AF5, "")), AF5, IF(NOT(EXACT(AG5, "")), AG5, IF(NOT(EXACT(AH5, "")), AH5, IF(NOT(EXACT(AI5, "")), AI5, IF(NOT(EXACT(AJ5, "")), AJ5, IF(NOT(EXACT(AK5, "")), AK5, IF(NOT(EXACT(AL5, "")), AL5, IF(NOT(EXACT(AM5, "")), AM5, ""))))))))))</f>
        <v/>
      </c>
    </row>
    <row r="6" spans="1:41" x14ac:dyDescent="0.25">
      <c r="B6" s="20">
        <v>1</v>
      </c>
      <c r="C6" s="32" t="s">
        <v>332</v>
      </c>
      <c r="D6" s="20" t="s">
        <v>0</v>
      </c>
      <c r="G6" s="20" t="s">
        <v>734</v>
      </c>
      <c r="Q6" s="20" t="s">
        <v>0</v>
      </c>
      <c r="S6" s="20" t="str">
        <f t="shared" ref="S6:S69" si="1">IF(EXACT($F6, ""), IF(EXACT($S5, ""), "", $S5), $F6)</f>
        <v>1-ACTV</v>
      </c>
      <c r="T6" s="20" t="str">
        <f t="shared" ref="T6:T69" si="2">IF(EXACT($G6, ""), IF(EXACT($T5, ""), "", $T5), $G6)</f>
        <v>100-00</v>
      </c>
      <c r="U6" s="20" t="str">
        <f t="shared" ref="U6:U69" si="3">IF(EXACT($H6, ""), IF(EXACT($U5, ""), "", $U5), $H6)</f>
        <v/>
      </c>
      <c r="V6" s="20" t="str">
        <f t="shared" ref="V6:V69" si="4">IF(EXACT($I6, ""), IF(EXACT($V5, ""), "", $V5), $I6)</f>
        <v/>
      </c>
      <c r="W6" s="20" t="str">
        <f t="shared" ref="W6:W69" si="5">IF(EXACT($J6, ""), IF(EXACT($W5, ""), "", $W5), $J6)</f>
        <v/>
      </c>
      <c r="X6" s="20" t="str">
        <f t="shared" ref="X6:X69" si="6">IF(EXACT($K6, ""), IF(EXACT($X5, ""), "", $X5), $K6)</f>
        <v/>
      </c>
      <c r="Y6" s="20" t="str">
        <f t="shared" ref="Y6:Y69" si="7">IF(EXACT($L6, ""), IF(EXACT($Y5, ""), "", $Y5), $L6)</f>
        <v/>
      </c>
      <c r="Z6" s="20" t="str">
        <f t="shared" ref="Z6:Z69" si="8">IF(EXACT($M6, ""), IF(EXACT($Z5, ""), "", $Z5), $M6)</f>
        <v/>
      </c>
      <c r="AA6" s="20" t="str">
        <f t="shared" ref="AA6:AA69" si="9">IF(EXACT($N6, ""), IF(EXACT($AA5, ""), "", $AA5), $N6)</f>
        <v/>
      </c>
      <c r="AB6" s="20" t="str">
        <f t="shared" ref="AB6:AB69" si="10">IF(EXACT($O6, ""), IF(EXACT($AB5, ""), "", $AB5), $O6)</f>
        <v/>
      </c>
      <c r="AD6" s="20" t="str">
        <f t="shared" ref="AD6:AD69" si="11">IF(EXACT(T6, T5), "", CONCATENATE("SELECT * FROM ""SchAccounting"".""Func_TblCodeOfAccounting_Structure_SET""(0000004000000000002, NULL, 0000009000000000002, 0, '", S6, "', '", T6, "'); "))</f>
        <v xml:space="preserve">SELECT * FROM "SchAccounting"."Func_TblCodeOfAccounting_Structure_SET"(0000004000000000002, NULL, 0000009000000000002, 0, '1-ACTV', '100-00'); </v>
      </c>
      <c r="AE6" s="20" t="str">
        <f t="shared" ref="AE6:AE69" si="12">IF(EXACT(U6, U5), "", CONCATENATE("SELECT * FROM ""SchAccounting"".""Func_TblCodeOfAccounting_Structure_SET""(0000004000000000002, NULL, 0000009000000000002, 1, '", T6, "', '", U6, "'); "))</f>
        <v/>
      </c>
      <c r="AF6" s="20" t="str">
        <f t="shared" ref="AF6:AF69" si="13">IF(EXACT(V6, V5), "", CONCATENATE("SELECT * FROM ""SchAccounting"".""Func_TblCodeOfAccounting_Structure_SET""(0000004000000000002, NULL, 0000009000000000002, 2, '", U6, "', '", V6, "'); "))</f>
        <v/>
      </c>
      <c r="AG6" s="20" t="str">
        <f t="shared" ref="AG6:AG69" si="14">IF(EXACT(W6, W5), "", CONCATENATE("SELECT * FROM ""SchAccounting"".""Func_TblCodeOfAccounting_Structure_SET""(0000004000000000002, NULL, 0000009000000000002, 3, '", V6, "', '", W6, "'); "))</f>
        <v/>
      </c>
      <c r="AH6" s="20" t="str">
        <f t="shared" ref="AH6:AH69" si="15">IF(EXACT(X6, X5), "", CONCATENATE("SELECT * FROM ""SchAccounting"".""Func_TblCodeOfAccounting_Structure_SET""(0000004000000000002, NULL, 0000009000000000002, 4, '", W6, "', '", X6, "'); "))</f>
        <v/>
      </c>
      <c r="AI6" s="20" t="str">
        <f t="shared" ref="AI6:AI69" si="16">IF(EXACT(Y6, Y5), "", CONCATENATE("SELECT * FROM ""SchAccounting"".""Func_TblCodeOfAccounting_Structure_SET""(0000004000000000002, NULL, 0000009000000000002, 5, '", X6, "', '", Y6, "'); "))</f>
        <v/>
      </c>
      <c r="AJ6" s="20" t="str">
        <f t="shared" ref="AJ6:AJ69" si="17">IF(EXACT(Z6, Z5), "", CONCATENATE("SELECT * FROM ""SchAccounting"".""Func_TblCodeOfAccounting_Structure_SET""(0000004000000000002, NULL, 0000009000000000002, 6, '", Y6, "', '", Z6, "'); "))</f>
        <v/>
      </c>
      <c r="AK6" s="20" t="str">
        <f t="shared" ref="AK6:AK69" si="18">IF(EXACT(AA6, AA5), "", CONCATENATE("SELECT * FROM ""SchAccounting"".""Func_TblCodeOfAccounting_Structure_SET""(0000004000000000002, NULL, 0000009000000000002, 7, '", Z6, "', '", AA6, "'); "))</f>
        <v/>
      </c>
      <c r="AL6" s="20" t="str">
        <f t="shared" ref="AL6:AL69" si="19">IF(EXACT(AB6, AB5), "", CONCATENATE("SELECT * FROM ""SchAccounting"".""Func_TblCodeOfAccounting_Structure_SET""(0000004000000000002, NULL, 0000009000000000002, 8, '", AA6, "', '", AB6, "'); "))</f>
        <v/>
      </c>
      <c r="AM6" s="20" t="str">
        <f t="shared" ref="AM6:AM69" si="20">IF(EXACT(AC6, AC5), "", CONCATENATE("SELECT * FROM ""SchAccounting"".""Func_TblCodeOfAccounting_Structure_SET""(0000004000000000002, NULL, 0000009000000000002, 9, '", AB6, "', '", AC6, "'); "))</f>
        <v/>
      </c>
      <c r="AO6" s="28" t="str">
        <f t="shared" si="0"/>
        <v xml:space="preserve">SELECT * FROM "SchAccounting"."Func_TblCodeOfAccounting_Structure_SET"(0000004000000000002, NULL, 0000009000000000002, 0, '1-ACTV', '100-00'); </v>
      </c>
    </row>
    <row r="7" spans="1:41" x14ac:dyDescent="0.25">
      <c r="B7" s="20">
        <v>2</v>
      </c>
      <c r="C7" s="32" t="s">
        <v>333</v>
      </c>
      <c r="D7" s="20" t="s">
        <v>314</v>
      </c>
      <c r="H7" s="20" t="s">
        <v>776</v>
      </c>
      <c r="Q7" s="20" t="s">
        <v>314</v>
      </c>
      <c r="S7" s="20" t="str">
        <f t="shared" si="1"/>
        <v>1-ACTV</v>
      </c>
      <c r="T7" s="20" t="str">
        <f t="shared" si="2"/>
        <v>100-00</v>
      </c>
      <c r="U7" s="20" t="str">
        <f t="shared" si="3"/>
        <v>110-00</v>
      </c>
      <c r="V7" s="20" t="str">
        <f t="shared" si="4"/>
        <v/>
      </c>
      <c r="W7" s="20" t="str">
        <f t="shared" si="5"/>
        <v/>
      </c>
      <c r="X7" s="20" t="str">
        <f t="shared" si="6"/>
        <v/>
      </c>
      <c r="Y7" s="20" t="str">
        <f t="shared" si="7"/>
        <v/>
      </c>
      <c r="Z7" s="20" t="str">
        <f t="shared" si="8"/>
        <v/>
      </c>
      <c r="AA7" s="20" t="str">
        <f t="shared" si="9"/>
        <v/>
      </c>
      <c r="AB7" s="20" t="str">
        <f t="shared" si="10"/>
        <v/>
      </c>
      <c r="AD7" s="20" t="str">
        <f t="shared" si="11"/>
        <v/>
      </c>
      <c r="AE7" s="20" t="str">
        <f t="shared" si="12"/>
        <v xml:space="preserve">SELECT * FROM "SchAccounting"."Func_TblCodeOfAccounting_Structure_SET"(0000004000000000002, NULL, 0000009000000000002, 1, '100-00', '110-00'); </v>
      </c>
      <c r="AF7" s="20" t="str">
        <f t="shared" si="13"/>
        <v/>
      </c>
      <c r="AG7" s="20" t="str">
        <f t="shared" si="14"/>
        <v/>
      </c>
      <c r="AH7" s="20" t="str">
        <f t="shared" si="15"/>
        <v/>
      </c>
      <c r="AI7" s="20" t="str">
        <f t="shared" si="16"/>
        <v/>
      </c>
      <c r="AJ7" s="20" t="str">
        <f t="shared" si="17"/>
        <v/>
      </c>
      <c r="AK7" s="20" t="str">
        <f t="shared" si="18"/>
        <v/>
      </c>
      <c r="AL7" s="20" t="str">
        <f t="shared" si="19"/>
        <v/>
      </c>
      <c r="AM7" s="20" t="str">
        <f t="shared" si="20"/>
        <v/>
      </c>
      <c r="AO7" s="28" t="str">
        <f t="shared" si="0"/>
        <v xml:space="preserve">SELECT * FROM "SchAccounting"."Func_TblCodeOfAccounting_Structure_SET"(0000004000000000002, NULL, 0000009000000000002, 1, '100-00', '110-00'); </v>
      </c>
    </row>
    <row r="8" spans="1:41" x14ac:dyDescent="0.25">
      <c r="B8" s="20">
        <v>3</v>
      </c>
      <c r="C8" s="32" t="s">
        <v>334</v>
      </c>
      <c r="D8" s="20" t="s">
        <v>1</v>
      </c>
      <c r="I8" s="20" t="s">
        <v>727</v>
      </c>
      <c r="Q8" s="20" t="s">
        <v>722</v>
      </c>
      <c r="S8" s="20" t="str">
        <f t="shared" si="1"/>
        <v>1-ACTV</v>
      </c>
      <c r="T8" s="20" t="str">
        <f t="shared" si="2"/>
        <v>100-00</v>
      </c>
      <c r="U8" s="20" t="str">
        <f t="shared" si="3"/>
        <v>110-00</v>
      </c>
      <c r="V8" s="20" t="str">
        <f t="shared" si="4"/>
        <v>120-10</v>
      </c>
      <c r="W8" s="20" t="str">
        <f t="shared" si="5"/>
        <v/>
      </c>
      <c r="X8" s="20" t="str">
        <f t="shared" si="6"/>
        <v/>
      </c>
      <c r="Y8" s="20" t="str">
        <f t="shared" si="7"/>
        <v/>
      </c>
      <c r="Z8" s="20" t="str">
        <f t="shared" si="8"/>
        <v/>
      </c>
      <c r="AA8" s="20" t="str">
        <f t="shared" si="9"/>
        <v/>
      </c>
      <c r="AB8" s="20" t="str">
        <f t="shared" si="10"/>
        <v/>
      </c>
      <c r="AD8" s="20" t="str">
        <f t="shared" si="11"/>
        <v/>
      </c>
      <c r="AE8" s="20" t="str">
        <f t="shared" si="12"/>
        <v/>
      </c>
      <c r="AF8" s="20" t="str">
        <f t="shared" si="13"/>
        <v xml:space="preserve">SELECT * FROM "SchAccounting"."Func_TblCodeOfAccounting_Structure_SET"(0000004000000000002, NULL, 0000009000000000002, 2, '110-00', '120-10'); </v>
      </c>
      <c r="AG8" s="20" t="str">
        <f t="shared" si="14"/>
        <v/>
      </c>
      <c r="AH8" s="20" t="str">
        <f t="shared" si="15"/>
        <v/>
      </c>
      <c r="AI8" s="20" t="str">
        <f t="shared" si="16"/>
        <v/>
      </c>
      <c r="AJ8" s="20" t="str">
        <f t="shared" si="17"/>
        <v/>
      </c>
      <c r="AK8" s="20" t="str">
        <f t="shared" si="18"/>
        <v/>
      </c>
      <c r="AL8" s="20" t="str">
        <f t="shared" si="19"/>
        <v/>
      </c>
      <c r="AM8" s="20" t="str">
        <f t="shared" si="20"/>
        <v/>
      </c>
      <c r="AO8" s="28" t="str">
        <f t="shared" si="0"/>
        <v xml:space="preserve">SELECT * FROM "SchAccounting"."Func_TblCodeOfAccounting_Structure_SET"(0000004000000000002, NULL, 0000009000000000002, 2, '110-00', '120-10'); </v>
      </c>
    </row>
    <row r="9" spans="1:41" x14ac:dyDescent="0.25">
      <c r="B9" s="20">
        <v>4</v>
      </c>
      <c r="C9" s="32" t="s">
        <v>335</v>
      </c>
      <c r="D9" s="20" t="s">
        <v>2</v>
      </c>
      <c r="I9" s="20" t="s">
        <v>728</v>
      </c>
      <c r="Q9" s="20" t="s">
        <v>723</v>
      </c>
      <c r="S9" s="20" t="str">
        <f t="shared" si="1"/>
        <v>1-ACTV</v>
      </c>
      <c r="T9" s="20" t="str">
        <f t="shared" si="2"/>
        <v>100-00</v>
      </c>
      <c r="U9" s="20" t="str">
        <f t="shared" si="3"/>
        <v>110-00</v>
      </c>
      <c r="V9" s="20" t="str">
        <f t="shared" si="4"/>
        <v>120-21</v>
      </c>
      <c r="W9" s="20" t="str">
        <f t="shared" si="5"/>
        <v/>
      </c>
      <c r="X9" s="20" t="str">
        <f t="shared" si="6"/>
        <v/>
      </c>
      <c r="Y9" s="20" t="str">
        <f t="shared" si="7"/>
        <v/>
      </c>
      <c r="Z9" s="20" t="str">
        <f t="shared" si="8"/>
        <v/>
      </c>
      <c r="AA9" s="20" t="str">
        <f t="shared" si="9"/>
        <v/>
      </c>
      <c r="AB9" s="20" t="str">
        <f t="shared" si="10"/>
        <v/>
      </c>
      <c r="AD9" s="20" t="str">
        <f t="shared" si="11"/>
        <v/>
      </c>
      <c r="AE9" s="20" t="str">
        <f t="shared" si="12"/>
        <v/>
      </c>
      <c r="AF9" s="20" t="str">
        <f t="shared" si="13"/>
        <v xml:space="preserve">SELECT * FROM "SchAccounting"."Func_TblCodeOfAccounting_Structure_SET"(0000004000000000002, NULL, 0000009000000000002, 2, '110-00', '120-21'); </v>
      </c>
      <c r="AG9" s="20" t="str">
        <f t="shared" si="14"/>
        <v/>
      </c>
      <c r="AH9" s="20" t="str">
        <f t="shared" si="15"/>
        <v/>
      </c>
      <c r="AI9" s="20" t="str">
        <f t="shared" si="16"/>
        <v/>
      </c>
      <c r="AJ9" s="20" t="str">
        <f t="shared" si="17"/>
        <v/>
      </c>
      <c r="AK9" s="20" t="str">
        <f t="shared" si="18"/>
        <v/>
      </c>
      <c r="AL9" s="20" t="str">
        <f t="shared" si="19"/>
        <v/>
      </c>
      <c r="AM9" s="20" t="str">
        <f t="shared" si="20"/>
        <v/>
      </c>
      <c r="AO9" s="28" t="str">
        <f t="shared" si="0"/>
        <v xml:space="preserve">SELECT * FROM "SchAccounting"."Func_TblCodeOfAccounting_Structure_SET"(0000004000000000002, NULL, 0000009000000000002, 2, '110-00', '120-21'); </v>
      </c>
    </row>
    <row r="10" spans="1:41" x14ac:dyDescent="0.25">
      <c r="B10" s="20">
        <v>4</v>
      </c>
      <c r="C10" s="32" t="s">
        <v>336</v>
      </c>
      <c r="D10" s="20" t="s">
        <v>3</v>
      </c>
      <c r="I10" s="20" t="s">
        <v>729</v>
      </c>
      <c r="Q10" s="20" t="s">
        <v>724</v>
      </c>
      <c r="S10" s="20" t="str">
        <f t="shared" si="1"/>
        <v>1-ACTV</v>
      </c>
      <c r="T10" s="20" t="str">
        <f t="shared" si="2"/>
        <v>100-00</v>
      </c>
      <c r="U10" s="20" t="str">
        <f t="shared" si="3"/>
        <v>110-00</v>
      </c>
      <c r="V10" s="20" t="str">
        <f t="shared" si="4"/>
        <v>120-22</v>
      </c>
      <c r="W10" s="20" t="str">
        <f t="shared" si="5"/>
        <v/>
      </c>
      <c r="X10" s="20" t="str">
        <f t="shared" si="6"/>
        <v/>
      </c>
      <c r="Y10" s="20" t="str">
        <f t="shared" si="7"/>
        <v/>
      </c>
      <c r="Z10" s="20" t="str">
        <f t="shared" si="8"/>
        <v/>
      </c>
      <c r="AA10" s="20" t="str">
        <f t="shared" si="9"/>
        <v/>
      </c>
      <c r="AB10" s="20" t="str">
        <f t="shared" si="10"/>
        <v/>
      </c>
      <c r="AD10" s="20" t="str">
        <f t="shared" si="11"/>
        <v/>
      </c>
      <c r="AE10" s="20" t="str">
        <f t="shared" si="12"/>
        <v/>
      </c>
      <c r="AF10" s="20" t="str">
        <f t="shared" si="13"/>
        <v xml:space="preserve">SELECT * FROM "SchAccounting"."Func_TblCodeOfAccounting_Structure_SET"(0000004000000000002, NULL, 0000009000000000002, 2, '110-00', '120-22'); </v>
      </c>
      <c r="AG10" s="20" t="str">
        <f t="shared" si="14"/>
        <v/>
      </c>
      <c r="AH10" s="20" t="str">
        <f t="shared" si="15"/>
        <v/>
      </c>
      <c r="AI10" s="20" t="str">
        <f t="shared" si="16"/>
        <v/>
      </c>
      <c r="AJ10" s="20" t="str">
        <f t="shared" si="17"/>
        <v/>
      </c>
      <c r="AK10" s="20" t="str">
        <f t="shared" si="18"/>
        <v/>
      </c>
      <c r="AL10" s="20" t="str">
        <f t="shared" si="19"/>
        <v/>
      </c>
      <c r="AM10" s="20" t="str">
        <f t="shared" si="20"/>
        <v/>
      </c>
      <c r="AO10" s="28" t="str">
        <f t="shared" si="0"/>
        <v xml:space="preserve">SELECT * FROM "SchAccounting"."Func_TblCodeOfAccounting_Structure_SET"(0000004000000000002, NULL, 0000009000000000002, 2, '110-00', '120-22'); </v>
      </c>
    </row>
    <row r="11" spans="1:41" x14ac:dyDescent="0.25">
      <c r="B11" s="20">
        <v>4</v>
      </c>
      <c r="C11" s="32" t="s">
        <v>337</v>
      </c>
      <c r="D11" s="20" t="s">
        <v>4</v>
      </c>
      <c r="I11" s="20" t="s">
        <v>730</v>
      </c>
      <c r="Q11" s="20" t="s">
        <v>725</v>
      </c>
      <c r="S11" s="20" t="str">
        <f t="shared" si="1"/>
        <v>1-ACTV</v>
      </c>
      <c r="T11" s="20" t="str">
        <f t="shared" si="2"/>
        <v>100-00</v>
      </c>
      <c r="U11" s="20" t="str">
        <f t="shared" si="3"/>
        <v>110-00</v>
      </c>
      <c r="V11" s="20" t="str">
        <f t="shared" si="4"/>
        <v>120-23</v>
      </c>
      <c r="W11" s="20" t="str">
        <f t="shared" si="5"/>
        <v/>
      </c>
      <c r="X11" s="20" t="str">
        <f t="shared" si="6"/>
        <v/>
      </c>
      <c r="Y11" s="20" t="str">
        <f t="shared" si="7"/>
        <v/>
      </c>
      <c r="Z11" s="20" t="str">
        <f t="shared" si="8"/>
        <v/>
      </c>
      <c r="AA11" s="20" t="str">
        <f t="shared" si="9"/>
        <v/>
      </c>
      <c r="AB11" s="20" t="str">
        <f t="shared" si="10"/>
        <v/>
      </c>
      <c r="AD11" s="20" t="str">
        <f t="shared" si="11"/>
        <v/>
      </c>
      <c r="AE11" s="20" t="str">
        <f t="shared" si="12"/>
        <v/>
      </c>
      <c r="AF11" s="20" t="str">
        <f t="shared" si="13"/>
        <v xml:space="preserve">SELECT * FROM "SchAccounting"."Func_TblCodeOfAccounting_Structure_SET"(0000004000000000002, NULL, 0000009000000000002, 2, '110-00', '120-23'); </v>
      </c>
      <c r="AG11" s="20" t="str">
        <f t="shared" si="14"/>
        <v/>
      </c>
      <c r="AH11" s="20" t="str">
        <f t="shared" si="15"/>
        <v/>
      </c>
      <c r="AI11" s="20" t="str">
        <f t="shared" si="16"/>
        <v/>
      </c>
      <c r="AJ11" s="20" t="str">
        <f t="shared" si="17"/>
        <v/>
      </c>
      <c r="AK11" s="20" t="str">
        <f t="shared" si="18"/>
        <v/>
      </c>
      <c r="AL11" s="20" t="str">
        <f t="shared" si="19"/>
        <v/>
      </c>
      <c r="AM11" s="20" t="str">
        <f t="shared" si="20"/>
        <v/>
      </c>
      <c r="AO11" s="28" t="str">
        <f t="shared" si="0"/>
        <v xml:space="preserve">SELECT * FROM "SchAccounting"."Func_TblCodeOfAccounting_Structure_SET"(0000004000000000002, NULL, 0000009000000000002, 2, '110-00', '120-23'); </v>
      </c>
    </row>
    <row r="12" spans="1:41" x14ac:dyDescent="0.25">
      <c r="B12" s="20">
        <v>4</v>
      </c>
      <c r="C12" s="32" t="s">
        <v>338</v>
      </c>
      <c r="D12" s="20" t="s">
        <v>5</v>
      </c>
      <c r="I12" s="20" t="s">
        <v>731</v>
      </c>
      <c r="Q12" s="20" t="s">
        <v>726</v>
      </c>
      <c r="S12" s="20" t="str">
        <f t="shared" si="1"/>
        <v>1-ACTV</v>
      </c>
      <c r="T12" s="20" t="str">
        <f t="shared" si="2"/>
        <v>100-00</v>
      </c>
      <c r="U12" s="20" t="str">
        <f t="shared" si="3"/>
        <v>110-00</v>
      </c>
      <c r="V12" s="20" t="str">
        <f t="shared" si="4"/>
        <v>120-25</v>
      </c>
      <c r="W12" s="20" t="str">
        <f t="shared" si="5"/>
        <v/>
      </c>
      <c r="X12" s="20" t="str">
        <f t="shared" si="6"/>
        <v/>
      </c>
      <c r="Y12" s="20" t="str">
        <f t="shared" si="7"/>
        <v/>
      </c>
      <c r="Z12" s="20" t="str">
        <f t="shared" si="8"/>
        <v/>
      </c>
      <c r="AA12" s="20" t="str">
        <f t="shared" si="9"/>
        <v/>
      </c>
      <c r="AB12" s="20" t="str">
        <f t="shared" si="10"/>
        <v/>
      </c>
      <c r="AD12" s="20" t="str">
        <f t="shared" si="11"/>
        <v/>
      </c>
      <c r="AE12" s="20" t="str">
        <f t="shared" si="12"/>
        <v/>
      </c>
      <c r="AF12" s="20" t="str">
        <f t="shared" si="13"/>
        <v xml:space="preserve">SELECT * FROM "SchAccounting"."Func_TblCodeOfAccounting_Structure_SET"(0000004000000000002, NULL, 0000009000000000002, 2, '110-00', '120-25'); </v>
      </c>
      <c r="AG12" s="20" t="str">
        <f t="shared" si="14"/>
        <v/>
      </c>
      <c r="AH12" s="20" t="str">
        <f t="shared" si="15"/>
        <v/>
      </c>
      <c r="AI12" s="20" t="str">
        <f t="shared" si="16"/>
        <v/>
      </c>
      <c r="AJ12" s="20" t="str">
        <f t="shared" si="17"/>
        <v/>
      </c>
      <c r="AK12" s="20" t="str">
        <f t="shared" si="18"/>
        <v/>
      </c>
      <c r="AL12" s="20" t="str">
        <f t="shared" si="19"/>
        <v/>
      </c>
      <c r="AM12" s="20" t="str">
        <f t="shared" si="20"/>
        <v/>
      </c>
      <c r="AO12" s="28" t="str">
        <f t="shared" si="0"/>
        <v xml:space="preserve">SELECT * FROM "SchAccounting"."Func_TblCodeOfAccounting_Structure_SET"(0000004000000000002, NULL, 0000009000000000002, 2, '110-00', '120-25'); </v>
      </c>
    </row>
    <row r="13" spans="1:41" x14ac:dyDescent="0.25">
      <c r="B13" s="20">
        <v>2</v>
      </c>
      <c r="C13" s="32" t="s">
        <v>339</v>
      </c>
      <c r="D13" s="20" t="s">
        <v>6</v>
      </c>
      <c r="I13" s="20" t="s">
        <v>732</v>
      </c>
      <c r="Q13" s="20" t="s">
        <v>46</v>
      </c>
      <c r="S13" s="20" t="str">
        <f t="shared" si="1"/>
        <v>1-ACTV</v>
      </c>
      <c r="T13" s="20" t="str">
        <f t="shared" si="2"/>
        <v>100-00</v>
      </c>
      <c r="U13" s="20" t="str">
        <f t="shared" si="3"/>
        <v>110-00</v>
      </c>
      <c r="V13" s="20" t="str">
        <f t="shared" si="4"/>
        <v>120-26</v>
      </c>
      <c r="W13" s="20" t="str">
        <f t="shared" si="5"/>
        <v/>
      </c>
      <c r="X13" s="20" t="str">
        <f t="shared" si="6"/>
        <v/>
      </c>
      <c r="Y13" s="20" t="str">
        <f t="shared" si="7"/>
        <v/>
      </c>
      <c r="Z13" s="20" t="str">
        <f t="shared" si="8"/>
        <v/>
      </c>
      <c r="AA13" s="20" t="str">
        <f t="shared" si="9"/>
        <v/>
      </c>
      <c r="AB13" s="20" t="str">
        <f t="shared" si="10"/>
        <v/>
      </c>
      <c r="AD13" s="20" t="str">
        <f t="shared" si="11"/>
        <v/>
      </c>
      <c r="AE13" s="20" t="str">
        <f t="shared" si="12"/>
        <v/>
      </c>
      <c r="AF13" s="20" t="str">
        <f t="shared" si="13"/>
        <v xml:space="preserve">SELECT * FROM "SchAccounting"."Func_TblCodeOfAccounting_Structure_SET"(0000004000000000002, NULL, 0000009000000000002, 2, '110-00', '120-26'); </v>
      </c>
      <c r="AG13" s="20" t="str">
        <f t="shared" si="14"/>
        <v/>
      </c>
      <c r="AH13" s="20" t="str">
        <f t="shared" si="15"/>
        <v/>
      </c>
      <c r="AI13" s="20" t="str">
        <f t="shared" si="16"/>
        <v/>
      </c>
      <c r="AJ13" s="20" t="str">
        <f t="shared" si="17"/>
        <v/>
      </c>
      <c r="AK13" s="20" t="str">
        <f t="shared" si="18"/>
        <v/>
      </c>
      <c r="AL13" s="20" t="str">
        <f t="shared" si="19"/>
        <v/>
      </c>
      <c r="AM13" s="20" t="str">
        <f t="shared" si="20"/>
        <v/>
      </c>
      <c r="AO13" s="28" t="str">
        <f t="shared" si="0"/>
        <v xml:space="preserve">SELECT * FROM "SchAccounting"."Func_TblCodeOfAccounting_Structure_SET"(0000004000000000002, NULL, 0000009000000000002, 2, '110-00', '120-26'); </v>
      </c>
    </row>
    <row r="14" spans="1:41" x14ac:dyDescent="0.25">
      <c r="B14" s="20">
        <v>2</v>
      </c>
      <c r="C14" s="32" t="s">
        <v>340</v>
      </c>
      <c r="D14" s="20" t="s">
        <v>7</v>
      </c>
      <c r="H14" s="20" t="s">
        <v>733</v>
      </c>
      <c r="Q14" s="20" t="s">
        <v>47</v>
      </c>
      <c r="S14" s="20" t="str">
        <f t="shared" si="1"/>
        <v>1-ACTV</v>
      </c>
      <c r="T14" s="20" t="str">
        <f t="shared" si="2"/>
        <v>100-00</v>
      </c>
      <c r="U14" s="20" t="str">
        <f t="shared" si="3"/>
        <v>120-00</v>
      </c>
      <c r="V14" s="20" t="str">
        <f t="shared" si="4"/>
        <v>120-26</v>
      </c>
      <c r="W14" s="20" t="str">
        <f t="shared" si="5"/>
        <v/>
      </c>
      <c r="X14" s="20" t="str">
        <f t="shared" si="6"/>
        <v/>
      </c>
      <c r="Y14" s="20" t="str">
        <f t="shared" si="7"/>
        <v/>
      </c>
      <c r="Z14" s="20" t="str">
        <f t="shared" si="8"/>
        <v/>
      </c>
      <c r="AA14" s="20" t="str">
        <f t="shared" si="9"/>
        <v/>
      </c>
      <c r="AB14" s="20" t="str">
        <f t="shared" si="10"/>
        <v/>
      </c>
      <c r="AD14" s="20" t="str">
        <f t="shared" si="11"/>
        <v/>
      </c>
      <c r="AE14" s="20" t="str">
        <f t="shared" si="12"/>
        <v xml:space="preserve">SELECT * FROM "SchAccounting"."Func_TblCodeOfAccounting_Structure_SET"(0000004000000000002, NULL, 0000009000000000002, 1, '100-00', '120-00'); </v>
      </c>
      <c r="AF14" s="20" t="str">
        <f t="shared" si="13"/>
        <v/>
      </c>
      <c r="AG14" s="20" t="str">
        <f t="shared" si="14"/>
        <v/>
      </c>
      <c r="AH14" s="20" t="str">
        <f t="shared" si="15"/>
        <v/>
      </c>
      <c r="AI14" s="20" t="str">
        <f t="shared" si="16"/>
        <v/>
      </c>
      <c r="AJ14" s="20" t="str">
        <f t="shared" si="17"/>
        <v/>
      </c>
      <c r="AK14" s="20" t="str">
        <f t="shared" si="18"/>
        <v/>
      </c>
      <c r="AL14" s="20" t="str">
        <f t="shared" si="19"/>
        <v/>
      </c>
      <c r="AM14" s="20" t="str">
        <f t="shared" si="20"/>
        <v/>
      </c>
      <c r="AO14" s="28" t="str">
        <f t="shared" si="0"/>
        <v xml:space="preserve">SELECT * FROM "SchAccounting"."Func_TblCodeOfAccounting_Structure_SET"(0000004000000000002, NULL, 0000009000000000002, 1, '100-00', '120-00'); </v>
      </c>
    </row>
    <row r="15" spans="1:41" x14ac:dyDescent="0.25">
      <c r="B15" s="20">
        <v>2</v>
      </c>
      <c r="C15" s="32" t="s">
        <v>341</v>
      </c>
      <c r="D15" s="20" t="s">
        <v>8</v>
      </c>
      <c r="I15" s="20" t="s">
        <v>738</v>
      </c>
      <c r="Q15" s="20" t="s">
        <v>47</v>
      </c>
      <c r="S15" s="20" t="str">
        <f t="shared" si="1"/>
        <v>1-ACTV</v>
      </c>
      <c r="T15" s="20" t="str">
        <f t="shared" si="2"/>
        <v>100-00</v>
      </c>
      <c r="U15" s="20" t="str">
        <f t="shared" si="3"/>
        <v>120-00</v>
      </c>
      <c r="V15" s="20" t="str">
        <f t="shared" si="4"/>
        <v>130-20</v>
      </c>
      <c r="W15" s="20" t="str">
        <f t="shared" si="5"/>
        <v/>
      </c>
      <c r="X15" s="20" t="str">
        <f t="shared" si="6"/>
        <v/>
      </c>
      <c r="Y15" s="20" t="str">
        <f t="shared" si="7"/>
        <v/>
      </c>
      <c r="Z15" s="20" t="str">
        <f t="shared" si="8"/>
        <v/>
      </c>
      <c r="AA15" s="20" t="str">
        <f t="shared" si="9"/>
        <v/>
      </c>
      <c r="AB15" s="20" t="str">
        <f t="shared" si="10"/>
        <v/>
      </c>
      <c r="AD15" s="20" t="str">
        <f t="shared" si="11"/>
        <v/>
      </c>
      <c r="AE15" s="20" t="str">
        <f t="shared" si="12"/>
        <v/>
      </c>
      <c r="AF15" s="20" t="str">
        <f t="shared" si="13"/>
        <v xml:space="preserve">SELECT * FROM "SchAccounting"."Func_TblCodeOfAccounting_Structure_SET"(0000004000000000002, NULL, 0000009000000000002, 2, '120-00', '130-20'); </v>
      </c>
      <c r="AG15" s="20" t="str">
        <f t="shared" si="14"/>
        <v/>
      </c>
      <c r="AH15" s="20" t="str">
        <f t="shared" si="15"/>
        <v/>
      </c>
      <c r="AI15" s="20" t="str">
        <f t="shared" si="16"/>
        <v/>
      </c>
      <c r="AJ15" s="20" t="str">
        <f t="shared" si="17"/>
        <v/>
      </c>
      <c r="AK15" s="20" t="str">
        <f t="shared" si="18"/>
        <v/>
      </c>
      <c r="AL15" s="20" t="str">
        <f t="shared" si="19"/>
        <v/>
      </c>
      <c r="AM15" s="20" t="str">
        <f t="shared" si="20"/>
        <v/>
      </c>
      <c r="AO15" s="28" t="str">
        <f t="shared" si="0"/>
        <v xml:space="preserve">SELECT * FROM "SchAccounting"."Func_TblCodeOfAccounting_Structure_SET"(0000004000000000002, NULL, 0000009000000000002, 2, '120-00', '130-20'); </v>
      </c>
    </row>
    <row r="16" spans="1:41" x14ac:dyDescent="0.25">
      <c r="B16" s="20">
        <v>2</v>
      </c>
      <c r="C16" s="32" t="s">
        <v>342</v>
      </c>
      <c r="D16" s="20" t="s">
        <v>9</v>
      </c>
      <c r="I16" s="20" t="s">
        <v>739</v>
      </c>
      <c r="Q16" s="20" t="s">
        <v>735</v>
      </c>
      <c r="S16" s="20" t="str">
        <f t="shared" si="1"/>
        <v>1-ACTV</v>
      </c>
      <c r="T16" s="20" t="str">
        <f t="shared" si="2"/>
        <v>100-00</v>
      </c>
      <c r="U16" s="20" t="str">
        <f t="shared" si="3"/>
        <v>120-00</v>
      </c>
      <c r="V16" s="20" t="str">
        <f t="shared" si="4"/>
        <v>130-50</v>
      </c>
      <c r="W16" s="20" t="str">
        <f t="shared" si="5"/>
        <v/>
      </c>
      <c r="X16" s="20" t="str">
        <f t="shared" si="6"/>
        <v/>
      </c>
      <c r="Y16" s="20" t="str">
        <f t="shared" si="7"/>
        <v/>
      </c>
      <c r="Z16" s="20" t="str">
        <f t="shared" si="8"/>
        <v/>
      </c>
      <c r="AA16" s="20" t="str">
        <f t="shared" si="9"/>
        <v/>
      </c>
      <c r="AB16" s="20" t="str">
        <f t="shared" si="10"/>
        <v/>
      </c>
      <c r="AD16" s="20" t="str">
        <f t="shared" si="11"/>
        <v/>
      </c>
      <c r="AE16" s="20" t="str">
        <f t="shared" si="12"/>
        <v/>
      </c>
      <c r="AF16" s="20" t="str">
        <f t="shared" si="13"/>
        <v xml:space="preserve">SELECT * FROM "SchAccounting"."Func_TblCodeOfAccounting_Structure_SET"(0000004000000000002, NULL, 0000009000000000002, 2, '120-00', '130-50'); </v>
      </c>
      <c r="AG16" s="20" t="str">
        <f t="shared" si="14"/>
        <v/>
      </c>
      <c r="AH16" s="20" t="str">
        <f t="shared" si="15"/>
        <v/>
      </c>
      <c r="AI16" s="20" t="str">
        <f t="shared" si="16"/>
        <v/>
      </c>
      <c r="AJ16" s="20" t="str">
        <f t="shared" si="17"/>
        <v/>
      </c>
      <c r="AK16" s="20" t="str">
        <f t="shared" si="18"/>
        <v/>
      </c>
      <c r="AL16" s="20" t="str">
        <f t="shared" si="19"/>
        <v/>
      </c>
      <c r="AM16" s="20" t="str">
        <f t="shared" si="20"/>
        <v/>
      </c>
      <c r="AO16" s="28" t="str">
        <f t="shared" si="0"/>
        <v xml:space="preserve">SELECT * FROM "SchAccounting"."Func_TblCodeOfAccounting_Structure_SET"(0000004000000000002, NULL, 0000009000000000002, 2, '120-00', '130-50'); </v>
      </c>
    </row>
    <row r="17" spans="2:41" x14ac:dyDescent="0.25">
      <c r="B17" s="20">
        <v>2</v>
      </c>
      <c r="C17" s="32" t="s">
        <v>343</v>
      </c>
      <c r="D17" s="20" t="s">
        <v>10</v>
      </c>
      <c r="I17" s="20" t="s">
        <v>740</v>
      </c>
      <c r="Q17" s="20" t="s">
        <v>736</v>
      </c>
      <c r="S17" s="20" t="str">
        <f t="shared" si="1"/>
        <v>1-ACTV</v>
      </c>
      <c r="T17" s="20" t="str">
        <f t="shared" si="2"/>
        <v>100-00</v>
      </c>
      <c r="U17" s="20" t="str">
        <f t="shared" si="3"/>
        <v>120-00</v>
      </c>
      <c r="V17" s="20" t="str">
        <f t="shared" si="4"/>
        <v>130-52</v>
      </c>
      <c r="W17" s="20" t="str">
        <f t="shared" si="5"/>
        <v/>
      </c>
      <c r="X17" s="20" t="str">
        <f t="shared" si="6"/>
        <v/>
      </c>
      <c r="Y17" s="20" t="str">
        <f t="shared" si="7"/>
        <v/>
      </c>
      <c r="Z17" s="20" t="str">
        <f t="shared" si="8"/>
        <v/>
      </c>
      <c r="AA17" s="20" t="str">
        <f t="shared" si="9"/>
        <v/>
      </c>
      <c r="AB17" s="20" t="str">
        <f t="shared" si="10"/>
        <v/>
      </c>
      <c r="AD17" s="20" t="str">
        <f t="shared" si="11"/>
        <v/>
      </c>
      <c r="AE17" s="20" t="str">
        <f t="shared" si="12"/>
        <v/>
      </c>
      <c r="AF17" s="20" t="str">
        <f t="shared" si="13"/>
        <v xml:space="preserve">SELECT * FROM "SchAccounting"."Func_TblCodeOfAccounting_Structure_SET"(0000004000000000002, NULL, 0000009000000000002, 2, '120-00', '130-52'); </v>
      </c>
      <c r="AG17" s="20" t="str">
        <f t="shared" si="14"/>
        <v/>
      </c>
      <c r="AH17" s="20" t="str">
        <f t="shared" si="15"/>
        <v/>
      </c>
      <c r="AI17" s="20" t="str">
        <f t="shared" si="16"/>
        <v/>
      </c>
      <c r="AJ17" s="20" t="str">
        <f t="shared" si="17"/>
        <v/>
      </c>
      <c r="AK17" s="20" t="str">
        <f t="shared" si="18"/>
        <v/>
      </c>
      <c r="AL17" s="20" t="str">
        <f t="shared" si="19"/>
        <v/>
      </c>
      <c r="AM17" s="20" t="str">
        <f t="shared" si="20"/>
        <v/>
      </c>
      <c r="AO17" s="28" t="str">
        <f t="shared" si="0"/>
        <v xml:space="preserve">SELECT * FROM "SchAccounting"."Func_TblCodeOfAccounting_Structure_SET"(0000004000000000002, NULL, 0000009000000000002, 2, '120-00', '130-52'); </v>
      </c>
    </row>
    <row r="18" spans="2:41" x14ac:dyDescent="0.25">
      <c r="B18" s="20">
        <v>3</v>
      </c>
      <c r="C18" s="32" t="s">
        <v>344</v>
      </c>
      <c r="D18" s="20" t="s">
        <v>10</v>
      </c>
      <c r="I18" s="20" t="s">
        <v>741</v>
      </c>
      <c r="Q18" s="20" t="s">
        <v>743</v>
      </c>
      <c r="S18" s="20" t="str">
        <f t="shared" si="1"/>
        <v>1-ACTV</v>
      </c>
      <c r="T18" s="20" t="str">
        <f t="shared" si="2"/>
        <v>100-00</v>
      </c>
      <c r="U18" s="20" t="str">
        <f t="shared" si="3"/>
        <v>120-00</v>
      </c>
      <c r="V18" s="20" t="str">
        <f t="shared" si="4"/>
        <v>130-53</v>
      </c>
      <c r="W18" s="20" t="str">
        <f t="shared" si="5"/>
        <v/>
      </c>
      <c r="X18" s="20" t="str">
        <f t="shared" si="6"/>
        <v/>
      </c>
      <c r="Y18" s="20" t="str">
        <f t="shared" si="7"/>
        <v/>
      </c>
      <c r="Z18" s="20" t="str">
        <f t="shared" si="8"/>
        <v/>
      </c>
      <c r="AA18" s="20" t="str">
        <f t="shared" si="9"/>
        <v/>
      </c>
      <c r="AB18" s="20" t="str">
        <f t="shared" si="10"/>
        <v/>
      </c>
      <c r="AD18" s="20" t="str">
        <f t="shared" si="11"/>
        <v/>
      </c>
      <c r="AE18" s="20" t="str">
        <f t="shared" si="12"/>
        <v/>
      </c>
      <c r="AF18" s="20" t="str">
        <f t="shared" si="13"/>
        <v xml:space="preserve">SELECT * FROM "SchAccounting"."Func_TblCodeOfAccounting_Structure_SET"(0000004000000000002, NULL, 0000009000000000002, 2, '120-00', '130-53'); </v>
      </c>
      <c r="AG18" s="20" t="str">
        <f t="shared" si="14"/>
        <v/>
      </c>
      <c r="AH18" s="20" t="str">
        <f t="shared" si="15"/>
        <v/>
      </c>
      <c r="AI18" s="20" t="str">
        <f t="shared" si="16"/>
        <v/>
      </c>
      <c r="AJ18" s="20" t="str">
        <f t="shared" si="17"/>
        <v/>
      </c>
      <c r="AK18" s="20" t="str">
        <f t="shared" si="18"/>
        <v/>
      </c>
      <c r="AL18" s="20" t="str">
        <f t="shared" si="19"/>
        <v/>
      </c>
      <c r="AM18" s="20" t="str">
        <f t="shared" si="20"/>
        <v/>
      </c>
      <c r="AO18" s="28" t="str">
        <f t="shared" si="0"/>
        <v xml:space="preserve">SELECT * FROM "SchAccounting"."Func_TblCodeOfAccounting_Structure_SET"(0000004000000000002, NULL, 0000009000000000002, 2, '120-00', '130-53'); </v>
      </c>
    </row>
    <row r="19" spans="2:41" x14ac:dyDescent="0.25">
      <c r="B19" s="20">
        <v>3</v>
      </c>
      <c r="C19" s="32" t="s">
        <v>345</v>
      </c>
      <c r="D19" s="20" t="s">
        <v>11</v>
      </c>
      <c r="I19" s="20" t="s">
        <v>742</v>
      </c>
      <c r="Q19" s="20" t="s">
        <v>737</v>
      </c>
      <c r="S19" s="20" t="str">
        <f t="shared" si="1"/>
        <v>1-ACTV</v>
      </c>
      <c r="T19" s="20" t="str">
        <f t="shared" si="2"/>
        <v>100-00</v>
      </c>
      <c r="U19" s="20" t="str">
        <f t="shared" si="3"/>
        <v>120-00</v>
      </c>
      <c r="V19" s="20" t="str">
        <f t="shared" si="4"/>
        <v>130-54</v>
      </c>
      <c r="W19" s="20" t="str">
        <f t="shared" si="5"/>
        <v/>
      </c>
      <c r="X19" s="20" t="str">
        <f t="shared" si="6"/>
        <v/>
      </c>
      <c r="Y19" s="20" t="str">
        <f t="shared" si="7"/>
        <v/>
      </c>
      <c r="Z19" s="20" t="str">
        <f t="shared" si="8"/>
        <v/>
      </c>
      <c r="AA19" s="20" t="str">
        <f t="shared" si="9"/>
        <v/>
      </c>
      <c r="AB19" s="20" t="str">
        <f t="shared" si="10"/>
        <v/>
      </c>
      <c r="AD19" s="20" t="str">
        <f t="shared" si="11"/>
        <v/>
      </c>
      <c r="AE19" s="20" t="str">
        <f t="shared" si="12"/>
        <v/>
      </c>
      <c r="AF19" s="20" t="str">
        <f t="shared" si="13"/>
        <v xml:space="preserve">SELECT * FROM "SchAccounting"."Func_TblCodeOfAccounting_Structure_SET"(0000004000000000002, NULL, 0000009000000000002, 2, '120-00', '130-54'); </v>
      </c>
      <c r="AG19" s="20" t="str">
        <f t="shared" si="14"/>
        <v/>
      </c>
      <c r="AH19" s="20" t="str">
        <f t="shared" si="15"/>
        <v/>
      </c>
      <c r="AI19" s="20" t="str">
        <f t="shared" si="16"/>
        <v/>
      </c>
      <c r="AJ19" s="20" t="str">
        <f t="shared" si="17"/>
        <v/>
      </c>
      <c r="AK19" s="20" t="str">
        <f t="shared" si="18"/>
        <v/>
      </c>
      <c r="AL19" s="20" t="str">
        <f t="shared" si="19"/>
        <v/>
      </c>
      <c r="AM19" s="20" t="str">
        <f t="shared" si="20"/>
        <v/>
      </c>
      <c r="AO19" s="28" t="str">
        <f t="shared" si="0"/>
        <v xml:space="preserve">SELECT * FROM "SchAccounting"."Func_TblCodeOfAccounting_Structure_SET"(0000004000000000002, NULL, 0000009000000000002, 2, '120-00', '130-54'); </v>
      </c>
    </row>
    <row r="20" spans="2:41" x14ac:dyDescent="0.25">
      <c r="B20" s="20">
        <v>3</v>
      </c>
      <c r="C20" s="32" t="s">
        <v>346</v>
      </c>
      <c r="D20" s="20" t="s">
        <v>12</v>
      </c>
      <c r="H20" s="20" t="s">
        <v>744</v>
      </c>
      <c r="Q20" s="20" t="s">
        <v>60</v>
      </c>
      <c r="S20" s="20" t="str">
        <f t="shared" si="1"/>
        <v>1-ACTV</v>
      </c>
      <c r="T20" s="20" t="str">
        <f t="shared" si="2"/>
        <v>100-00</v>
      </c>
      <c r="U20" s="20" t="str">
        <f t="shared" si="3"/>
        <v>130-00</v>
      </c>
      <c r="V20" s="20" t="str">
        <f t="shared" si="4"/>
        <v>130-54</v>
      </c>
      <c r="W20" s="20" t="str">
        <f t="shared" si="5"/>
        <v/>
      </c>
      <c r="X20" s="20" t="str">
        <f t="shared" si="6"/>
        <v/>
      </c>
      <c r="Y20" s="20" t="str">
        <f t="shared" si="7"/>
        <v/>
      </c>
      <c r="Z20" s="20" t="str">
        <f t="shared" si="8"/>
        <v/>
      </c>
      <c r="AA20" s="20" t="str">
        <f t="shared" si="9"/>
        <v/>
      </c>
      <c r="AB20" s="20" t="str">
        <f t="shared" si="10"/>
        <v/>
      </c>
      <c r="AD20" s="20" t="str">
        <f t="shared" si="11"/>
        <v/>
      </c>
      <c r="AE20" s="20" t="str">
        <f t="shared" si="12"/>
        <v xml:space="preserve">SELECT * FROM "SchAccounting"."Func_TblCodeOfAccounting_Structure_SET"(0000004000000000002, NULL, 0000009000000000002, 1, '100-00', '130-00'); </v>
      </c>
      <c r="AF20" s="20" t="str">
        <f t="shared" si="13"/>
        <v/>
      </c>
      <c r="AG20" s="20" t="str">
        <f t="shared" si="14"/>
        <v/>
      </c>
      <c r="AH20" s="20" t="str">
        <f t="shared" si="15"/>
        <v/>
      </c>
      <c r="AI20" s="20" t="str">
        <f t="shared" si="16"/>
        <v/>
      </c>
      <c r="AJ20" s="20" t="str">
        <f t="shared" si="17"/>
        <v/>
      </c>
      <c r="AK20" s="20" t="str">
        <f t="shared" si="18"/>
        <v/>
      </c>
      <c r="AL20" s="20" t="str">
        <f t="shared" si="19"/>
        <v/>
      </c>
      <c r="AM20" s="20" t="str">
        <f t="shared" si="20"/>
        <v/>
      </c>
      <c r="AO20" s="28" t="str">
        <f t="shared" si="0"/>
        <v xml:space="preserve">SELECT * FROM "SchAccounting"."Func_TblCodeOfAccounting_Structure_SET"(0000004000000000002, NULL, 0000009000000000002, 1, '100-00', '130-00'); </v>
      </c>
    </row>
    <row r="21" spans="2:41" x14ac:dyDescent="0.25">
      <c r="B21" s="20">
        <v>4</v>
      </c>
      <c r="C21" s="32" t="s">
        <v>347</v>
      </c>
      <c r="D21" s="20" t="s">
        <v>12</v>
      </c>
      <c r="I21" s="20" t="s">
        <v>745</v>
      </c>
      <c r="Q21" s="20" t="s">
        <v>746</v>
      </c>
      <c r="S21" s="20" t="str">
        <f t="shared" si="1"/>
        <v>1-ACTV</v>
      </c>
      <c r="T21" s="20" t="str">
        <f t="shared" si="2"/>
        <v>100-00</v>
      </c>
      <c r="U21" s="20" t="str">
        <f t="shared" si="3"/>
        <v>130-00</v>
      </c>
      <c r="V21" s="20" t="str">
        <f t="shared" si="4"/>
        <v>140-10</v>
      </c>
      <c r="W21" s="20" t="str">
        <f t="shared" si="5"/>
        <v/>
      </c>
      <c r="X21" s="20" t="str">
        <f t="shared" si="6"/>
        <v/>
      </c>
      <c r="Y21" s="20" t="str">
        <f t="shared" si="7"/>
        <v/>
      </c>
      <c r="Z21" s="20" t="str">
        <f t="shared" si="8"/>
        <v/>
      </c>
      <c r="AA21" s="20" t="str">
        <f t="shared" si="9"/>
        <v/>
      </c>
      <c r="AB21" s="20" t="str">
        <f t="shared" si="10"/>
        <v/>
      </c>
      <c r="AD21" s="20" t="str">
        <f t="shared" si="11"/>
        <v/>
      </c>
      <c r="AE21" s="20" t="str">
        <f t="shared" si="12"/>
        <v/>
      </c>
      <c r="AF21" s="20" t="str">
        <f t="shared" si="13"/>
        <v xml:space="preserve">SELECT * FROM "SchAccounting"."Func_TblCodeOfAccounting_Structure_SET"(0000004000000000002, NULL, 0000009000000000002, 2, '130-00', '140-10'); </v>
      </c>
      <c r="AG21" s="20" t="str">
        <f t="shared" si="14"/>
        <v/>
      </c>
      <c r="AH21" s="20" t="str">
        <f t="shared" si="15"/>
        <v/>
      </c>
      <c r="AI21" s="20" t="str">
        <f t="shared" si="16"/>
        <v/>
      </c>
      <c r="AJ21" s="20" t="str">
        <f t="shared" si="17"/>
        <v/>
      </c>
      <c r="AK21" s="20" t="str">
        <f t="shared" si="18"/>
        <v/>
      </c>
      <c r="AL21" s="20" t="str">
        <f t="shared" si="19"/>
        <v/>
      </c>
      <c r="AM21" s="20" t="str">
        <f t="shared" si="20"/>
        <v/>
      </c>
      <c r="AO21" s="28" t="str">
        <f t="shared" si="0"/>
        <v xml:space="preserve">SELECT * FROM "SchAccounting"."Func_TblCodeOfAccounting_Structure_SET"(0000004000000000002, NULL, 0000009000000000002, 2, '130-00', '140-10'); </v>
      </c>
    </row>
    <row r="22" spans="2:41" x14ac:dyDescent="0.25">
      <c r="B22" s="20">
        <v>4</v>
      </c>
      <c r="C22" s="32" t="s">
        <v>348</v>
      </c>
      <c r="D22" s="20" t="s">
        <v>13</v>
      </c>
      <c r="H22" s="20" t="s">
        <v>747</v>
      </c>
      <c r="Q22" s="20" t="s">
        <v>63</v>
      </c>
      <c r="S22" s="20" t="str">
        <f t="shared" si="1"/>
        <v>1-ACTV</v>
      </c>
      <c r="T22" s="20" t="str">
        <f t="shared" si="2"/>
        <v>100-00</v>
      </c>
      <c r="U22" s="20" t="str">
        <f t="shared" si="3"/>
        <v>140-00</v>
      </c>
      <c r="V22" s="20" t="str">
        <f t="shared" si="4"/>
        <v>140-10</v>
      </c>
      <c r="W22" s="20" t="str">
        <f t="shared" si="5"/>
        <v/>
      </c>
      <c r="X22" s="20" t="str">
        <f t="shared" si="6"/>
        <v/>
      </c>
      <c r="Y22" s="20" t="str">
        <f t="shared" si="7"/>
        <v/>
      </c>
      <c r="Z22" s="20" t="str">
        <f t="shared" si="8"/>
        <v/>
      </c>
      <c r="AA22" s="20" t="str">
        <f t="shared" si="9"/>
        <v/>
      </c>
      <c r="AB22" s="20" t="str">
        <f t="shared" si="10"/>
        <v/>
      </c>
      <c r="AD22" s="20" t="str">
        <f t="shared" si="11"/>
        <v/>
      </c>
      <c r="AE22" s="20" t="str">
        <f t="shared" si="12"/>
        <v xml:space="preserve">SELECT * FROM "SchAccounting"."Func_TblCodeOfAccounting_Structure_SET"(0000004000000000002, NULL, 0000009000000000002, 1, '100-00', '140-00'); </v>
      </c>
      <c r="AF22" s="20" t="str">
        <f t="shared" si="13"/>
        <v/>
      </c>
      <c r="AG22" s="20" t="str">
        <f t="shared" si="14"/>
        <v/>
      </c>
      <c r="AH22" s="20" t="str">
        <f t="shared" si="15"/>
        <v/>
      </c>
      <c r="AI22" s="20" t="str">
        <f t="shared" si="16"/>
        <v/>
      </c>
      <c r="AJ22" s="20" t="str">
        <f t="shared" si="17"/>
        <v/>
      </c>
      <c r="AK22" s="20" t="str">
        <f t="shared" si="18"/>
        <v/>
      </c>
      <c r="AL22" s="20" t="str">
        <f t="shared" si="19"/>
        <v/>
      </c>
      <c r="AM22" s="20" t="str">
        <f t="shared" si="20"/>
        <v/>
      </c>
      <c r="AO22" s="28" t="str">
        <f t="shared" si="0"/>
        <v xml:space="preserve">SELECT * FROM "SchAccounting"."Func_TblCodeOfAccounting_Structure_SET"(0000004000000000002, NULL, 0000009000000000002, 1, '100-00', '140-00'); </v>
      </c>
    </row>
    <row r="23" spans="2:41" x14ac:dyDescent="0.25">
      <c r="B23" s="20">
        <v>3</v>
      </c>
      <c r="C23" s="32" t="s">
        <v>349</v>
      </c>
      <c r="D23" s="20" t="s">
        <v>14</v>
      </c>
      <c r="I23" s="20" t="s">
        <v>749</v>
      </c>
      <c r="Q23" s="20" t="s">
        <v>71</v>
      </c>
      <c r="S23" s="20" t="str">
        <f t="shared" si="1"/>
        <v>1-ACTV</v>
      </c>
      <c r="T23" s="20" t="str">
        <f t="shared" si="2"/>
        <v>100-00</v>
      </c>
      <c r="U23" s="20" t="str">
        <f t="shared" si="3"/>
        <v>140-00</v>
      </c>
      <c r="V23" s="20" t="str">
        <f t="shared" si="4"/>
        <v>150-10</v>
      </c>
      <c r="W23" s="20" t="str">
        <f t="shared" si="5"/>
        <v/>
      </c>
      <c r="X23" s="20" t="str">
        <f t="shared" si="6"/>
        <v/>
      </c>
      <c r="Y23" s="20" t="str">
        <f t="shared" si="7"/>
        <v/>
      </c>
      <c r="Z23" s="20" t="str">
        <f t="shared" si="8"/>
        <v/>
      </c>
      <c r="AA23" s="20" t="str">
        <f t="shared" si="9"/>
        <v/>
      </c>
      <c r="AB23" s="20" t="str">
        <f t="shared" si="10"/>
        <v/>
      </c>
      <c r="AD23" s="20" t="str">
        <f t="shared" si="11"/>
        <v/>
      </c>
      <c r="AE23" s="20" t="str">
        <f t="shared" si="12"/>
        <v/>
      </c>
      <c r="AF23" s="20" t="str">
        <f t="shared" si="13"/>
        <v xml:space="preserve">SELECT * FROM "SchAccounting"."Func_TblCodeOfAccounting_Structure_SET"(0000004000000000002, NULL, 0000009000000000002, 2, '140-00', '150-10'); </v>
      </c>
      <c r="AG23" s="20" t="str">
        <f t="shared" si="14"/>
        <v/>
      </c>
      <c r="AH23" s="20" t="str">
        <f t="shared" si="15"/>
        <v/>
      </c>
      <c r="AI23" s="20" t="str">
        <f t="shared" si="16"/>
        <v/>
      </c>
      <c r="AJ23" s="20" t="str">
        <f t="shared" si="17"/>
        <v/>
      </c>
      <c r="AK23" s="20" t="str">
        <f t="shared" si="18"/>
        <v/>
      </c>
      <c r="AL23" s="20" t="str">
        <f t="shared" si="19"/>
        <v/>
      </c>
      <c r="AM23" s="20" t="str">
        <f t="shared" si="20"/>
        <v/>
      </c>
      <c r="AO23" s="28" t="str">
        <f t="shared" si="0"/>
        <v xml:space="preserve">SELECT * FROM "SchAccounting"."Func_TblCodeOfAccounting_Structure_SET"(0000004000000000002, NULL, 0000009000000000002, 2, '140-00', '150-10'); </v>
      </c>
    </row>
    <row r="24" spans="2:41" x14ac:dyDescent="0.25">
      <c r="B24" s="20">
        <v>3</v>
      </c>
      <c r="C24" s="32" t="s">
        <v>350</v>
      </c>
      <c r="D24" s="20" t="s">
        <v>15</v>
      </c>
      <c r="I24" s="20" t="s">
        <v>750</v>
      </c>
      <c r="Q24" s="20" t="s">
        <v>75</v>
      </c>
      <c r="S24" s="20" t="str">
        <f t="shared" si="1"/>
        <v>1-ACTV</v>
      </c>
      <c r="T24" s="20" t="str">
        <f t="shared" si="2"/>
        <v>100-00</v>
      </c>
      <c r="U24" s="20" t="str">
        <f t="shared" si="3"/>
        <v>140-00</v>
      </c>
      <c r="V24" s="20" t="str">
        <f t="shared" si="4"/>
        <v>150-11</v>
      </c>
      <c r="W24" s="20" t="str">
        <f t="shared" si="5"/>
        <v/>
      </c>
      <c r="X24" s="20" t="str">
        <f t="shared" si="6"/>
        <v/>
      </c>
      <c r="Y24" s="20" t="str">
        <f t="shared" si="7"/>
        <v/>
      </c>
      <c r="Z24" s="20" t="str">
        <f t="shared" si="8"/>
        <v/>
      </c>
      <c r="AA24" s="20" t="str">
        <f t="shared" si="9"/>
        <v/>
      </c>
      <c r="AB24" s="20" t="str">
        <f t="shared" si="10"/>
        <v/>
      </c>
      <c r="AD24" s="20" t="str">
        <f t="shared" si="11"/>
        <v/>
      </c>
      <c r="AE24" s="20" t="str">
        <f t="shared" si="12"/>
        <v/>
      </c>
      <c r="AF24" s="20" t="str">
        <f t="shared" si="13"/>
        <v xml:space="preserve">SELECT * FROM "SchAccounting"."Func_TblCodeOfAccounting_Structure_SET"(0000004000000000002, NULL, 0000009000000000002, 2, '140-00', '150-11'); </v>
      </c>
      <c r="AG24" s="20" t="str">
        <f t="shared" si="14"/>
        <v/>
      </c>
      <c r="AH24" s="20" t="str">
        <f t="shared" si="15"/>
        <v/>
      </c>
      <c r="AI24" s="20" t="str">
        <f t="shared" si="16"/>
        <v/>
      </c>
      <c r="AJ24" s="20" t="str">
        <f t="shared" si="17"/>
        <v/>
      </c>
      <c r="AK24" s="20" t="str">
        <f t="shared" si="18"/>
        <v/>
      </c>
      <c r="AL24" s="20" t="str">
        <f t="shared" si="19"/>
        <v/>
      </c>
      <c r="AM24" s="20" t="str">
        <f t="shared" si="20"/>
        <v/>
      </c>
      <c r="AO24" s="28" t="str">
        <f t="shared" si="0"/>
        <v xml:space="preserve">SELECT * FROM "SchAccounting"."Func_TblCodeOfAccounting_Structure_SET"(0000004000000000002, NULL, 0000009000000000002, 2, '140-00', '150-11'); </v>
      </c>
    </row>
    <row r="25" spans="2:41" x14ac:dyDescent="0.25">
      <c r="B25" s="20">
        <v>3</v>
      </c>
      <c r="C25" s="32" t="s">
        <v>351</v>
      </c>
      <c r="D25" s="20" t="s">
        <v>16</v>
      </c>
      <c r="I25" s="20" t="s">
        <v>751</v>
      </c>
      <c r="Q25" s="20" t="s">
        <v>748</v>
      </c>
      <c r="S25" s="20" t="str">
        <f t="shared" si="1"/>
        <v>1-ACTV</v>
      </c>
      <c r="T25" s="20" t="str">
        <f t="shared" si="2"/>
        <v>100-00</v>
      </c>
      <c r="U25" s="20" t="str">
        <f t="shared" si="3"/>
        <v>140-00</v>
      </c>
      <c r="V25" s="20" t="str">
        <f t="shared" si="4"/>
        <v>150-12</v>
      </c>
      <c r="W25" s="20" t="str">
        <f t="shared" si="5"/>
        <v/>
      </c>
      <c r="X25" s="20" t="str">
        <f t="shared" si="6"/>
        <v/>
      </c>
      <c r="Y25" s="20" t="str">
        <f t="shared" si="7"/>
        <v/>
      </c>
      <c r="Z25" s="20" t="str">
        <f t="shared" si="8"/>
        <v/>
      </c>
      <c r="AA25" s="20" t="str">
        <f t="shared" si="9"/>
        <v/>
      </c>
      <c r="AB25" s="20" t="str">
        <f t="shared" si="10"/>
        <v/>
      </c>
      <c r="AD25" s="20" t="str">
        <f t="shared" si="11"/>
        <v/>
      </c>
      <c r="AE25" s="20" t="str">
        <f t="shared" si="12"/>
        <v/>
      </c>
      <c r="AF25" s="20" t="str">
        <f t="shared" si="13"/>
        <v xml:space="preserve">SELECT * FROM "SchAccounting"."Func_TblCodeOfAccounting_Structure_SET"(0000004000000000002, NULL, 0000009000000000002, 2, '140-00', '150-12'); </v>
      </c>
      <c r="AG25" s="20" t="str">
        <f t="shared" si="14"/>
        <v/>
      </c>
      <c r="AH25" s="20" t="str">
        <f t="shared" si="15"/>
        <v/>
      </c>
      <c r="AI25" s="20" t="str">
        <f t="shared" si="16"/>
        <v/>
      </c>
      <c r="AJ25" s="20" t="str">
        <f t="shared" si="17"/>
        <v/>
      </c>
      <c r="AK25" s="20" t="str">
        <f t="shared" si="18"/>
        <v/>
      </c>
      <c r="AL25" s="20" t="str">
        <f t="shared" si="19"/>
        <v/>
      </c>
      <c r="AM25" s="20" t="str">
        <f t="shared" si="20"/>
        <v/>
      </c>
      <c r="AO25" s="28" t="str">
        <f t="shared" si="0"/>
        <v xml:space="preserve">SELECT * FROM "SchAccounting"."Func_TblCodeOfAccounting_Structure_SET"(0000004000000000002, NULL, 0000009000000000002, 2, '140-00', '150-12'); </v>
      </c>
    </row>
    <row r="26" spans="2:41" x14ac:dyDescent="0.25">
      <c r="B26" s="20">
        <v>3</v>
      </c>
      <c r="C26" s="32" t="s">
        <v>352</v>
      </c>
      <c r="D26" s="20" t="s">
        <v>451</v>
      </c>
      <c r="H26" s="20" t="s">
        <v>752</v>
      </c>
      <c r="Q26" s="20" t="s">
        <v>79</v>
      </c>
      <c r="S26" s="20" t="str">
        <f t="shared" si="1"/>
        <v>1-ACTV</v>
      </c>
      <c r="T26" s="20" t="str">
        <f t="shared" si="2"/>
        <v>100-00</v>
      </c>
      <c r="U26" s="20" t="str">
        <f t="shared" si="3"/>
        <v>150-00</v>
      </c>
      <c r="V26" s="20" t="str">
        <f t="shared" si="4"/>
        <v>150-12</v>
      </c>
      <c r="W26" s="20" t="str">
        <f t="shared" si="5"/>
        <v/>
      </c>
      <c r="X26" s="20" t="str">
        <f t="shared" si="6"/>
        <v/>
      </c>
      <c r="Y26" s="20" t="str">
        <f t="shared" si="7"/>
        <v/>
      </c>
      <c r="Z26" s="20" t="str">
        <f t="shared" si="8"/>
        <v/>
      </c>
      <c r="AA26" s="20" t="str">
        <f t="shared" si="9"/>
        <v/>
      </c>
      <c r="AB26" s="20" t="str">
        <f t="shared" si="10"/>
        <v/>
      </c>
      <c r="AD26" s="20" t="str">
        <f t="shared" si="11"/>
        <v/>
      </c>
      <c r="AE26" s="20" t="str">
        <f t="shared" si="12"/>
        <v xml:space="preserve">SELECT * FROM "SchAccounting"."Func_TblCodeOfAccounting_Structure_SET"(0000004000000000002, NULL, 0000009000000000002, 1, '100-00', '150-00'); </v>
      </c>
      <c r="AF26" s="20" t="str">
        <f t="shared" si="13"/>
        <v/>
      </c>
      <c r="AG26" s="20" t="str">
        <f t="shared" si="14"/>
        <v/>
      </c>
      <c r="AH26" s="20" t="str">
        <f t="shared" si="15"/>
        <v/>
      </c>
      <c r="AI26" s="20" t="str">
        <f t="shared" si="16"/>
        <v/>
      </c>
      <c r="AJ26" s="20" t="str">
        <f t="shared" si="17"/>
        <v/>
      </c>
      <c r="AK26" s="20" t="str">
        <f t="shared" si="18"/>
        <v/>
      </c>
      <c r="AL26" s="20" t="str">
        <f t="shared" si="19"/>
        <v/>
      </c>
      <c r="AM26" s="20" t="str">
        <f t="shared" si="20"/>
        <v/>
      </c>
      <c r="AO26" s="28" t="str">
        <f t="shared" si="0"/>
        <v xml:space="preserve">SELECT * FROM "SchAccounting"."Func_TblCodeOfAccounting_Structure_SET"(0000004000000000002, NULL, 0000009000000000002, 1, '100-00', '150-00'); </v>
      </c>
    </row>
    <row r="27" spans="2:41" x14ac:dyDescent="0.25">
      <c r="B27" s="20">
        <v>3</v>
      </c>
      <c r="C27" s="32" t="s">
        <v>353</v>
      </c>
      <c r="D27" s="20" t="s">
        <v>452</v>
      </c>
      <c r="H27" s="20" t="s">
        <v>766</v>
      </c>
      <c r="Q27" s="20" t="s">
        <v>82</v>
      </c>
      <c r="S27" s="20" t="str">
        <f t="shared" si="1"/>
        <v>1-ACTV</v>
      </c>
      <c r="T27" s="20" t="str">
        <f t="shared" si="2"/>
        <v>100-00</v>
      </c>
      <c r="U27" s="20" t="str">
        <f t="shared" si="3"/>
        <v>160-00</v>
      </c>
      <c r="V27" s="20" t="str">
        <f t="shared" si="4"/>
        <v>150-12</v>
      </c>
      <c r="W27" s="20" t="str">
        <f t="shared" si="5"/>
        <v/>
      </c>
      <c r="X27" s="20" t="str">
        <f t="shared" si="6"/>
        <v/>
      </c>
      <c r="Y27" s="20" t="str">
        <f t="shared" si="7"/>
        <v/>
      </c>
      <c r="Z27" s="20" t="str">
        <f t="shared" si="8"/>
        <v/>
      </c>
      <c r="AA27" s="20" t="str">
        <f t="shared" si="9"/>
        <v/>
      </c>
      <c r="AB27" s="20" t="str">
        <f t="shared" si="10"/>
        <v/>
      </c>
      <c r="AD27" s="20" t="str">
        <f t="shared" si="11"/>
        <v/>
      </c>
      <c r="AE27" s="20" t="str">
        <f t="shared" si="12"/>
        <v xml:space="preserve">SELECT * FROM "SchAccounting"."Func_TblCodeOfAccounting_Structure_SET"(0000004000000000002, NULL, 0000009000000000002, 1, '100-00', '160-00'); </v>
      </c>
      <c r="AF27" s="20" t="str">
        <f t="shared" si="13"/>
        <v/>
      </c>
      <c r="AG27" s="20" t="str">
        <f t="shared" si="14"/>
        <v/>
      </c>
      <c r="AH27" s="20" t="str">
        <f t="shared" si="15"/>
        <v/>
      </c>
      <c r="AI27" s="20" t="str">
        <f t="shared" si="16"/>
        <v/>
      </c>
      <c r="AJ27" s="20" t="str">
        <f t="shared" si="17"/>
        <v/>
      </c>
      <c r="AK27" s="20" t="str">
        <f t="shared" si="18"/>
        <v/>
      </c>
      <c r="AL27" s="20" t="str">
        <f t="shared" si="19"/>
        <v/>
      </c>
      <c r="AM27" s="20" t="str">
        <f t="shared" si="20"/>
        <v/>
      </c>
      <c r="AO27" s="28" t="str">
        <f t="shared" si="0"/>
        <v xml:space="preserve">SELECT * FROM "SchAccounting"."Func_TblCodeOfAccounting_Structure_SET"(0000004000000000002, NULL, 0000009000000000002, 1, '100-00', '160-00'); </v>
      </c>
    </row>
    <row r="28" spans="2:41" x14ac:dyDescent="0.25">
      <c r="B28" s="20">
        <v>3</v>
      </c>
      <c r="C28" s="32" t="s">
        <v>354</v>
      </c>
      <c r="D28" s="20" t="s">
        <v>19</v>
      </c>
      <c r="I28" s="20" t="s">
        <v>757</v>
      </c>
      <c r="Q28" s="20" t="s">
        <v>753</v>
      </c>
      <c r="S28" s="20" t="str">
        <f t="shared" si="1"/>
        <v>1-ACTV</v>
      </c>
      <c r="T28" s="20" t="str">
        <f t="shared" si="2"/>
        <v>100-00</v>
      </c>
      <c r="U28" s="20" t="str">
        <f t="shared" si="3"/>
        <v>160-00</v>
      </c>
      <c r="V28" s="20" t="str">
        <f t="shared" si="4"/>
        <v>170-10</v>
      </c>
      <c r="W28" s="20" t="str">
        <f t="shared" si="5"/>
        <v/>
      </c>
      <c r="X28" s="20" t="str">
        <f t="shared" si="6"/>
        <v/>
      </c>
      <c r="Y28" s="20" t="str">
        <f t="shared" si="7"/>
        <v/>
      </c>
      <c r="Z28" s="20" t="str">
        <f t="shared" si="8"/>
        <v/>
      </c>
      <c r="AA28" s="20" t="str">
        <f t="shared" si="9"/>
        <v/>
      </c>
      <c r="AB28" s="20" t="str">
        <f t="shared" si="10"/>
        <v/>
      </c>
      <c r="AD28" s="20" t="str">
        <f t="shared" si="11"/>
        <v/>
      </c>
      <c r="AE28" s="20" t="str">
        <f t="shared" si="12"/>
        <v/>
      </c>
      <c r="AF28" s="20" t="str">
        <f t="shared" si="13"/>
        <v xml:space="preserve">SELECT * FROM "SchAccounting"."Func_TblCodeOfAccounting_Structure_SET"(0000004000000000002, NULL, 0000009000000000002, 2, '160-00', '170-10'); </v>
      </c>
      <c r="AG28" s="20" t="str">
        <f t="shared" si="14"/>
        <v/>
      </c>
      <c r="AH28" s="20" t="str">
        <f t="shared" si="15"/>
        <v/>
      </c>
      <c r="AI28" s="20" t="str">
        <f t="shared" si="16"/>
        <v/>
      </c>
      <c r="AJ28" s="20" t="str">
        <f t="shared" si="17"/>
        <v/>
      </c>
      <c r="AK28" s="20" t="str">
        <f t="shared" si="18"/>
        <v/>
      </c>
      <c r="AL28" s="20" t="str">
        <f t="shared" si="19"/>
        <v/>
      </c>
      <c r="AM28" s="20" t="str">
        <f t="shared" si="20"/>
        <v/>
      </c>
      <c r="AO28" s="28" t="str">
        <f t="shared" si="0"/>
        <v xml:space="preserve">SELECT * FROM "SchAccounting"."Func_TblCodeOfAccounting_Structure_SET"(0000004000000000002, NULL, 0000009000000000002, 2, '160-00', '170-10'); </v>
      </c>
    </row>
    <row r="29" spans="2:41" x14ac:dyDescent="0.25">
      <c r="B29" s="20">
        <v>3</v>
      </c>
      <c r="C29" s="32" t="s">
        <v>355</v>
      </c>
      <c r="D29" s="20" t="s">
        <v>20</v>
      </c>
      <c r="I29" s="20" t="s">
        <v>758</v>
      </c>
      <c r="Q29" s="20" t="s">
        <v>754</v>
      </c>
      <c r="S29" s="20" t="str">
        <f t="shared" si="1"/>
        <v>1-ACTV</v>
      </c>
      <c r="T29" s="20" t="str">
        <f t="shared" si="2"/>
        <v>100-00</v>
      </c>
      <c r="U29" s="20" t="str">
        <f t="shared" si="3"/>
        <v>160-00</v>
      </c>
      <c r="V29" s="20" t="str">
        <f t="shared" si="4"/>
        <v>170-20</v>
      </c>
      <c r="W29" s="20" t="str">
        <f t="shared" si="5"/>
        <v/>
      </c>
      <c r="X29" s="20" t="str">
        <f t="shared" si="6"/>
        <v/>
      </c>
      <c r="Y29" s="20" t="str">
        <f t="shared" si="7"/>
        <v/>
      </c>
      <c r="Z29" s="20" t="str">
        <f t="shared" si="8"/>
        <v/>
      </c>
      <c r="AA29" s="20" t="str">
        <f t="shared" si="9"/>
        <v/>
      </c>
      <c r="AB29" s="20" t="str">
        <f t="shared" si="10"/>
        <v/>
      </c>
      <c r="AD29" s="20" t="str">
        <f t="shared" si="11"/>
        <v/>
      </c>
      <c r="AE29" s="20" t="str">
        <f t="shared" si="12"/>
        <v/>
      </c>
      <c r="AF29" s="20" t="str">
        <f t="shared" si="13"/>
        <v xml:space="preserve">SELECT * FROM "SchAccounting"."Func_TblCodeOfAccounting_Structure_SET"(0000004000000000002, NULL, 0000009000000000002, 2, '160-00', '170-20'); </v>
      </c>
      <c r="AG29" s="20" t="str">
        <f t="shared" si="14"/>
        <v/>
      </c>
      <c r="AH29" s="20" t="str">
        <f t="shared" si="15"/>
        <v/>
      </c>
      <c r="AI29" s="20" t="str">
        <f t="shared" si="16"/>
        <v/>
      </c>
      <c r="AJ29" s="20" t="str">
        <f t="shared" si="17"/>
        <v/>
      </c>
      <c r="AK29" s="20" t="str">
        <f t="shared" si="18"/>
        <v/>
      </c>
      <c r="AL29" s="20" t="str">
        <f t="shared" si="19"/>
        <v/>
      </c>
      <c r="AM29" s="20" t="str">
        <f t="shared" si="20"/>
        <v/>
      </c>
      <c r="AO29" s="28" t="str">
        <f t="shared" si="0"/>
        <v xml:space="preserve">SELECT * FROM "SchAccounting"."Func_TblCodeOfAccounting_Structure_SET"(0000004000000000002, NULL, 0000009000000000002, 2, '160-00', '170-20'); </v>
      </c>
    </row>
    <row r="30" spans="2:41" x14ac:dyDescent="0.25">
      <c r="B30" s="20">
        <v>3</v>
      </c>
      <c r="C30" s="32" t="s">
        <v>356</v>
      </c>
      <c r="D30" s="20" t="s">
        <v>21</v>
      </c>
      <c r="I30" s="20" t="s">
        <v>760</v>
      </c>
      <c r="Q30" s="20" t="s">
        <v>755</v>
      </c>
      <c r="S30" s="20" t="str">
        <f t="shared" si="1"/>
        <v>1-ACTV</v>
      </c>
      <c r="T30" s="20" t="str">
        <f t="shared" si="2"/>
        <v>100-00</v>
      </c>
      <c r="U30" s="20" t="str">
        <f t="shared" si="3"/>
        <v>160-00</v>
      </c>
      <c r="V30" s="20" t="str">
        <f t="shared" si="4"/>
        <v>170-30</v>
      </c>
      <c r="W30" s="20" t="str">
        <f t="shared" si="5"/>
        <v/>
      </c>
      <c r="X30" s="20" t="str">
        <f t="shared" si="6"/>
        <v/>
      </c>
      <c r="Y30" s="20" t="str">
        <f t="shared" si="7"/>
        <v/>
      </c>
      <c r="Z30" s="20" t="str">
        <f t="shared" si="8"/>
        <v/>
      </c>
      <c r="AA30" s="20" t="str">
        <f t="shared" si="9"/>
        <v/>
      </c>
      <c r="AB30" s="20" t="str">
        <f t="shared" si="10"/>
        <v/>
      </c>
      <c r="AD30" s="20" t="str">
        <f t="shared" si="11"/>
        <v/>
      </c>
      <c r="AE30" s="20" t="str">
        <f t="shared" si="12"/>
        <v/>
      </c>
      <c r="AF30" s="20" t="str">
        <f t="shared" si="13"/>
        <v xml:space="preserve">SELECT * FROM "SchAccounting"."Func_TblCodeOfAccounting_Structure_SET"(0000004000000000002, NULL, 0000009000000000002, 2, '160-00', '170-30'); </v>
      </c>
      <c r="AG30" s="20" t="str">
        <f t="shared" si="14"/>
        <v/>
      </c>
      <c r="AH30" s="20" t="str">
        <f t="shared" si="15"/>
        <v/>
      </c>
      <c r="AI30" s="20" t="str">
        <f t="shared" si="16"/>
        <v/>
      </c>
      <c r="AJ30" s="20" t="str">
        <f t="shared" si="17"/>
        <v/>
      </c>
      <c r="AK30" s="20" t="str">
        <f t="shared" si="18"/>
        <v/>
      </c>
      <c r="AL30" s="20" t="str">
        <f t="shared" si="19"/>
        <v/>
      </c>
      <c r="AM30" s="20" t="str">
        <f t="shared" si="20"/>
        <v/>
      </c>
      <c r="AO30" s="28" t="str">
        <f t="shared" si="0"/>
        <v xml:space="preserve">SELECT * FROM "SchAccounting"."Func_TblCodeOfAccounting_Structure_SET"(0000004000000000002, NULL, 0000009000000000002, 2, '160-00', '170-30'); </v>
      </c>
    </row>
    <row r="31" spans="2:41" x14ac:dyDescent="0.25">
      <c r="B31" s="20">
        <v>3</v>
      </c>
      <c r="C31" s="32" t="s">
        <v>357</v>
      </c>
      <c r="D31" s="20" t="s">
        <v>22</v>
      </c>
      <c r="I31" s="20" t="s">
        <v>769</v>
      </c>
      <c r="Q31" s="20" t="s">
        <v>770</v>
      </c>
      <c r="S31" s="20" t="str">
        <f t="shared" si="1"/>
        <v>1-ACTV</v>
      </c>
      <c r="T31" s="20" t="str">
        <f t="shared" si="2"/>
        <v>100-00</v>
      </c>
      <c r="U31" s="20" t="str">
        <f t="shared" si="3"/>
        <v>160-00</v>
      </c>
      <c r="V31" s="20" t="str">
        <f t="shared" si="4"/>
        <v>170-40</v>
      </c>
      <c r="W31" s="20" t="str">
        <f t="shared" si="5"/>
        <v/>
      </c>
      <c r="X31" s="20" t="str">
        <f t="shared" si="6"/>
        <v/>
      </c>
      <c r="Y31" s="20" t="str">
        <f t="shared" si="7"/>
        <v/>
      </c>
      <c r="Z31" s="20" t="str">
        <f t="shared" si="8"/>
        <v/>
      </c>
      <c r="AA31" s="20" t="str">
        <f t="shared" si="9"/>
        <v/>
      </c>
      <c r="AB31" s="20" t="str">
        <f t="shared" si="10"/>
        <v/>
      </c>
      <c r="AD31" s="20" t="str">
        <f t="shared" si="11"/>
        <v/>
      </c>
      <c r="AE31" s="20" t="str">
        <f t="shared" si="12"/>
        <v/>
      </c>
      <c r="AF31" s="20" t="str">
        <f t="shared" si="13"/>
        <v xml:space="preserve">SELECT * FROM "SchAccounting"."Func_TblCodeOfAccounting_Structure_SET"(0000004000000000002, NULL, 0000009000000000002, 2, '160-00', '170-40'); </v>
      </c>
      <c r="AG31" s="20" t="str">
        <f t="shared" si="14"/>
        <v/>
      </c>
      <c r="AH31" s="20" t="str">
        <f t="shared" si="15"/>
        <v/>
      </c>
      <c r="AI31" s="20" t="str">
        <f t="shared" si="16"/>
        <v/>
      </c>
      <c r="AJ31" s="20" t="str">
        <f t="shared" si="17"/>
        <v/>
      </c>
      <c r="AK31" s="20" t="str">
        <f t="shared" si="18"/>
        <v/>
      </c>
      <c r="AL31" s="20" t="str">
        <f t="shared" si="19"/>
        <v/>
      </c>
      <c r="AM31" s="20" t="str">
        <f t="shared" si="20"/>
        <v/>
      </c>
      <c r="AO31" s="28" t="str">
        <f t="shared" si="0"/>
        <v xml:space="preserve">SELECT * FROM "SchAccounting"."Func_TblCodeOfAccounting_Structure_SET"(0000004000000000002, NULL, 0000009000000000002, 2, '160-00', '170-40'); </v>
      </c>
    </row>
    <row r="32" spans="2:41" x14ac:dyDescent="0.25">
      <c r="B32" s="20">
        <v>3</v>
      </c>
      <c r="C32" s="32" t="s">
        <v>358</v>
      </c>
      <c r="D32" s="20" t="s">
        <v>23</v>
      </c>
      <c r="I32" s="20" t="s">
        <v>763</v>
      </c>
      <c r="Q32" s="20" t="s">
        <v>756</v>
      </c>
      <c r="S32" s="20" t="str">
        <f t="shared" si="1"/>
        <v>1-ACTV</v>
      </c>
      <c r="T32" s="20" t="str">
        <f t="shared" si="2"/>
        <v>100-00</v>
      </c>
      <c r="U32" s="20" t="str">
        <f t="shared" si="3"/>
        <v>160-00</v>
      </c>
      <c r="V32" s="20" t="str">
        <f t="shared" si="4"/>
        <v>170-60</v>
      </c>
      <c r="W32" s="20" t="str">
        <f t="shared" si="5"/>
        <v/>
      </c>
      <c r="X32" s="20" t="str">
        <f t="shared" si="6"/>
        <v/>
      </c>
      <c r="Y32" s="20" t="str">
        <f t="shared" si="7"/>
        <v/>
      </c>
      <c r="Z32" s="20" t="str">
        <f t="shared" si="8"/>
        <v/>
      </c>
      <c r="AA32" s="20" t="str">
        <f t="shared" si="9"/>
        <v/>
      </c>
      <c r="AB32" s="20" t="str">
        <f t="shared" si="10"/>
        <v/>
      </c>
      <c r="AD32" s="20" t="str">
        <f t="shared" si="11"/>
        <v/>
      </c>
      <c r="AE32" s="20" t="str">
        <f t="shared" si="12"/>
        <v/>
      </c>
      <c r="AF32" s="20" t="str">
        <f t="shared" si="13"/>
        <v xml:space="preserve">SELECT * FROM "SchAccounting"."Func_TblCodeOfAccounting_Structure_SET"(0000004000000000002, NULL, 0000009000000000002, 2, '160-00', '170-60'); </v>
      </c>
      <c r="AG32" s="20" t="str">
        <f t="shared" si="14"/>
        <v/>
      </c>
      <c r="AH32" s="20" t="str">
        <f t="shared" si="15"/>
        <v/>
      </c>
      <c r="AI32" s="20" t="str">
        <f t="shared" si="16"/>
        <v/>
      </c>
      <c r="AJ32" s="20" t="str">
        <f t="shared" si="17"/>
        <v/>
      </c>
      <c r="AK32" s="20" t="str">
        <f t="shared" si="18"/>
        <v/>
      </c>
      <c r="AL32" s="20" t="str">
        <f t="shared" si="19"/>
        <v/>
      </c>
      <c r="AM32" s="20" t="str">
        <f t="shared" si="20"/>
        <v/>
      </c>
      <c r="AO32" s="28" t="str">
        <f t="shared" si="0"/>
        <v xml:space="preserve">SELECT * FROM "SchAccounting"."Func_TblCodeOfAccounting_Structure_SET"(0000004000000000002, NULL, 0000009000000000002, 2, '160-00', '170-60'); </v>
      </c>
    </row>
    <row r="33" spans="2:41" x14ac:dyDescent="0.25">
      <c r="B33" s="20">
        <v>4</v>
      </c>
      <c r="C33" s="32" t="s">
        <v>359</v>
      </c>
      <c r="D33" s="20" t="s">
        <v>23</v>
      </c>
      <c r="H33" s="20" t="s">
        <v>767</v>
      </c>
      <c r="Q33" s="20" t="s">
        <v>771</v>
      </c>
      <c r="S33" s="20" t="str">
        <f t="shared" si="1"/>
        <v>1-ACTV</v>
      </c>
      <c r="T33" s="20" t="str">
        <f t="shared" si="2"/>
        <v>100-00</v>
      </c>
      <c r="U33" s="20" t="str">
        <f t="shared" si="3"/>
        <v>170-00</v>
      </c>
      <c r="V33" s="20" t="str">
        <f t="shared" si="4"/>
        <v>170-60</v>
      </c>
      <c r="W33" s="20" t="str">
        <f t="shared" si="5"/>
        <v/>
      </c>
      <c r="X33" s="20" t="str">
        <f t="shared" si="6"/>
        <v/>
      </c>
      <c r="Y33" s="20" t="str">
        <f t="shared" si="7"/>
        <v/>
      </c>
      <c r="Z33" s="20" t="str">
        <f t="shared" si="8"/>
        <v/>
      </c>
      <c r="AA33" s="20" t="str">
        <f t="shared" si="9"/>
        <v/>
      </c>
      <c r="AB33" s="20" t="str">
        <f t="shared" si="10"/>
        <v/>
      </c>
      <c r="AD33" s="20" t="str">
        <f t="shared" si="11"/>
        <v/>
      </c>
      <c r="AE33" s="20" t="str">
        <f t="shared" si="12"/>
        <v xml:space="preserve">SELECT * FROM "SchAccounting"."Func_TblCodeOfAccounting_Structure_SET"(0000004000000000002, NULL, 0000009000000000002, 1, '100-00', '170-00'); </v>
      </c>
      <c r="AF33" s="20" t="str">
        <f t="shared" si="13"/>
        <v/>
      </c>
      <c r="AG33" s="20" t="str">
        <f t="shared" si="14"/>
        <v/>
      </c>
      <c r="AH33" s="20" t="str">
        <f t="shared" si="15"/>
        <v/>
      </c>
      <c r="AI33" s="20" t="str">
        <f t="shared" si="16"/>
        <v/>
      </c>
      <c r="AJ33" s="20" t="str">
        <f t="shared" si="17"/>
        <v/>
      </c>
      <c r="AK33" s="20" t="str">
        <f t="shared" si="18"/>
        <v/>
      </c>
      <c r="AL33" s="20" t="str">
        <f t="shared" si="19"/>
        <v/>
      </c>
      <c r="AM33" s="20" t="str">
        <f t="shared" si="20"/>
        <v/>
      </c>
      <c r="AO33" s="28" t="str">
        <f t="shared" si="0"/>
        <v xml:space="preserve">SELECT * FROM "SchAccounting"."Func_TblCodeOfAccounting_Structure_SET"(0000004000000000002, NULL, 0000009000000000002, 1, '100-00', '170-00'); </v>
      </c>
    </row>
    <row r="34" spans="2:41" x14ac:dyDescent="0.25">
      <c r="B34" s="20">
        <v>4</v>
      </c>
      <c r="C34" s="32" t="s">
        <v>360</v>
      </c>
      <c r="D34" s="20" t="s">
        <v>24</v>
      </c>
      <c r="I34" s="20" t="s">
        <v>759</v>
      </c>
      <c r="Q34" s="20" t="s">
        <v>772</v>
      </c>
      <c r="S34" s="20" t="str">
        <f t="shared" si="1"/>
        <v>1-ACTV</v>
      </c>
      <c r="T34" s="20" t="str">
        <f t="shared" si="2"/>
        <v>100-00</v>
      </c>
      <c r="U34" s="20" t="str">
        <f t="shared" si="3"/>
        <v>170-00</v>
      </c>
      <c r="V34" s="20" t="str">
        <f t="shared" si="4"/>
        <v>170-21</v>
      </c>
      <c r="W34" s="20" t="str">
        <f t="shared" si="5"/>
        <v/>
      </c>
      <c r="X34" s="20" t="str">
        <f t="shared" si="6"/>
        <v/>
      </c>
      <c r="Y34" s="20" t="str">
        <f t="shared" si="7"/>
        <v/>
      </c>
      <c r="Z34" s="20" t="str">
        <f t="shared" si="8"/>
        <v/>
      </c>
      <c r="AA34" s="20" t="str">
        <f t="shared" si="9"/>
        <v/>
      </c>
      <c r="AB34" s="20" t="str">
        <f t="shared" si="10"/>
        <v/>
      </c>
      <c r="AD34" s="20" t="str">
        <f t="shared" si="11"/>
        <v/>
      </c>
      <c r="AE34" s="20" t="str">
        <f t="shared" si="12"/>
        <v/>
      </c>
      <c r="AF34" s="20" t="str">
        <f t="shared" si="13"/>
        <v xml:space="preserve">SELECT * FROM "SchAccounting"."Func_TblCodeOfAccounting_Structure_SET"(0000004000000000002, NULL, 0000009000000000002, 2, '170-00', '170-21'); </v>
      </c>
      <c r="AG34" s="20" t="str">
        <f t="shared" si="14"/>
        <v/>
      </c>
      <c r="AH34" s="20" t="str">
        <f t="shared" si="15"/>
        <v/>
      </c>
      <c r="AI34" s="20" t="str">
        <f t="shared" si="16"/>
        <v/>
      </c>
      <c r="AJ34" s="20" t="str">
        <f t="shared" si="17"/>
        <v/>
      </c>
      <c r="AK34" s="20" t="str">
        <f t="shared" si="18"/>
        <v/>
      </c>
      <c r="AL34" s="20" t="str">
        <f t="shared" si="19"/>
        <v/>
      </c>
      <c r="AM34" s="20" t="str">
        <f t="shared" si="20"/>
        <v/>
      </c>
      <c r="AO34" s="28" t="str">
        <f t="shared" si="0"/>
        <v xml:space="preserve">SELECT * FROM "SchAccounting"."Func_TblCodeOfAccounting_Structure_SET"(0000004000000000002, NULL, 0000009000000000002, 2, '170-00', '170-21'); </v>
      </c>
    </row>
    <row r="35" spans="2:41" x14ac:dyDescent="0.25">
      <c r="B35" s="20">
        <v>3</v>
      </c>
      <c r="C35" s="32" t="s">
        <v>361</v>
      </c>
      <c r="D35" s="20" t="s">
        <v>25</v>
      </c>
      <c r="I35" s="20" t="s">
        <v>761</v>
      </c>
      <c r="Q35" s="20" t="s">
        <v>773</v>
      </c>
      <c r="S35" s="20" t="str">
        <f t="shared" si="1"/>
        <v>1-ACTV</v>
      </c>
      <c r="T35" s="20" t="str">
        <f t="shared" si="2"/>
        <v>100-00</v>
      </c>
      <c r="U35" s="20" t="str">
        <f t="shared" si="3"/>
        <v>170-00</v>
      </c>
      <c r="V35" s="20" t="str">
        <f t="shared" si="4"/>
        <v>170-31</v>
      </c>
      <c r="W35" s="20" t="str">
        <f t="shared" si="5"/>
        <v/>
      </c>
      <c r="X35" s="20" t="str">
        <f t="shared" si="6"/>
        <v/>
      </c>
      <c r="Y35" s="20" t="str">
        <f t="shared" si="7"/>
        <v/>
      </c>
      <c r="Z35" s="20" t="str">
        <f t="shared" si="8"/>
        <v/>
      </c>
      <c r="AA35" s="20" t="str">
        <f t="shared" si="9"/>
        <v/>
      </c>
      <c r="AB35" s="20" t="str">
        <f t="shared" si="10"/>
        <v/>
      </c>
      <c r="AD35" s="20" t="str">
        <f t="shared" si="11"/>
        <v/>
      </c>
      <c r="AE35" s="20" t="str">
        <f t="shared" si="12"/>
        <v/>
      </c>
      <c r="AF35" s="20" t="str">
        <f t="shared" si="13"/>
        <v xml:space="preserve">SELECT * FROM "SchAccounting"."Func_TblCodeOfAccounting_Structure_SET"(0000004000000000002, NULL, 0000009000000000002, 2, '170-00', '170-31'); </v>
      </c>
      <c r="AG35" s="20" t="str">
        <f t="shared" si="14"/>
        <v/>
      </c>
      <c r="AH35" s="20" t="str">
        <f t="shared" si="15"/>
        <v/>
      </c>
      <c r="AI35" s="20" t="str">
        <f t="shared" si="16"/>
        <v/>
      </c>
      <c r="AJ35" s="20" t="str">
        <f t="shared" si="17"/>
        <v/>
      </c>
      <c r="AK35" s="20" t="str">
        <f t="shared" si="18"/>
        <v/>
      </c>
      <c r="AL35" s="20" t="str">
        <f t="shared" si="19"/>
        <v/>
      </c>
      <c r="AM35" s="20" t="str">
        <f t="shared" si="20"/>
        <v/>
      </c>
      <c r="AO35" s="28" t="str">
        <f t="shared" si="0"/>
        <v xml:space="preserve">SELECT * FROM "SchAccounting"."Func_TblCodeOfAccounting_Structure_SET"(0000004000000000002, NULL, 0000009000000000002, 2, '170-00', '170-31'); </v>
      </c>
    </row>
    <row r="36" spans="2:41" x14ac:dyDescent="0.25">
      <c r="B36" s="20">
        <v>4</v>
      </c>
      <c r="C36" s="32" t="s">
        <v>362</v>
      </c>
      <c r="D36" s="20" t="s">
        <v>25</v>
      </c>
      <c r="I36" s="20" t="s">
        <v>762</v>
      </c>
      <c r="Q36" s="20" t="s">
        <v>774</v>
      </c>
      <c r="S36" s="20" t="str">
        <f t="shared" si="1"/>
        <v>1-ACTV</v>
      </c>
      <c r="T36" s="20" t="str">
        <f t="shared" si="2"/>
        <v>100-00</v>
      </c>
      <c r="U36" s="20" t="str">
        <f t="shared" si="3"/>
        <v>170-00</v>
      </c>
      <c r="V36" s="20" t="str">
        <f t="shared" si="4"/>
        <v>170-41</v>
      </c>
      <c r="W36" s="20" t="str">
        <f t="shared" si="5"/>
        <v/>
      </c>
      <c r="X36" s="20" t="str">
        <f t="shared" si="6"/>
        <v/>
      </c>
      <c r="Y36" s="20" t="str">
        <f t="shared" si="7"/>
        <v/>
      </c>
      <c r="Z36" s="20" t="str">
        <f t="shared" si="8"/>
        <v/>
      </c>
      <c r="AA36" s="20" t="str">
        <f t="shared" si="9"/>
        <v/>
      </c>
      <c r="AB36" s="20" t="str">
        <f t="shared" si="10"/>
        <v/>
      </c>
      <c r="AD36" s="20" t="str">
        <f t="shared" si="11"/>
        <v/>
      </c>
      <c r="AE36" s="20" t="str">
        <f t="shared" si="12"/>
        <v/>
      </c>
      <c r="AF36" s="20" t="str">
        <f t="shared" si="13"/>
        <v xml:space="preserve">SELECT * FROM "SchAccounting"."Func_TblCodeOfAccounting_Structure_SET"(0000004000000000002, NULL, 0000009000000000002, 2, '170-00', '170-41'); </v>
      </c>
      <c r="AG36" s="20" t="str">
        <f t="shared" si="14"/>
        <v/>
      </c>
      <c r="AH36" s="20" t="str">
        <f t="shared" si="15"/>
        <v/>
      </c>
      <c r="AI36" s="20" t="str">
        <f t="shared" si="16"/>
        <v/>
      </c>
      <c r="AJ36" s="20" t="str">
        <f t="shared" si="17"/>
        <v/>
      </c>
      <c r="AK36" s="20" t="str">
        <f t="shared" si="18"/>
        <v/>
      </c>
      <c r="AL36" s="20" t="str">
        <f t="shared" si="19"/>
        <v/>
      </c>
      <c r="AM36" s="20" t="str">
        <f t="shared" si="20"/>
        <v/>
      </c>
      <c r="AO36" s="28" t="str">
        <f t="shared" si="0"/>
        <v xml:space="preserve">SELECT * FROM "SchAccounting"."Func_TblCodeOfAccounting_Structure_SET"(0000004000000000002, NULL, 0000009000000000002, 2, '170-00', '170-41'); </v>
      </c>
    </row>
    <row r="37" spans="2:41" x14ac:dyDescent="0.25">
      <c r="B37" s="20">
        <v>4</v>
      </c>
      <c r="C37" s="32" t="s">
        <v>363</v>
      </c>
      <c r="D37" s="20" t="s">
        <v>26</v>
      </c>
      <c r="I37" s="20" t="s">
        <v>764</v>
      </c>
      <c r="Q37" s="20" t="s">
        <v>775</v>
      </c>
      <c r="S37" s="20" t="str">
        <f t="shared" si="1"/>
        <v>1-ACTV</v>
      </c>
      <c r="T37" s="20" t="str">
        <f t="shared" si="2"/>
        <v>100-00</v>
      </c>
      <c r="U37" s="20" t="str">
        <f t="shared" si="3"/>
        <v>170-00</v>
      </c>
      <c r="V37" s="20" t="str">
        <f t="shared" si="4"/>
        <v>170-61</v>
      </c>
      <c r="W37" s="20" t="str">
        <f t="shared" si="5"/>
        <v/>
      </c>
      <c r="X37" s="20" t="str">
        <f t="shared" si="6"/>
        <v/>
      </c>
      <c r="Y37" s="20" t="str">
        <f t="shared" si="7"/>
        <v/>
      </c>
      <c r="Z37" s="20" t="str">
        <f t="shared" si="8"/>
        <v/>
      </c>
      <c r="AA37" s="20" t="str">
        <f t="shared" si="9"/>
        <v/>
      </c>
      <c r="AB37" s="20" t="str">
        <f t="shared" si="10"/>
        <v/>
      </c>
      <c r="AD37" s="20" t="str">
        <f t="shared" si="11"/>
        <v/>
      </c>
      <c r="AE37" s="20" t="str">
        <f t="shared" si="12"/>
        <v/>
      </c>
      <c r="AF37" s="20" t="str">
        <f t="shared" si="13"/>
        <v xml:space="preserve">SELECT * FROM "SchAccounting"."Func_TblCodeOfAccounting_Structure_SET"(0000004000000000002, NULL, 0000009000000000002, 2, '170-00', '170-61'); </v>
      </c>
      <c r="AG37" s="20" t="str">
        <f t="shared" si="14"/>
        <v/>
      </c>
      <c r="AH37" s="20" t="str">
        <f t="shared" si="15"/>
        <v/>
      </c>
      <c r="AI37" s="20" t="str">
        <f t="shared" si="16"/>
        <v/>
      </c>
      <c r="AJ37" s="20" t="str">
        <f t="shared" si="17"/>
        <v/>
      </c>
      <c r="AK37" s="20" t="str">
        <f t="shared" si="18"/>
        <v/>
      </c>
      <c r="AL37" s="20" t="str">
        <f t="shared" si="19"/>
        <v/>
      </c>
      <c r="AM37" s="20" t="str">
        <f t="shared" si="20"/>
        <v/>
      </c>
      <c r="AO37" s="28" t="str">
        <f t="shared" si="0"/>
        <v xml:space="preserve">SELECT * FROM "SchAccounting"."Func_TblCodeOfAccounting_Structure_SET"(0000004000000000002, NULL, 0000009000000000002, 2, '170-00', '170-61'); </v>
      </c>
    </row>
    <row r="38" spans="2:41" x14ac:dyDescent="0.25">
      <c r="B38" s="20">
        <v>3</v>
      </c>
      <c r="C38" s="32" t="s">
        <v>364</v>
      </c>
      <c r="D38" s="20" t="s">
        <v>27</v>
      </c>
      <c r="H38" s="20" t="s">
        <v>768</v>
      </c>
      <c r="Q38" s="20" t="s">
        <v>110</v>
      </c>
      <c r="S38" s="20" t="str">
        <f t="shared" si="1"/>
        <v>1-ACTV</v>
      </c>
      <c r="T38" s="20" t="str">
        <f t="shared" si="2"/>
        <v>100-00</v>
      </c>
      <c r="U38" s="20" t="str">
        <f t="shared" si="3"/>
        <v>180-00</v>
      </c>
      <c r="V38" s="20" t="str">
        <f t="shared" si="4"/>
        <v>170-61</v>
      </c>
      <c r="W38" s="20" t="str">
        <f t="shared" si="5"/>
        <v/>
      </c>
      <c r="X38" s="20" t="str">
        <f t="shared" si="6"/>
        <v/>
      </c>
      <c r="Y38" s="20" t="str">
        <f t="shared" si="7"/>
        <v/>
      </c>
      <c r="Z38" s="20" t="str">
        <f t="shared" si="8"/>
        <v/>
      </c>
      <c r="AA38" s="20" t="str">
        <f t="shared" si="9"/>
        <v/>
      </c>
      <c r="AB38" s="20" t="str">
        <f t="shared" si="10"/>
        <v/>
      </c>
      <c r="AD38" s="20" t="str">
        <f t="shared" si="11"/>
        <v/>
      </c>
      <c r="AE38" s="20" t="str">
        <f t="shared" si="12"/>
        <v xml:space="preserve">SELECT * FROM "SchAccounting"."Func_TblCodeOfAccounting_Structure_SET"(0000004000000000002, NULL, 0000009000000000002, 1, '100-00', '180-00'); </v>
      </c>
      <c r="AF38" s="20" t="str">
        <f t="shared" si="13"/>
        <v/>
      </c>
      <c r="AG38" s="20" t="str">
        <f t="shared" si="14"/>
        <v/>
      </c>
      <c r="AH38" s="20" t="str">
        <f t="shared" si="15"/>
        <v/>
      </c>
      <c r="AI38" s="20" t="str">
        <f t="shared" si="16"/>
        <v/>
      </c>
      <c r="AJ38" s="20" t="str">
        <f t="shared" si="17"/>
        <v/>
      </c>
      <c r="AK38" s="20" t="str">
        <f t="shared" si="18"/>
        <v/>
      </c>
      <c r="AL38" s="20" t="str">
        <f t="shared" si="19"/>
        <v/>
      </c>
      <c r="AM38" s="20" t="str">
        <f t="shared" si="20"/>
        <v/>
      </c>
      <c r="AO38" s="28" t="str">
        <f t="shared" si="0"/>
        <v xml:space="preserve">SELECT * FROM "SchAccounting"."Func_TblCodeOfAccounting_Structure_SET"(0000004000000000002, NULL, 0000009000000000002, 1, '100-00', '180-00'); </v>
      </c>
    </row>
    <row r="39" spans="2:41" x14ac:dyDescent="0.25">
      <c r="B39" s="20">
        <v>4</v>
      </c>
      <c r="C39" s="32" t="s">
        <v>365</v>
      </c>
      <c r="D39" s="20" t="s">
        <v>27</v>
      </c>
      <c r="I39" s="20" t="s">
        <v>777</v>
      </c>
      <c r="Q39" s="20" t="s">
        <v>780</v>
      </c>
      <c r="S39" s="20" t="str">
        <f t="shared" si="1"/>
        <v>1-ACTV</v>
      </c>
      <c r="T39" s="20" t="str">
        <f t="shared" si="2"/>
        <v>100-00</v>
      </c>
      <c r="U39" s="20" t="str">
        <f t="shared" si="3"/>
        <v>180-00</v>
      </c>
      <c r="V39" s="20" t="str">
        <f t="shared" si="4"/>
        <v>190-21</v>
      </c>
      <c r="W39" s="20" t="str">
        <f t="shared" si="5"/>
        <v/>
      </c>
      <c r="X39" s="20" t="str">
        <f t="shared" si="6"/>
        <v/>
      </c>
      <c r="Y39" s="20" t="str">
        <f t="shared" si="7"/>
        <v/>
      </c>
      <c r="Z39" s="20" t="str">
        <f t="shared" si="8"/>
        <v/>
      </c>
      <c r="AA39" s="20" t="str">
        <f t="shared" si="9"/>
        <v/>
      </c>
      <c r="AB39" s="20" t="str">
        <f t="shared" si="10"/>
        <v/>
      </c>
      <c r="AD39" s="20" t="str">
        <f t="shared" si="11"/>
        <v/>
      </c>
      <c r="AE39" s="20" t="str">
        <f t="shared" si="12"/>
        <v/>
      </c>
      <c r="AF39" s="20" t="str">
        <f t="shared" si="13"/>
        <v xml:space="preserve">SELECT * FROM "SchAccounting"."Func_TblCodeOfAccounting_Structure_SET"(0000004000000000002, NULL, 0000009000000000002, 2, '180-00', '190-21'); </v>
      </c>
      <c r="AG39" s="20" t="str">
        <f t="shared" si="14"/>
        <v/>
      </c>
      <c r="AH39" s="20" t="str">
        <f t="shared" si="15"/>
        <v/>
      </c>
      <c r="AI39" s="20" t="str">
        <f t="shared" si="16"/>
        <v/>
      </c>
      <c r="AJ39" s="20" t="str">
        <f t="shared" si="17"/>
        <v/>
      </c>
      <c r="AK39" s="20" t="str">
        <f t="shared" si="18"/>
        <v/>
      </c>
      <c r="AL39" s="20" t="str">
        <f t="shared" si="19"/>
        <v/>
      </c>
      <c r="AM39" s="20" t="str">
        <f t="shared" si="20"/>
        <v/>
      </c>
      <c r="AO39" s="28" t="str">
        <f t="shared" si="0"/>
        <v xml:space="preserve">SELECT * FROM "SchAccounting"."Func_TblCodeOfAccounting_Structure_SET"(0000004000000000002, NULL, 0000009000000000002, 2, '180-00', '190-21'); </v>
      </c>
    </row>
    <row r="40" spans="2:41" x14ac:dyDescent="0.25">
      <c r="B40" s="20">
        <v>4</v>
      </c>
      <c r="C40" s="32" t="s">
        <v>366</v>
      </c>
      <c r="D40" s="20" t="s">
        <v>28</v>
      </c>
      <c r="I40" s="20" t="s">
        <v>778</v>
      </c>
      <c r="Q40" s="20" t="s">
        <v>67</v>
      </c>
      <c r="S40" s="20" t="str">
        <f t="shared" si="1"/>
        <v>1-ACTV</v>
      </c>
      <c r="T40" s="20" t="str">
        <f t="shared" si="2"/>
        <v>100-00</v>
      </c>
      <c r="U40" s="20" t="str">
        <f t="shared" si="3"/>
        <v>180-00</v>
      </c>
      <c r="V40" s="20" t="str">
        <f t="shared" si="4"/>
        <v>190-22</v>
      </c>
      <c r="W40" s="20" t="str">
        <f t="shared" si="5"/>
        <v/>
      </c>
      <c r="X40" s="20" t="str">
        <f t="shared" si="6"/>
        <v/>
      </c>
      <c r="Y40" s="20" t="str">
        <f t="shared" si="7"/>
        <v/>
      </c>
      <c r="Z40" s="20" t="str">
        <f t="shared" si="8"/>
        <v/>
      </c>
      <c r="AA40" s="20" t="str">
        <f t="shared" si="9"/>
        <v/>
      </c>
      <c r="AB40" s="20" t="str">
        <f t="shared" si="10"/>
        <v/>
      </c>
      <c r="AD40" s="20" t="str">
        <f t="shared" si="11"/>
        <v/>
      </c>
      <c r="AE40" s="20" t="str">
        <f t="shared" si="12"/>
        <v/>
      </c>
      <c r="AF40" s="20" t="str">
        <f t="shared" si="13"/>
        <v xml:space="preserve">SELECT * FROM "SchAccounting"."Func_TblCodeOfAccounting_Structure_SET"(0000004000000000002, NULL, 0000009000000000002, 2, '180-00', '190-22'); </v>
      </c>
      <c r="AG40" s="20" t="str">
        <f t="shared" si="14"/>
        <v/>
      </c>
      <c r="AH40" s="20" t="str">
        <f t="shared" si="15"/>
        <v/>
      </c>
      <c r="AI40" s="20" t="str">
        <f t="shared" si="16"/>
        <v/>
      </c>
      <c r="AJ40" s="20" t="str">
        <f t="shared" si="17"/>
        <v/>
      </c>
      <c r="AK40" s="20" t="str">
        <f t="shared" si="18"/>
        <v/>
      </c>
      <c r="AL40" s="20" t="str">
        <f t="shared" si="19"/>
        <v/>
      </c>
      <c r="AM40" s="20" t="str">
        <f t="shared" si="20"/>
        <v/>
      </c>
      <c r="AO40" s="28" t="str">
        <f t="shared" si="0"/>
        <v xml:space="preserve">SELECT * FROM "SchAccounting"."Func_TblCodeOfAccounting_Structure_SET"(0000004000000000002, NULL, 0000009000000000002, 2, '180-00', '190-22'); </v>
      </c>
    </row>
    <row r="41" spans="2:41" x14ac:dyDescent="0.25">
      <c r="B41" s="20">
        <v>3</v>
      </c>
      <c r="C41" s="32" t="s">
        <v>367</v>
      </c>
      <c r="D41" s="20" t="s">
        <v>29</v>
      </c>
      <c r="I41" s="32" t="s">
        <v>779</v>
      </c>
      <c r="Q41" s="20" t="s">
        <v>65</v>
      </c>
      <c r="S41" s="20" t="str">
        <f t="shared" si="1"/>
        <v>1-ACTV</v>
      </c>
      <c r="T41" s="20" t="str">
        <f t="shared" si="2"/>
        <v>100-00</v>
      </c>
      <c r="U41" s="20" t="str">
        <f t="shared" si="3"/>
        <v>180-00</v>
      </c>
      <c r="V41" s="20" t="str">
        <f t="shared" si="4"/>
        <v>190-23</v>
      </c>
      <c r="W41" s="20" t="str">
        <f t="shared" si="5"/>
        <v/>
      </c>
      <c r="X41" s="20" t="str">
        <f t="shared" si="6"/>
        <v/>
      </c>
      <c r="Y41" s="20" t="str">
        <f t="shared" si="7"/>
        <v/>
      </c>
      <c r="Z41" s="20" t="str">
        <f t="shared" si="8"/>
        <v/>
      </c>
      <c r="AA41" s="20" t="str">
        <f t="shared" si="9"/>
        <v/>
      </c>
      <c r="AB41" s="20" t="str">
        <f t="shared" si="10"/>
        <v/>
      </c>
      <c r="AD41" s="20" t="str">
        <f t="shared" si="11"/>
        <v/>
      </c>
      <c r="AE41" s="20" t="str">
        <f t="shared" si="12"/>
        <v/>
      </c>
      <c r="AF41" s="20" t="str">
        <f t="shared" si="13"/>
        <v xml:space="preserve">SELECT * FROM "SchAccounting"."Func_TblCodeOfAccounting_Structure_SET"(0000004000000000002, NULL, 0000009000000000002, 2, '180-00', '190-23'); </v>
      </c>
      <c r="AG41" s="20" t="str">
        <f t="shared" si="14"/>
        <v/>
      </c>
      <c r="AH41" s="20" t="str">
        <f t="shared" si="15"/>
        <v/>
      </c>
      <c r="AI41" s="20" t="str">
        <f t="shared" si="16"/>
        <v/>
      </c>
      <c r="AJ41" s="20" t="str">
        <f t="shared" si="17"/>
        <v/>
      </c>
      <c r="AK41" s="20" t="str">
        <f t="shared" si="18"/>
        <v/>
      </c>
      <c r="AL41" s="20" t="str">
        <f t="shared" si="19"/>
        <v/>
      </c>
      <c r="AM41" s="20" t="str">
        <f t="shared" si="20"/>
        <v/>
      </c>
      <c r="AO41" s="28" t="str">
        <f t="shared" si="0"/>
        <v xml:space="preserve">SELECT * FROM "SchAccounting"."Func_TblCodeOfAccounting_Structure_SET"(0000004000000000002, NULL, 0000009000000000002, 2, '180-00', '190-23'); </v>
      </c>
    </row>
    <row r="42" spans="2:41" x14ac:dyDescent="0.25">
      <c r="B42" s="20">
        <v>4</v>
      </c>
      <c r="C42" s="32" t="s">
        <v>368</v>
      </c>
      <c r="D42" s="20" t="s">
        <v>29</v>
      </c>
      <c r="G42" s="32"/>
      <c r="I42" s="20" t="s">
        <v>765</v>
      </c>
      <c r="Q42" s="20" t="s">
        <v>110</v>
      </c>
      <c r="S42" s="20" t="str">
        <f t="shared" si="1"/>
        <v>1-ACTV</v>
      </c>
      <c r="T42" s="20" t="str">
        <f t="shared" si="2"/>
        <v>100-00</v>
      </c>
      <c r="U42" s="20" t="str">
        <f t="shared" si="3"/>
        <v>180-00</v>
      </c>
      <c r="V42" s="20" t="str">
        <f t="shared" si="4"/>
        <v>170-70</v>
      </c>
      <c r="W42" s="20" t="str">
        <f t="shared" si="5"/>
        <v/>
      </c>
      <c r="X42" s="20" t="str">
        <f t="shared" si="6"/>
        <v/>
      </c>
      <c r="Y42" s="20" t="str">
        <f t="shared" si="7"/>
        <v/>
      </c>
      <c r="Z42" s="20" t="str">
        <f t="shared" si="8"/>
        <v/>
      </c>
      <c r="AA42" s="20" t="str">
        <f t="shared" si="9"/>
        <v/>
      </c>
      <c r="AB42" s="20" t="str">
        <f t="shared" si="10"/>
        <v/>
      </c>
      <c r="AD42" s="20" t="str">
        <f t="shared" si="11"/>
        <v/>
      </c>
      <c r="AE42" s="20" t="str">
        <f t="shared" si="12"/>
        <v/>
      </c>
      <c r="AF42" s="20" t="str">
        <f t="shared" si="13"/>
        <v xml:space="preserve">SELECT * FROM "SchAccounting"."Func_TblCodeOfAccounting_Structure_SET"(0000004000000000002, NULL, 0000009000000000002, 2, '180-00', '170-70'); </v>
      </c>
      <c r="AG42" s="20" t="str">
        <f t="shared" si="14"/>
        <v/>
      </c>
      <c r="AH42" s="20" t="str">
        <f t="shared" si="15"/>
        <v/>
      </c>
      <c r="AI42" s="20" t="str">
        <f t="shared" si="16"/>
        <v/>
      </c>
      <c r="AJ42" s="20" t="str">
        <f t="shared" si="17"/>
        <v/>
      </c>
      <c r="AK42" s="20" t="str">
        <f t="shared" si="18"/>
        <v/>
      </c>
      <c r="AL42" s="20" t="str">
        <f t="shared" si="19"/>
        <v/>
      </c>
      <c r="AM42" s="20" t="str">
        <f t="shared" si="20"/>
        <v/>
      </c>
      <c r="AO42" s="28" t="str">
        <f t="shared" si="0"/>
        <v xml:space="preserve">SELECT * FROM "SchAccounting"."Func_TblCodeOfAccounting_Structure_SET"(0000004000000000002, NULL, 0000009000000000002, 2, '180-00', '170-70'); </v>
      </c>
    </row>
    <row r="43" spans="2:41" x14ac:dyDescent="0.25">
      <c r="B43" s="20">
        <v>4</v>
      </c>
      <c r="C43" s="32" t="s">
        <v>369</v>
      </c>
      <c r="D43" s="20" t="s">
        <v>30</v>
      </c>
      <c r="F43" s="20" t="s">
        <v>711</v>
      </c>
      <c r="I43" s="32"/>
      <c r="Q43" s="20" t="s">
        <v>320</v>
      </c>
      <c r="S43" s="20" t="str">
        <f t="shared" si="1"/>
        <v>2-PASV</v>
      </c>
      <c r="T43" s="20" t="str">
        <f t="shared" si="2"/>
        <v>100-00</v>
      </c>
      <c r="U43" s="20" t="str">
        <f t="shared" si="3"/>
        <v>180-00</v>
      </c>
      <c r="V43" s="20" t="str">
        <f t="shared" si="4"/>
        <v>170-70</v>
      </c>
      <c r="W43" s="20" t="str">
        <f t="shared" si="5"/>
        <v/>
      </c>
      <c r="X43" s="20" t="str">
        <f t="shared" si="6"/>
        <v/>
      </c>
      <c r="Y43" s="20" t="str">
        <f t="shared" si="7"/>
        <v/>
      </c>
      <c r="Z43" s="20" t="str">
        <f t="shared" si="8"/>
        <v/>
      </c>
      <c r="AA43" s="20" t="str">
        <f t="shared" si="9"/>
        <v/>
      </c>
      <c r="AB43" s="20" t="str">
        <f t="shared" si="10"/>
        <v/>
      </c>
      <c r="AD43" s="20" t="str">
        <f t="shared" si="11"/>
        <v/>
      </c>
      <c r="AE43" s="20" t="str">
        <f t="shared" si="12"/>
        <v/>
      </c>
      <c r="AF43" s="20" t="str">
        <f t="shared" si="13"/>
        <v/>
      </c>
      <c r="AG43" s="20" t="str">
        <f t="shared" si="14"/>
        <v/>
      </c>
      <c r="AH43" s="20" t="str">
        <f t="shared" si="15"/>
        <v/>
      </c>
      <c r="AI43" s="20" t="str">
        <f t="shared" si="16"/>
        <v/>
      </c>
      <c r="AJ43" s="20" t="str">
        <f t="shared" si="17"/>
        <v/>
      </c>
      <c r="AK43" s="20" t="str">
        <f t="shared" si="18"/>
        <v/>
      </c>
      <c r="AL43" s="20" t="str">
        <f t="shared" si="19"/>
        <v/>
      </c>
      <c r="AM43" s="20" t="str">
        <f t="shared" si="20"/>
        <v/>
      </c>
      <c r="AO43" s="28" t="str">
        <f t="shared" si="0"/>
        <v/>
      </c>
    </row>
    <row r="44" spans="2:41" x14ac:dyDescent="0.25">
      <c r="B44" s="20">
        <v>3</v>
      </c>
      <c r="C44" s="32" t="s">
        <v>370</v>
      </c>
      <c r="D44" s="20" t="s">
        <v>31</v>
      </c>
      <c r="G44" s="20" t="s">
        <v>802</v>
      </c>
      <c r="Q44" s="20" t="s">
        <v>111</v>
      </c>
      <c r="S44" s="20" t="str">
        <f t="shared" si="1"/>
        <v>2-PASV</v>
      </c>
      <c r="T44" s="20" t="str">
        <f t="shared" si="2"/>
        <v>200-00</v>
      </c>
      <c r="U44" s="20" t="str">
        <f t="shared" si="3"/>
        <v>180-00</v>
      </c>
      <c r="V44" s="20" t="str">
        <f t="shared" si="4"/>
        <v>170-70</v>
      </c>
      <c r="W44" s="20" t="str">
        <f t="shared" si="5"/>
        <v/>
      </c>
      <c r="X44" s="20" t="str">
        <f t="shared" si="6"/>
        <v/>
      </c>
      <c r="Y44" s="20" t="str">
        <f t="shared" si="7"/>
        <v/>
      </c>
      <c r="Z44" s="20" t="str">
        <f t="shared" si="8"/>
        <v/>
      </c>
      <c r="AA44" s="20" t="str">
        <f t="shared" si="9"/>
        <v/>
      </c>
      <c r="AB44" s="20" t="str">
        <f t="shared" si="10"/>
        <v/>
      </c>
      <c r="AD44" s="20" t="str">
        <f t="shared" si="11"/>
        <v xml:space="preserve">SELECT * FROM "SchAccounting"."Func_TblCodeOfAccounting_Structure_SET"(0000004000000000002, NULL, 0000009000000000002, 0, '2-PASV', '200-00'); </v>
      </c>
      <c r="AE44" s="20" t="str">
        <f t="shared" si="12"/>
        <v/>
      </c>
      <c r="AF44" s="20" t="str">
        <f t="shared" si="13"/>
        <v/>
      </c>
      <c r="AG44" s="20" t="str">
        <f t="shared" si="14"/>
        <v/>
      </c>
      <c r="AH44" s="20" t="str">
        <f t="shared" si="15"/>
        <v/>
      </c>
      <c r="AI44" s="20" t="str">
        <f t="shared" si="16"/>
        <v/>
      </c>
      <c r="AJ44" s="20" t="str">
        <f t="shared" si="17"/>
        <v/>
      </c>
      <c r="AK44" s="20" t="str">
        <f t="shared" si="18"/>
        <v/>
      </c>
      <c r="AL44" s="20" t="str">
        <f t="shared" si="19"/>
        <v/>
      </c>
      <c r="AM44" s="20" t="str">
        <f t="shared" si="20"/>
        <v/>
      </c>
      <c r="AO44" s="28" t="str">
        <f t="shared" si="0"/>
        <v xml:space="preserve">SELECT * FROM "SchAccounting"."Func_TblCodeOfAccounting_Structure_SET"(0000004000000000002, NULL, 0000009000000000002, 0, '2-PASV', '200-00'); </v>
      </c>
    </row>
    <row r="45" spans="2:41" x14ac:dyDescent="0.25">
      <c r="B45" s="20">
        <v>3</v>
      </c>
      <c r="C45" s="32" t="s">
        <v>371</v>
      </c>
      <c r="D45" s="20" t="s">
        <v>32</v>
      </c>
      <c r="H45" s="20" t="s">
        <v>782</v>
      </c>
      <c r="Q45" s="20" t="s">
        <v>315</v>
      </c>
      <c r="S45" s="20" t="str">
        <f t="shared" si="1"/>
        <v>2-PASV</v>
      </c>
      <c r="T45" s="20" t="str">
        <f t="shared" si="2"/>
        <v>200-00</v>
      </c>
      <c r="U45" s="20" t="str">
        <f t="shared" si="3"/>
        <v>210-00</v>
      </c>
      <c r="V45" s="20" t="str">
        <f t="shared" si="4"/>
        <v>170-70</v>
      </c>
      <c r="W45" s="20" t="str">
        <f t="shared" si="5"/>
        <v/>
      </c>
      <c r="X45" s="20" t="str">
        <f t="shared" si="6"/>
        <v/>
      </c>
      <c r="Y45" s="20" t="str">
        <f t="shared" si="7"/>
        <v/>
      </c>
      <c r="Z45" s="20" t="str">
        <f t="shared" si="8"/>
        <v/>
      </c>
      <c r="AA45" s="20" t="str">
        <f t="shared" si="9"/>
        <v/>
      </c>
      <c r="AB45" s="20" t="str">
        <f t="shared" si="10"/>
        <v/>
      </c>
      <c r="AD45" s="20" t="str">
        <f t="shared" si="11"/>
        <v/>
      </c>
      <c r="AE45" s="20" t="str">
        <f t="shared" si="12"/>
        <v xml:space="preserve">SELECT * FROM "SchAccounting"."Func_TblCodeOfAccounting_Structure_SET"(0000004000000000002, NULL, 0000009000000000002, 1, '200-00', '210-00'); </v>
      </c>
      <c r="AF45" s="20" t="str">
        <f t="shared" si="13"/>
        <v/>
      </c>
      <c r="AG45" s="20" t="str">
        <f t="shared" si="14"/>
        <v/>
      </c>
      <c r="AH45" s="20" t="str">
        <f t="shared" si="15"/>
        <v/>
      </c>
      <c r="AI45" s="20" t="str">
        <f t="shared" si="16"/>
        <v/>
      </c>
      <c r="AJ45" s="20" t="str">
        <f t="shared" si="17"/>
        <v/>
      </c>
      <c r="AK45" s="20" t="str">
        <f t="shared" si="18"/>
        <v/>
      </c>
      <c r="AL45" s="20" t="str">
        <f t="shared" si="19"/>
        <v/>
      </c>
      <c r="AM45" s="20" t="str">
        <f t="shared" si="20"/>
        <v/>
      </c>
      <c r="AO45" s="28" t="str">
        <f t="shared" si="0"/>
        <v xml:space="preserve">SELECT * FROM "SchAccounting"."Func_TblCodeOfAccounting_Structure_SET"(0000004000000000002, NULL, 0000009000000000002, 1, '200-00', '210-00'); </v>
      </c>
    </row>
    <row r="46" spans="2:41" x14ac:dyDescent="0.25">
      <c r="B46" s="20">
        <v>3</v>
      </c>
      <c r="C46" s="32" t="s">
        <v>372</v>
      </c>
      <c r="D46" s="20" t="s">
        <v>33</v>
      </c>
      <c r="I46" s="20" t="s">
        <v>781</v>
      </c>
      <c r="Q46" s="20" t="s">
        <v>783</v>
      </c>
      <c r="S46" s="20" t="str">
        <f t="shared" si="1"/>
        <v>2-PASV</v>
      </c>
      <c r="T46" s="20" t="str">
        <f t="shared" si="2"/>
        <v>200-00</v>
      </c>
      <c r="U46" s="20" t="str">
        <f t="shared" si="3"/>
        <v>210-00</v>
      </c>
      <c r="V46" s="20" t="str">
        <f t="shared" si="4"/>
        <v>210-20</v>
      </c>
      <c r="W46" s="20" t="str">
        <f t="shared" si="5"/>
        <v/>
      </c>
      <c r="X46" s="20" t="str">
        <f t="shared" si="6"/>
        <v/>
      </c>
      <c r="Y46" s="20" t="str">
        <f t="shared" si="7"/>
        <v/>
      </c>
      <c r="Z46" s="20" t="str">
        <f t="shared" si="8"/>
        <v/>
      </c>
      <c r="AA46" s="20" t="str">
        <f t="shared" si="9"/>
        <v/>
      </c>
      <c r="AB46" s="20" t="str">
        <f t="shared" si="10"/>
        <v/>
      </c>
      <c r="AD46" s="20" t="str">
        <f t="shared" si="11"/>
        <v/>
      </c>
      <c r="AE46" s="20" t="str">
        <f t="shared" si="12"/>
        <v/>
      </c>
      <c r="AF46" s="20" t="str">
        <f t="shared" si="13"/>
        <v xml:space="preserve">SELECT * FROM "SchAccounting"."Func_TblCodeOfAccounting_Structure_SET"(0000004000000000002, NULL, 0000009000000000002, 2, '210-00', '210-20'); </v>
      </c>
      <c r="AG46" s="20" t="str">
        <f t="shared" si="14"/>
        <v/>
      </c>
      <c r="AH46" s="20" t="str">
        <f t="shared" si="15"/>
        <v/>
      </c>
      <c r="AI46" s="20" t="str">
        <f t="shared" si="16"/>
        <v/>
      </c>
      <c r="AJ46" s="20" t="str">
        <f t="shared" si="17"/>
        <v/>
      </c>
      <c r="AK46" s="20" t="str">
        <f t="shared" si="18"/>
        <v/>
      </c>
      <c r="AL46" s="20" t="str">
        <f t="shared" si="19"/>
        <v/>
      </c>
      <c r="AM46" s="20" t="str">
        <f t="shared" si="20"/>
        <v/>
      </c>
      <c r="AO46" s="28" t="str">
        <f t="shared" si="0"/>
        <v xml:space="preserve">SELECT * FROM "SchAccounting"."Func_TblCodeOfAccounting_Structure_SET"(0000004000000000002, NULL, 0000009000000000002, 2, '210-00', '210-20'); </v>
      </c>
    </row>
    <row r="47" spans="2:41" x14ac:dyDescent="0.25">
      <c r="B47" s="20">
        <v>3</v>
      </c>
      <c r="C47" s="32" t="s">
        <v>373</v>
      </c>
      <c r="D47" s="20" t="s">
        <v>34</v>
      </c>
      <c r="I47" s="20" t="s">
        <v>790</v>
      </c>
      <c r="Q47" s="20" t="s">
        <v>784</v>
      </c>
      <c r="S47" s="20" t="str">
        <f t="shared" si="1"/>
        <v>2-PASV</v>
      </c>
      <c r="T47" s="20" t="str">
        <f t="shared" si="2"/>
        <v>200-00</v>
      </c>
      <c r="U47" s="20" t="str">
        <f t="shared" si="3"/>
        <v>210-00</v>
      </c>
      <c r="V47" s="20" t="str">
        <f t="shared" si="4"/>
        <v>210-21</v>
      </c>
      <c r="W47" s="20" t="str">
        <f t="shared" si="5"/>
        <v/>
      </c>
      <c r="X47" s="20" t="str">
        <f t="shared" si="6"/>
        <v/>
      </c>
      <c r="Y47" s="20" t="str">
        <f t="shared" si="7"/>
        <v/>
      </c>
      <c r="Z47" s="20" t="str">
        <f t="shared" si="8"/>
        <v/>
      </c>
      <c r="AA47" s="20" t="str">
        <f t="shared" si="9"/>
        <v/>
      </c>
      <c r="AB47" s="20" t="str">
        <f t="shared" si="10"/>
        <v/>
      </c>
      <c r="AD47" s="20" t="str">
        <f t="shared" si="11"/>
        <v/>
      </c>
      <c r="AE47" s="20" t="str">
        <f t="shared" si="12"/>
        <v/>
      </c>
      <c r="AF47" s="20" t="str">
        <f t="shared" si="13"/>
        <v xml:space="preserve">SELECT * FROM "SchAccounting"."Func_TblCodeOfAccounting_Structure_SET"(0000004000000000002, NULL, 0000009000000000002, 2, '210-00', '210-21'); </v>
      </c>
      <c r="AG47" s="20" t="str">
        <f t="shared" si="14"/>
        <v/>
      </c>
      <c r="AH47" s="20" t="str">
        <f t="shared" si="15"/>
        <v/>
      </c>
      <c r="AI47" s="20" t="str">
        <f t="shared" si="16"/>
        <v/>
      </c>
      <c r="AJ47" s="20" t="str">
        <f t="shared" si="17"/>
        <v/>
      </c>
      <c r="AK47" s="20" t="str">
        <f t="shared" si="18"/>
        <v/>
      </c>
      <c r="AL47" s="20" t="str">
        <f t="shared" si="19"/>
        <v/>
      </c>
      <c r="AM47" s="20" t="str">
        <f t="shared" si="20"/>
        <v/>
      </c>
      <c r="AO47" s="28" t="str">
        <f t="shared" si="0"/>
        <v xml:space="preserve">SELECT * FROM "SchAccounting"."Func_TblCodeOfAccounting_Structure_SET"(0000004000000000002, NULL, 0000009000000000002, 2, '210-00', '210-21'); </v>
      </c>
    </row>
    <row r="48" spans="2:41" x14ac:dyDescent="0.25">
      <c r="B48" s="20">
        <v>2</v>
      </c>
      <c r="C48" s="32" t="s">
        <v>374</v>
      </c>
      <c r="D48" s="20" t="s">
        <v>35</v>
      </c>
      <c r="I48" s="32" t="s">
        <v>791</v>
      </c>
      <c r="Q48" s="20" t="s">
        <v>785</v>
      </c>
      <c r="S48" s="20" t="str">
        <f t="shared" si="1"/>
        <v>2-PASV</v>
      </c>
      <c r="T48" s="20" t="str">
        <f t="shared" si="2"/>
        <v>200-00</v>
      </c>
      <c r="U48" s="20" t="str">
        <f t="shared" si="3"/>
        <v>210-00</v>
      </c>
      <c r="V48" s="20" t="str">
        <f t="shared" si="4"/>
        <v>210-22</v>
      </c>
      <c r="W48" s="20" t="str">
        <f t="shared" si="5"/>
        <v/>
      </c>
      <c r="X48" s="20" t="str">
        <f t="shared" si="6"/>
        <v/>
      </c>
      <c r="Y48" s="20" t="str">
        <f t="shared" si="7"/>
        <v/>
      </c>
      <c r="Z48" s="20" t="str">
        <f t="shared" si="8"/>
        <v/>
      </c>
      <c r="AA48" s="20" t="str">
        <f t="shared" si="9"/>
        <v/>
      </c>
      <c r="AB48" s="20" t="str">
        <f t="shared" si="10"/>
        <v/>
      </c>
      <c r="AD48" s="20" t="str">
        <f t="shared" si="11"/>
        <v/>
      </c>
      <c r="AE48" s="20" t="str">
        <f t="shared" si="12"/>
        <v/>
      </c>
      <c r="AF48" s="20" t="str">
        <f t="shared" si="13"/>
        <v xml:space="preserve">SELECT * FROM "SchAccounting"."Func_TblCodeOfAccounting_Structure_SET"(0000004000000000002, NULL, 0000009000000000002, 2, '210-00', '210-22'); </v>
      </c>
      <c r="AG48" s="20" t="str">
        <f t="shared" si="14"/>
        <v/>
      </c>
      <c r="AH48" s="20" t="str">
        <f t="shared" si="15"/>
        <v/>
      </c>
      <c r="AI48" s="20" t="str">
        <f t="shared" si="16"/>
        <v/>
      </c>
      <c r="AJ48" s="20" t="str">
        <f t="shared" si="17"/>
        <v/>
      </c>
      <c r="AK48" s="20" t="str">
        <f t="shared" si="18"/>
        <v/>
      </c>
      <c r="AL48" s="20" t="str">
        <f t="shared" si="19"/>
        <v/>
      </c>
      <c r="AM48" s="20" t="str">
        <f t="shared" si="20"/>
        <v/>
      </c>
      <c r="AO48" s="28" t="str">
        <f t="shared" si="0"/>
        <v xml:space="preserve">SELECT * FROM "SchAccounting"."Func_TblCodeOfAccounting_Structure_SET"(0000004000000000002, NULL, 0000009000000000002, 2, '210-00', '210-22'); </v>
      </c>
    </row>
    <row r="49" spans="2:41" x14ac:dyDescent="0.25">
      <c r="B49" s="20">
        <v>3</v>
      </c>
      <c r="C49" s="32" t="s">
        <v>375</v>
      </c>
      <c r="D49" s="20" t="s">
        <v>35</v>
      </c>
      <c r="I49" s="20" t="s">
        <v>792</v>
      </c>
      <c r="J49" s="32"/>
      <c r="Q49" s="20" t="s">
        <v>786</v>
      </c>
      <c r="S49" s="20" t="str">
        <f t="shared" si="1"/>
        <v>2-PASV</v>
      </c>
      <c r="T49" s="20" t="str">
        <f t="shared" si="2"/>
        <v>200-00</v>
      </c>
      <c r="U49" s="20" t="str">
        <f t="shared" si="3"/>
        <v>210-00</v>
      </c>
      <c r="V49" s="20" t="str">
        <f t="shared" si="4"/>
        <v>210-40</v>
      </c>
      <c r="W49" s="20" t="str">
        <f t="shared" si="5"/>
        <v/>
      </c>
      <c r="X49" s="20" t="str">
        <f t="shared" si="6"/>
        <v/>
      </c>
      <c r="Y49" s="20" t="str">
        <f t="shared" si="7"/>
        <v/>
      </c>
      <c r="Z49" s="20" t="str">
        <f t="shared" si="8"/>
        <v/>
      </c>
      <c r="AA49" s="20" t="str">
        <f t="shared" si="9"/>
        <v/>
      </c>
      <c r="AB49" s="20" t="str">
        <f t="shared" si="10"/>
        <v/>
      </c>
      <c r="AD49" s="20" t="str">
        <f t="shared" si="11"/>
        <v/>
      </c>
      <c r="AE49" s="20" t="str">
        <f t="shared" si="12"/>
        <v/>
      </c>
      <c r="AF49" s="20" t="str">
        <f t="shared" si="13"/>
        <v xml:space="preserve">SELECT * FROM "SchAccounting"."Func_TblCodeOfAccounting_Structure_SET"(0000004000000000002, NULL, 0000009000000000002, 2, '210-00', '210-40'); </v>
      </c>
      <c r="AG49" s="20" t="str">
        <f t="shared" si="14"/>
        <v/>
      </c>
      <c r="AH49" s="20" t="str">
        <f t="shared" si="15"/>
        <v/>
      </c>
      <c r="AI49" s="20" t="str">
        <f t="shared" si="16"/>
        <v/>
      </c>
      <c r="AJ49" s="20" t="str">
        <f t="shared" si="17"/>
        <v/>
      </c>
      <c r="AK49" s="20" t="str">
        <f t="shared" si="18"/>
        <v/>
      </c>
      <c r="AL49" s="20" t="str">
        <f t="shared" si="19"/>
        <v/>
      </c>
      <c r="AM49" s="20" t="str">
        <f t="shared" si="20"/>
        <v/>
      </c>
      <c r="AO49" s="28" t="str">
        <f t="shared" si="0"/>
        <v xml:space="preserve">SELECT * FROM "SchAccounting"."Func_TblCodeOfAccounting_Structure_SET"(0000004000000000002, NULL, 0000009000000000002, 2, '210-00', '210-40'); </v>
      </c>
    </row>
    <row r="50" spans="2:41" x14ac:dyDescent="0.25">
      <c r="B50" s="20">
        <v>3</v>
      </c>
      <c r="C50" s="32" t="s">
        <v>376</v>
      </c>
      <c r="D50" s="20" t="s">
        <v>36</v>
      </c>
      <c r="I50" s="20" t="s">
        <v>793</v>
      </c>
      <c r="J50" s="32"/>
      <c r="Q50" s="20" t="s">
        <v>787</v>
      </c>
      <c r="S50" s="20" t="str">
        <f t="shared" si="1"/>
        <v>2-PASV</v>
      </c>
      <c r="T50" s="20" t="str">
        <f t="shared" si="2"/>
        <v>200-00</v>
      </c>
      <c r="U50" s="20" t="str">
        <f t="shared" si="3"/>
        <v>210-00</v>
      </c>
      <c r="V50" s="20" t="str">
        <f t="shared" si="4"/>
        <v>210-80</v>
      </c>
      <c r="W50" s="20" t="str">
        <f t="shared" si="5"/>
        <v/>
      </c>
      <c r="X50" s="20" t="str">
        <f t="shared" si="6"/>
        <v/>
      </c>
      <c r="Y50" s="20" t="str">
        <f t="shared" si="7"/>
        <v/>
      </c>
      <c r="Z50" s="20" t="str">
        <f t="shared" si="8"/>
        <v/>
      </c>
      <c r="AA50" s="20" t="str">
        <f t="shared" si="9"/>
        <v/>
      </c>
      <c r="AB50" s="20" t="str">
        <f t="shared" si="10"/>
        <v/>
      </c>
      <c r="AD50" s="20" t="str">
        <f t="shared" si="11"/>
        <v/>
      </c>
      <c r="AE50" s="20" t="str">
        <f t="shared" si="12"/>
        <v/>
      </c>
      <c r="AF50" s="20" t="str">
        <f t="shared" si="13"/>
        <v xml:space="preserve">SELECT * FROM "SchAccounting"."Func_TblCodeOfAccounting_Structure_SET"(0000004000000000002, NULL, 0000009000000000002, 2, '210-00', '210-80'); </v>
      </c>
      <c r="AG50" s="20" t="str">
        <f t="shared" si="14"/>
        <v/>
      </c>
      <c r="AH50" s="20" t="str">
        <f t="shared" si="15"/>
        <v/>
      </c>
      <c r="AI50" s="20" t="str">
        <f t="shared" si="16"/>
        <v/>
      </c>
      <c r="AJ50" s="20" t="str">
        <f t="shared" si="17"/>
        <v/>
      </c>
      <c r="AK50" s="20" t="str">
        <f t="shared" si="18"/>
        <v/>
      </c>
      <c r="AL50" s="20" t="str">
        <f t="shared" si="19"/>
        <v/>
      </c>
      <c r="AM50" s="20" t="str">
        <f t="shared" si="20"/>
        <v/>
      </c>
      <c r="AO50" s="28" t="str">
        <f t="shared" si="0"/>
        <v xml:space="preserve">SELECT * FROM "SchAccounting"."Func_TblCodeOfAccounting_Structure_SET"(0000004000000000002, NULL, 0000009000000000002, 2, '210-00', '210-80'); </v>
      </c>
    </row>
    <row r="51" spans="2:41" x14ac:dyDescent="0.25">
      <c r="B51" s="20">
        <v>2</v>
      </c>
      <c r="C51" s="32" t="s">
        <v>377</v>
      </c>
      <c r="D51" s="20" t="s">
        <v>37</v>
      </c>
      <c r="I51" s="32" t="s">
        <v>794</v>
      </c>
      <c r="Q51" s="20" t="s">
        <v>787</v>
      </c>
      <c r="S51" s="20" t="str">
        <f t="shared" si="1"/>
        <v>2-PASV</v>
      </c>
      <c r="T51" s="20" t="str">
        <f t="shared" si="2"/>
        <v>200-00</v>
      </c>
      <c r="U51" s="20" t="str">
        <f t="shared" si="3"/>
        <v>210-00</v>
      </c>
      <c r="V51" s="20" t="str">
        <f t="shared" si="4"/>
        <v>210-81</v>
      </c>
      <c r="W51" s="20" t="str">
        <f t="shared" si="5"/>
        <v/>
      </c>
      <c r="X51" s="20" t="str">
        <f t="shared" si="6"/>
        <v/>
      </c>
      <c r="Y51" s="20" t="str">
        <f t="shared" si="7"/>
        <v/>
      </c>
      <c r="Z51" s="20" t="str">
        <f t="shared" si="8"/>
        <v/>
      </c>
      <c r="AA51" s="20" t="str">
        <f t="shared" si="9"/>
        <v/>
      </c>
      <c r="AB51" s="20" t="str">
        <f t="shared" si="10"/>
        <v/>
      </c>
      <c r="AD51" s="20" t="str">
        <f t="shared" si="11"/>
        <v/>
      </c>
      <c r="AE51" s="20" t="str">
        <f t="shared" si="12"/>
        <v/>
      </c>
      <c r="AF51" s="20" t="str">
        <f t="shared" si="13"/>
        <v xml:space="preserve">SELECT * FROM "SchAccounting"."Func_TblCodeOfAccounting_Structure_SET"(0000004000000000002, NULL, 0000009000000000002, 2, '210-00', '210-81'); </v>
      </c>
      <c r="AG51" s="20" t="str">
        <f t="shared" si="14"/>
        <v/>
      </c>
      <c r="AH51" s="20" t="str">
        <f t="shared" si="15"/>
        <v/>
      </c>
      <c r="AI51" s="20" t="str">
        <f t="shared" si="16"/>
        <v/>
      </c>
      <c r="AJ51" s="20" t="str">
        <f t="shared" si="17"/>
        <v/>
      </c>
      <c r="AK51" s="20" t="str">
        <f t="shared" si="18"/>
        <v/>
      </c>
      <c r="AL51" s="20" t="str">
        <f t="shared" si="19"/>
        <v/>
      </c>
      <c r="AM51" s="20" t="str">
        <f t="shared" si="20"/>
        <v/>
      </c>
      <c r="AO51" s="28" t="str">
        <f t="shared" si="0"/>
        <v xml:space="preserve">SELECT * FROM "SchAccounting"."Func_TblCodeOfAccounting_Structure_SET"(0000004000000000002, NULL, 0000009000000000002, 2, '210-00', '210-81'); </v>
      </c>
    </row>
    <row r="52" spans="2:41" x14ac:dyDescent="0.25">
      <c r="B52" s="20">
        <v>3</v>
      </c>
      <c r="C52" s="32" t="s">
        <v>378</v>
      </c>
      <c r="D52" s="20" t="s">
        <v>37</v>
      </c>
      <c r="I52" s="20" t="s">
        <v>795</v>
      </c>
      <c r="J52" s="32"/>
      <c r="Q52" s="20" t="s">
        <v>788</v>
      </c>
      <c r="S52" s="20" t="str">
        <f t="shared" si="1"/>
        <v>2-PASV</v>
      </c>
      <c r="T52" s="20" t="str">
        <f t="shared" si="2"/>
        <v>200-00</v>
      </c>
      <c r="U52" s="20" t="str">
        <f t="shared" si="3"/>
        <v>210-00</v>
      </c>
      <c r="V52" s="20" t="str">
        <f t="shared" si="4"/>
        <v>210-86</v>
      </c>
      <c r="W52" s="20" t="str">
        <f t="shared" si="5"/>
        <v/>
      </c>
      <c r="X52" s="20" t="str">
        <f t="shared" si="6"/>
        <v/>
      </c>
      <c r="Y52" s="20" t="str">
        <f t="shared" si="7"/>
        <v/>
      </c>
      <c r="Z52" s="20" t="str">
        <f t="shared" si="8"/>
        <v/>
      </c>
      <c r="AA52" s="20" t="str">
        <f t="shared" si="9"/>
        <v/>
      </c>
      <c r="AB52" s="20" t="str">
        <f t="shared" si="10"/>
        <v/>
      </c>
      <c r="AD52" s="20" t="str">
        <f t="shared" si="11"/>
        <v/>
      </c>
      <c r="AE52" s="20" t="str">
        <f t="shared" si="12"/>
        <v/>
      </c>
      <c r="AF52" s="20" t="str">
        <f t="shared" si="13"/>
        <v xml:space="preserve">SELECT * FROM "SchAccounting"."Func_TblCodeOfAccounting_Structure_SET"(0000004000000000002, NULL, 0000009000000000002, 2, '210-00', '210-86'); </v>
      </c>
      <c r="AG52" s="20" t="str">
        <f t="shared" si="14"/>
        <v/>
      </c>
      <c r="AH52" s="20" t="str">
        <f t="shared" si="15"/>
        <v/>
      </c>
      <c r="AI52" s="20" t="str">
        <f t="shared" si="16"/>
        <v/>
      </c>
      <c r="AJ52" s="20" t="str">
        <f t="shared" si="17"/>
        <v/>
      </c>
      <c r="AK52" s="20" t="str">
        <f t="shared" si="18"/>
        <v/>
      </c>
      <c r="AL52" s="20" t="str">
        <f t="shared" si="19"/>
        <v/>
      </c>
      <c r="AM52" s="20" t="str">
        <f t="shared" si="20"/>
        <v/>
      </c>
      <c r="AO52" s="28" t="str">
        <f t="shared" si="0"/>
        <v xml:space="preserve">SELECT * FROM "SchAccounting"."Func_TblCodeOfAccounting_Structure_SET"(0000004000000000002, NULL, 0000009000000000002, 2, '210-00', '210-86'); </v>
      </c>
    </row>
    <row r="53" spans="2:41" x14ac:dyDescent="0.25">
      <c r="B53" s="20">
        <v>3</v>
      </c>
      <c r="C53" s="32" t="s">
        <v>379</v>
      </c>
      <c r="D53" s="20" t="s">
        <v>38</v>
      </c>
      <c r="I53" s="20" t="s">
        <v>796</v>
      </c>
      <c r="J53" s="32"/>
      <c r="Q53" s="20" t="s">
        <v>789</v>
      </c>
      <c r="S53" s="20" t="str">
        <f t="shared" si="1"/>
        <v>2-PASV</v>
      </c>
      <c r="T53" s="20" t="str">
        <f t="shared" si="2"/>
        <v>200-00</v>
      </c>
      <c r="U53" s="20" t="str">
        <f t="shared" si="3"/>
        <v>210-00</v>
      </c>
      <c r="V53" s="20" t="str">
        <f t="shared" si="4"/>
        <v>210-87</v>
      </c>
      <c r="W53" s="20" t="str">
        <f t="shared" si="5"/>
        <v/>
      </c>
      <c r="X53" s="20" t="str">
        <f t="shared" si="6"/>
        <v/>
      </c>
      <c r="Y53" s="20" t="str">
        <f t="shared" si="7"/>
        <v/>
      </c>
      <c r="Z53" s="20" t="str">
        <f t="shared" si="8"/>
        <v/>
      </c>
      <c r="AA53" s="20" t="str">
        <f t="shared" si="9"/>
        <v/>
      </c>
      <c r="AB53" s="20" t="str">
        <f t="shared" si="10"/>
        <v/>
      </c>
      <c r="AD53" s="20" t="str">
        <f t="shared" si="11"/>
        <v/>
      </c>
      <c r="AE53" s="20" t="str">
        <f t="shared" si="12"/>
        <v/>
      </c>
      <c r="AF53" s="20" t="str">
        <f t="shared" si="13"/>
        <v xml:space="preserve">SELECT * FROM "SchAccounting"."Func_TblCodeOfAccounting_Structure_SET"(0000004000000000002, NULL, 0000009000000000002, 2, '210-00', '210-87'); </v>
      </c>
      <c r="AG53" s="20" t="str">
        <f t="shared" si="14"/>
        <v/>
      </c>
      <c r="AH53" s="20" t="str">
        <f t="shared" si="15"/>
        <v/>
      </c>
      <c r="AI53" s="20" t="str">
        <f t="shared" si="16"/>
        <v/>
      </c>
      <c r="AJ53" s="20" t="str">
        <f t="shared" si="17"/>
        <v/>
      </c>
      <c r="AK53" s="20" t="str">
        <f t="shared" si="18"/>
        <v/>
      </c>
      <c r="AL53" s="20" t="str">
        <f t="shared" si="19"/>
        <v/>
      </c>
      <c r="AM53" s="20" t="str">
        <f t="shared" si="20"/>
        <v/>
      </c>
      <c r="AO53" s="28" t="str">
        <f t="shared" si="0"/>
        <v xml:space="preserve">SELECT * FROM "SchAccounting"."Func_TblCodeOfAccounting_Structure_SET"(0000004000000000002, NULL, 0000009000000000002, 2, '210-00', '210-87'); </v>
      </c>
    </row>
    <row r="54" spans="2:41" x14ac:dyDescent="0.25">
      <c r="B54" s="20">
        <v>3</v>
      </c>
      <c r="C54" s="32" t="s">
        <v>380</v>
      </c>
      <c r="D54" s="20" t="s">
        <v>39</v>
      </c>
      <c r="H54" s="20" t="s">
        <v>801</v>
      </c>
      <c r="I54" s="32"/>
      <c r="Q54" s="20" t="s">
        <v>134</v>
      </c>
      <c r="S54" s="20" t="str">
        <f t="shared" si="1"/>
        <v>2-PASV</v>
      </c>
      <c r="T54" s="20" t="str">
        <f t="shared" si="2"/>
        <v>200-00</v>
      </c>
      <c r="U54" s="20" t="str">
        <f t="shared" si="3"/>
        <v>220-00</v>
      </c>
      <c r="V54" s="20" t="str">
        <f t="shared" si="4"/>
        <v>210-87</v>
      </c>
      <c r="W54" s="20" t="str">
        <f t="shared" si="5"/>
        <v/>
      </c>
      <c r="X54" s="20" t="str">
        <f t="shared" si="6"/>
        <v/>
      </c>
      <c r="Y54" s="20" t="str">
        <f t="shared" si="7"/>
        <v/>
      </c>
      <c r="Z54" s="20" t="str">
        <f t="shared" si="8"/>
        <v/>
      </c>
      <c r="AA54" s="20" t="str">
        <f t="shared" si="9"/>
        <v/>
      </c>
      <c r="AB54" s="20" t="str">
        <f t="shared" si="10"/>
        <v/>
      </c>
      <c r="AD54" s="20" t="str">
        <f t="shared" si="11"/>
        <v/>
      </c>
      <c r="AE54" s="20" t="str">
        <f t="shared" si="12"/>
        <v xml:space="preserve">SELECT * FROM "SchAccounting"."Func_TblCodeOfAccounting_Structure_SET"(0000004000000000002, NULL, 0000009000000000002, 1, '200-00', '220-00'); </v>
      </c>
      <c r="AF54" s="20" t="str">
        <f t="shared" si="13"/>
        <v/>
      </c>
      <c r="AG54" s="20" t="str">
        <f t="shared" si="14"/>
        <v/>
      </c>
      <c r="AH54" s="20" t="str">
        <f t="shared" si="15"/>
        <v/>
      </c>
      <c r="AI54" s="20" t="str">
        <f t="shared" si="16"/>
        <v/>
      </c>
      <c r="AJ54" s="20" t="str">
        <f t="shared" si="17"/>
        <v/>
      </c>
      <c r="AK54" s="20" t="str">
        <f t="shared" si="18"/>
        <v/>
      </c>
      <c r="AL54" s="20" t="str">
        <f t="shared" si="19"/>
        <v/>
      </c>
      <c r="AM54" s="20" t="str">
        <f t="shared" si="20"/>
        <v/>
      </c>
      <c r="AO54" s="28" t="str">
        <f t="shared" si="0"/>
        <v xml:space="preserve">SELECT * FROM "SchAccounting"."Func_TblCodeOfAccounting_Structure_SET"(0000004000000000002, NULL, 0000009000000000002, 1, '200-00', '220-00'); </v>
      </c>
    </row>
    <row r="55" spans="2:41" x14ac:dyDescent="0.25">
      <c r="B55" s="20">
        <v>3</v>
      </c>
      <c r="C55" s="32" t="s">
        <v>381</v>
      </c>
      <c r="D55" s="20" t="s">
        <v>40</v>
      </c>
      <c r="I55" s="32" t="s">
        <v>797</v>
      </c>
      <c r="Q55" s="20" t="s">
        <v>799</v>
      </c>
      <c r="S55" s="20" t="str">
        <f t="shared" si="1"/>
        <v>2-PASV</v>
      </c>
      <c r="T55" s="20" t="str">
        <f t="shared" si="2"/>
        <v>200-00</v>
      </c>
      <c r="U55" s="20" t="str">
        <f t="shared" si="3"/>
        <v>220-00</v>
      </c>
      <c r="V55" s="20" t="str">
        <f t="shared" si="4"/>
        <v>230-21</v>
      </c>
      <c r="W55" s="20" t="str">
        <f t="shared" si="5"/>
        <v/>
      </c>
      <c r="X55" s="20" t="str">
        <f t="shared" si="6"/>
        <v/>
      </c>
      <c r="Y55" s="20" t="str">
        <f t="shared" si="7"/>
        <v/>
      </c>
      <c r="Z55" s="20" t="str">
        <f t="shared" si="8"/>
        <v/>
      </c>
      <c r="AA55" s="20" t="str">
        <f t="shared" si="9"/>
        <v/>
      </c>
      <c r="AB55" s="20" t="str">
        <f t="shared" si="10"/>
        <v/>
      </c>
      <c r="AD55" s="20" t="str">
        <f t="shared" si="11"/>
        <v/>
      </c>
      <c r="AE55" s="20" t="str">
        <f t="shared" si="12"/>
        <v/>
      </c>
      <c r="AF55" s="20" t="str">
        <f t="shared" si="13"/>
        <v xml:space="preserve">SELECT * FROM "SchAccounting"."Func_TblCodeOfAccounting_Structure_SET"(0000004000000000002, NULL, 0000009000000000002, 2, '220-00', '230-21'); </v>
      </c>
      <c r="AG55" s="20" t="str">
        <f t="shared" si="14"/>
        <v/>
      </c>
      <c r="AH55" s="20" t="str">
        <f t="shared" si="15"/>
        <v/>
      </c>
      <c r="AI55" s="20" t="str">
        <f t="shared" si="16"/>
        <v/>
      </c>
      <c r="AJ55" s="20" t="str">
        <f t="shared" si="17"/>
        <v/>
      </c>
      <c r="AK55" s="20" t="str">
        <f t="shared" si="18"/>
        <v/>
      </c>
      <c r="AL55" s="20" t="str">
        <f t="shared" si="19"/>
        <v/>
      </c>
      <c r="AM55" s="20" t="str">
        <f t="shared" si="20"/>
        <v/>
      </c>
      <c r="AO55" s="28" t="str">
        <f t="shared" si="0"/>
        <v xml:space="preserve">SELECT * FROM "SchAccounting"."Func_TblCodeOfAccounting_Structure_SET"(0000004000000000002, NULL, 0000009000000000002, 2, '220-00', '230-21'); </v>
      </c>
    </row>
    <row r="56" spans="2:41" x14ac:dyDescent="0.25">
      <c r="B56" s="20">
        <v>3</v>
      </c>
      <c r="C56" s="32" t="s">
        <v>382</v>
      </c>
      <c r="D56" s="20" t="s">
        <v>41</v>
      </c>
      <c r="I56" s="32" t="s">
        <v>798</v>
      </c>
      <c r="Q56" s="20" t="s">
        <v>800</v>
      </c>
      <c r="S56" s="20" t="str">
        <f t="shared" si="1"/>
        <v>2-PASV</v>
      </c>
      <c r="T56" s="20" t="str">
        <f t="shared" si="2"/>
        <v>200-00</v>
      </c>
      <c r="U56" s="20" t="str">
        <f t="shared" si="3"/>
        <v>220-00</v>
      </c>
      <c r="V56" s="20" t="str">
        <f t="shared" si="4"/>
        <v>230-22</v>
      </c>
      <c r="W56" s="20" t="str">
        <f t="shared" si="5"/>
        <v/>
      </c>
      <c r="X56" s="20" t="str">
        <f t="shared" si="6"/>
        <v/>
      </c>
      <c r="Y56" s="20" t="str">
        <f t="shared" si="7"/>
        <v/>
      </c>
      <c r="Z56" s="20" t="str">
        <f t="shared" si="8"/>
        <v/>
      </c>
      <c r="AA56" s="20" t="str">
        <f t="shared" si="9"/>
        <v/>
      </c>
      <c r="AB56" s="20" t="str">
        <f t="shared" si="10"/>
        <v/>
      </c>
      <c r="AD56" s="20" t="str">
        <f t="shared" si="11"/>
        <v/>
      </c>
      <c r="AE56" s="20" t="str">
        <f t="shared" si="12"/>
        <v/>
      </c>
      <c r="AF56" s="20" t="str">
        <f t="shared" si="13"/>
        <v xml:space="preserve">SELECT * FROM "SchAccounting"."Func_TblCodeOfAccounting_Structure_SET"(0000004000000000002, NULL, 0000009000000000002, 2, '220-00', '230-22'); </v>
      </c>
      <c r="AG56" s="20" t="str">
        <f t="shared" si="14"/>
        <v/>
      </c>
      <c r="AH56" s="20" t="str">
        <f t="shared" si="15"/>
        <v/>
      </c>
      <c r="AI56" s="20" t="str">
        <f t="shared" si="16"/>
        <v/>
      </c>
      <c r="AJ56" s="20" t="str">
        <f t="shared" si="17"/>
        <v/>
      </c>
      <c r="AK56" s="20" t="str">
        <f t="shared" si="18"/>
        <v/>
      </c>
      <c r="AL56" s="20" t="str">
        <f t="shared" si="19"/>
        <v/>
      </c>
      <c r="AM56" s="20" t="str">
        <f t="shared" si="20"/>
        <v/>
      </c>
      <c r="AO56" s="28" t="str">
        <f t="shared" si="0"/>
        <v xml:space="preserve">SELECT * FROM "SchAccounting"."Func_TblCodeOfAccounting_Structure_SET"(0000004000000000002, NULL, 0000009000000000002, 2, '220-00', '230-22'); </v>
      </c>
    </row>
    <row r="57" spans="2:41" x14ac:dyDescent="0.25">
      <c r="B57" s="20">
        <v>3</v>
      </c>
      <c r="C57" s="32" t="s">
        <v>383</v>
      </c>
      <c r="D57" s="20" t="s">
        <v>42</v>
      </c>
      <c r="G57" s="20" t="s">
        <v>803</v>
      </c>
      <c r="I57" s="32"/>
      <c r="Q57" s="20" t="s">
        <v>144</v>
      </c>
      <c r="S57" s="20" t="str">
        <f t="shared" si="1"/>
        <v>2-PASV</v>
      </c>
      <c r="T57" s="20" t="str">
        <f t="shared" si="2"/>
        <v>300-00</v>
      </c>
      <c r="U57" s="20" t="str">
        <f t="shared" si="3"/>
        <v>220-00</v>
      </c>
      <c r="V57" s="20" t="str">
        <f t="shared" si="4"/>
        <v>230-22</v>
      </c>
      <c r="W57" s="20" t="str">
        <f t="shared" si="5"/>
        <v/>
      </c>
      <c r="X57" s="20" t="str">
        <f t="shared" si="6"/>
        <v/>
      </c>
      <c r="Y57" s="20" t="str">
        <f t="shared" si="7"/>
        <v/>
      </c>
      <c r="Z57" s="20" t="str">
        <f t="shared" si="8"/>
        <v/>
      </c>
      <c r="AA57" s="20" t="str">
        <f t="shared" si="9"/>
        <v/>
      </c>
      <c r="AB57" s="20" t="str">
        <f t="shared" si="10"/>
        <v/>
      </c>
      <c r="AD57" s="20" t="str">
        <f t="shared" si="11"/>
        <v xml:space="preserve">SELECT * FROM "SchAccounting"."Func_TblCodeOfAccounting_Structure_SET"(0000004000000000002, NULL, 0000009000000000002, 0, '2-PASV', '300-00'); </v>
      </c>
      <c r="AE57" s="20" t="str">
        <f t="shared" si="12"/>
        <v/>
      </c>
      <c r="AF57" s="20" t="str">
        <f t="shared" si="13"/>
        <v/>
      </c>
      <c r="AG57" s="20" t="str">
        <f t="shared" si="14"/>
        <v/>
      </c>
      <c r="AH57" s="20" t="str">
        <f t="shared" si="15"/>
        <v/>
      </c>
      <c r="AI57" s="20" t="str">
        <f t="shared" si="16"/>
        <v/>
      </c>
      <c r="AJ57" s="20" t="str">
        <f t="shared" si="17"/>
        <v/>
      </c>
      <c r="AK57" s="20" t="str">
        <f t="shared" si="18"/>
        <v/>
      </c>
      <c r="AL57" s="20" t="str">
        <f t="shared" si="19"/>
        <v/>
      </c>
      <c r="AM57" s="20" t="str">
        <f t="shared" si="20"/>
        <v/>
      </c>
      <c r="AO57" s="28" t="str">
        <f t="shared" si="0"/>
        <v xml:space="preserve">SELECT * FROM "SchAccounting"."Func_TblCodeOfAccounting_Structure_SET"(0000004000000000002, NULL, 0000009000000000002, 0, '2-PASV', '300-00'); </v>
      </c>
    </row>
    <row r="58" spans="2:41" x14ac:dyDescent="0.25">
      <c r="B58" s="20">
        <v>3</v>
      </c>
      <c r="C58" s="32" t="s">
        <v>384</v>
      </c>
      <c r="D58" s="20" t="s">
        <v>43</v>
      </c>
      <c r="H58" s="20" t="s">
        <v>808</v>
      </c>
      <c r="I58" s="32"/>
      <c r="Q58" s="20" t="s">
        <v>145</v>
      </c>
      <c r="S58" s="20" t="str">
        <f t="shared" si="1"/>
        <v>2-PASV</v>
      </c>
      <c r="T58" s="20" t="str">
        <f t="shared" si="2"/>
        <v>300-00</v>
      </c>
      <c r="U58" s="20" t="str">
        <f t="shared" si="3"/>
        <v>310-00</v>
      </c>
      <c r="V58" s="20" t="str">
        <f t="shared" si="4"/>
        <v>230-22</v>
      </c>
      <c r="W58" s="20" t="str">
        <f t="shared" si="5"/>
        <v/>
      </c>
      <c r="X58" s="20" t="str">
        <f t="shared" si="6"/>
        <v/>
      </c>
      <c r="Y58" s="20" t="str">
        <f t="shared" si="7"/>
        <v/>
      </c>
      <c r="Z58" s="20" t="str">
        <f t="shared" si="8"/>
        <v/>
      </c>
      <c r="AA58" s="20" t="str">
        <f t="shared" si="9"/>
        <v/>
      </c>
      <c r="AB58" s="20" t="str">
        <f t="shared" si="10"/>
        <v/>
      </c>
      <c r="AD58" s="20" t="str">
        <f t="shared" si="11"/>
        <v/>
      </c>
      <c r="AE58" s="20" t="str">
        <f t="shared" si="12"/>
        <v xml:space="preserve">SELECT * FROM "SchAccounting"."Func_TblCodeOfAccounting_Structure_SET"(0000004000000000002, NULL, 0000009000000000002, 1, '300-00', '310-00'); </v>
      </c>
      <c r="AF58" s="20" t="str">
        <f t="shared" si="13"/>
        <v/>
      </c>
      <c r="AG58" s="20" t="str">
        <f t="shared" si="14"/>
        <v/>
      </c>
      <c r="AH58" s="20" t="str">
        <f t="shared" si="15"/>
        <v/>
      </c>
      <c r="AI58" s="20" t="str">
        <f t="shared" si="16"/>
        <v/>
      </c>
      <c r="AJ58" s="20" t="str">
        <f t="shared" si="17"/>
        <v/>
      </c>
      <c r="AK58" s="20" t="str">
        <f t="shared" si="18"/>
        <v/>
      </c>
      <c r="AL58" s="20" t="str">
        <f t="shared" si="19"/>
        <v/>
      </c>
      <c r="AM58" s="20" t="str">
        <f t="shared" si="20"/>
        <v/>
      </c>
      <c r="AO58" s="28" t="str">
        <f t="shared" si="0"/>
        <v xml:space="preserve">SELECT * FROM "SchAccounting"."Func_TblCodeOfAccounting_Structure_SET"(0000004000000000002, NULL, 0000009000000000002, 1, '300-00', '310-00'); </v>
      </c>
    </row>
    <row r="59" spans="2:41" x14ac:dyDescent="0.25">
      <c r="B59" s="20">
        <v>3</v>
      </c>
      <c r="C59" s="32" t="s">
        <v>385</v>
      </c>
      <c r="D59" s="20" t="s">
        <v>44</v>
      </c>
      <c r="I59" s="20" t="s">
        <v>804</v>
      </c>
      <c r="Q59" s="20" t="s">
        <v>806</v>
      </c>
      <c r="S59" s="20" t="str">
        <f t="shared" si="1"/>
        <v>2-PASV</v>
      </c>
      <c r="T59" s="20" t="str">
        <f t="shared" si="2"/>
        <v>300-00</v>
      </c>
      <c r="U59" s="20" t="str">
        <f t="shared" si="3"/>
        <v>310-00</v>
      </c>
      <c r="V59" s="20" t="str">
        <f t="shared" si="4"/>
        <v>310-21</v>
      </c>
      <c r="W59" s="20" t="str">
        <f t="shared" si="5"/>
        <v/>
      </c>
      <c r="X59" s="20" t="str">
        <f t="shared" si="6"/>
        <v/>
      </c>
      <c r="Y59" s="20" t="str">
        <f t="shared" si="7"/>
        <v/>
      </c>
      <c r="Z59" s="20" t="str">
        <f t="shared" si="8"/>
        <v/>
      </c>
      <c r="AA59" s="20" t="str">
        <f t="shared" si="9"/>
        <v/>
      </c>
      <c r="AB59" s="20" t="str">
        <f t="shared" si="10"/>
        <v/>
      </c>
      <c r="AD59" s="20" t="str">
        <f t="shared" si="11"/>
        <v/>
      </c>
      <c r="AE59" s="20" t="str">
        <f t="shared" si="12"/>
        <v/>
      </c>
      <c r="AF59" s="20" t="str">
        <f t="shared" si="13"/>
        <v xml:space="preserve">SELECT * FROM "SchAccounting"."Func_TblCodeOfAccounting_Structure_SET"(0000004000000000002, NULL, 0000009000000000002, 2, '310-00', '310-21'); </v>
      </c>
      <c r="AG59" s="20" t="str">
        <f t="shared" si="14"/>
        <v/>
      </c>
      <c r="AH59" s="20" t="str">
        <f t="shared" si="15"/>
        <v/>
      </c>
      <c r="AI59" s="20" t="str">
        <f t="shared" si="16"/>
        <v/>
      </c>
      <c r="AJ59" s="20" t="str">
        <f t="shared" si="17"/>
        <v/>
      </c>
      <c r="AK59" s="20" t="str">
        <f t="shared" si="18"/>
        <v/>
      </c>
      <c r="AL59" s="20" t="str">
        <f t="shared" si="19"/>
        <v/>
      </c>
      <c r="AM59" s="20" t="str">
        <f t="shared" si="20"/>
        <v/>
      </c>
      <c r="AO59" s="28" t="str">
        <f t="shared" si="0"/>
        <v xml:space="preserve">SELECT * FROM "SchAccounting"."Func_TblCodeOfAccounting_Structure_SET"(0000004000000000002, NULL, 0000009000000000002, 2, '310-00', '310-21'); </v>
      </c>
    </row>
    <row r="60" spans="2:41" x14ac:dyDescent="0.25">
      <c r="B60" s="20">
        <v>4</v>
      </c>
      <c r="C60" s="32" t="s">
        <v>386</v>
      </c>
      <c r="D60" s="20" t="s">
        <v>453</v>
      </c>
      <c r="I60" s="20" t="s">
        <v>805</v>
      </c>
      <c r="Q60" s="20" t="s">
        <v>807</v>
      </c>
      <c r="S60" s="20" t="str">
        <f t="shared" si="1"/>
        <v>2-PASV</v>
      </c>
      <c r="T60" s="20" t="str">
        <f t="shared" si="2"/>
        <v>300-00</v>
      </c>
      <c r="U60" s="20" t="str">
        <f t="shared" si="3"/>
        <v>310-00</v>
      </c>
      <c r="V60" s="20" t="str">
        <f t="shared" si="4"/>
        <v>310-22</v>
      </c>
      <c r="W60" s="20" t="str">
        <f t="shared" si="5"/>
        <v/>
      </c>
      <c r="X60" s="20" t="str">
        <f t="shared" si="6"/>
        <v/>
      </c>
      <c r="Y60" s="20" t="str">
        <f t="shared" si="7"/>
        <v/>
      </c>
      <c r="Z60" s="20" t="str">
        <f t="shared" si="8"/>
        <v/>
      </c>
      <c r="AA60" s="20" t="str">
        <f t="shared" si="9"/>
        <v/>
      </c>
      <c r="AB60" s="20" t="str">
        <f t="shared" si="10"/>
        <v/>
      </c>
      <c r="AD60" s="20" t="str">
        <f t="shared" si="11"/>
        <v/>
      </c>
      <c r="AE60" s="20" t="str">
        <f t="shared" si="12"/>
        <v/>
      </c>
      <c r="AF60" s="20" t="str">
        <f t="shared" si="13"/>
        <v xml:space="preserve">SELECT * FROM "SchAccounting"."Func_TblCodeOfAccounting_Structure_SET"(0000004000000000002, NULL, 0000009000000000002, 2, '310-00', '310-22'); </v>
      </c>
      <c r="AG60" s="20" t="str">
        <f t="shared" si="14"/>
        <v/>
      </c>
      <c r="AH60" s="20" t="str">
        <f t="shared" si="15"/>
        <v/>
      </c>
      <c r="AI60" s="20" t="str">
        <f t="shared" si="16"/>
        <v/>
      </c>
      <c r="AJ60" s="20" t="str">
        <f t="shared" si="17"/>
        <v/>
      </c>
      <c r="AK60" s="20" t="str">
        <f t="shared" si="18"/>
        <v/>
      </c>
      <c r="AL60" s="20" t="str">
        <f t="shared" si="19"/>
        <v/>
      </c>
      <c r="AM60" s="20" t="str">
        <f t="shared" si="20"/>
        <v/>
      </c>
      <c r="AO60" s="28" t="str">
        <f t="shared" si="0"/>
        <v xml:space="preserve">SELECT * FROM "SchAccounting"."Func_TblCodeOfAccounting_Structure_SET"(0000004000000000002, NULL, 0000009000000000002, 2, '310-00', '310-22'); </v>
      </c>
    </row>
    <row r="61" spans="2:41" x14ac:dyDescent="0.25">
      <c r="B61" s="20">
        <v>4</v>
      </c>
      <c r="C61" s="32" t="s">
        <v>387</v>
      </c>
      <c r="D61" s="20" t="s">
        <v>454</v>
      </c>
      <c r="H61" s="20" t="s">
        <v>810</v>
      </c>
      <c r="I61" s="32"/>
      <c r="Q61" s="20" t="s">
        <v>809</v>
      </c>
      <c r="S61" s="20" t="str">
        <f t="shared" si="1"/>
        <v>2-PASV</v>
      </c>
      <c r="T61" s="20" t="str">
        <f t="shared" si="2"/>
        <v>300-00</v>
      </c>
      <c r="U61" s="20" t="str">
        <f t="shared" si="3"/>
        <v>320-10</v>
      </c>
      <c r="V61" s="20" t="str">
        <f t="shared" si="4"/>
        <v>310-22</v>
      </c>
      <c r="W61" s="20" t="str">
        <f t="shared" si="5"/>
        <v/>
      </c>
      <c r="X61" s="20" t="str">
        <f t="shared" si="6"/>
        <v/>
      </c>
      <c r="Y61" s="20" t="str">
        <f t="shared" si="7"/>
        <v/>
      </c>
      <c r="Z61" s="20" t="str">
        <f t="shared" si="8"/>
        <v/>
      </c>
      <c r="AA61" s="20" t="str">
        <f t="shared" si="9"/>
        <v/>
      </c>
      <c r="AB61" s="20" t="str">
        <f t="shared" si="10"/>
        <v/>
      </c>
      <c r="AD61" s="20" t="str">
        <f t="shared" si="11"/>
        <v/>
      </c>
      <c r="AE61" s="20" t="str">
        <f t="shared" si="12"/>
        <v xml:space="preserve">SELECT * FROM "SchAccounting"."Func_TblCodeOfAccounting_Structure_SET"(0000004000000000002, NULL, 0000009000000000002, 1, '300-00', '320-10'); </v>
      </c>
      <c r="AF61" s="20" t="str">
        <f t="shared" si="13"/>
        <v/>
      </c>
      <c r="AG61" s="20" t="str">
        <f t="shared" si="14"/>
        <v/>
      </c>
      <c r="AH61" s="20" t="str">
        <f t="shared" si="15"/>
        <v/>
      </c>
      <c r="AI61" s="20" t="str">
        <f t="shared" si="16"/>
        <v/>
      </c>
      <c r="AJ61" s="20" t="str">
        <f t="shared" si="17"/>
        <v/>
      </c>
      <c r="AK61" s="20" t="str">
        <f t="shared" si="18"/>
        <v/>
      </c>
      <c r="AL61" s="20" t="str">
        <f t="shared" si="19"/>
        <v/>
      </c>
      <c r="AM61" s="20" t="str">
        <f t="shared" si="20"/>
        <v/>
      </c>
      <c r="AO61" s="28" t="str">
        <f t="shared" si="0"/>
        <v xml:space="preserve">SELECT * FROM "SchAccounting"."Func_TblCodeOfAccounting_Structure_SET"(0000004000000000002, NULL, 0000009000000000002, 1, '300-00', '320-10'); </v>
      </c>
    </row>
    <row r="62" spans="2:41" x14ac:dyDescent="0.25">
      <c r="B62" s="20">
        <v>3</v>
      </c>
      <c r="C62" s="32" t="s">
        <v>470</v>
      </c>
      <c r="D62" s="20" t="s">
        <v>46</v>
      </c>
      <c r="H62" s="20" t="s">
        <v>811</v>
      </c>
      <c r="Q62" s="20" t="s">
        <v>147</v>
      </c>
      <c r="S62" s="20" t="str">
        <f t="shared" si="1"/>
        <v>2-PASV</v>
      </c>
      <c r="T62" s="20" t="str">
        <f t="shared" si="2"/>
        <v>300-00</v>
      </c>
      <c r="U62" s="20" t="str">
        <f t="shared" si="3"/>
        <v>320-20</v>
      </c>
      <c r="V62" s="20" t="str">
        <f t="shared" si="4"/>
        <v>310-22</v>
      </c>
      <c r="W62" s="20" t="str">
        <f t="shared" si="5"/>
        <v/>
      </c>
      <c r="X62" s="20" t="str">
        <f t="shared" si="6"/>
        <v/>
      </c>
      <c r="Y62" s="20" t="str">
        <f t="shared" si="7"/>
        <v/>
      </c>
      <c r="Z62" s="20" t="str">
        <f t="shared" si="8"/>
        <v/>
      </c>
      <c r="AA62" s="20" t="str">
        <f t="shared" si="9"/>
        <v/>
      </c>
      <c r="AB62" s="20" t="str">
        <f t="shared" si="10"/>
        <v/>
      </c>
      <c r="AD62" s="20" t="str">
        <f t="shared" si="11"/>
        <v/>
      </c>
      <c r="AE62" s="20" t="str">
        <f t="shared" si="12"/>
        <v xml:space="preserve">SELECT * FROM "SchAccounting"."Func_TblCodeOfAccounting_Structure_SET"(0000004000000000002, NULL, 0000009000000000002, 1, '300-00', '320-20'); </v>
      </c>
      <c r="AF62" s="20" t="str">
        <f t="shared" si="13"/>
        <v/>
      </c>
      <c r="AG62" s="20" t="str">
        <f t="shared" si="14"/>
        <v/>
      </c>
      <c r="AH62" s="20" t="str">
        <f t="shared" si="15"/>
        <v/>
      </c>
      <c r="AI62" s="20" t="str">
        <f t="shared" si="16"/>
        <v/>
      </c>
      <c r="AJ62" s="20" t="str">
        <f t="shared" si="17"/>
        <v/>
      </c>
      <c r="AK62" s="20" t="str">
        <f t="shared" si="18"/>
        <v/>
      </c>
      <c r="AL62" s="20" t="str">
        <f t="shared" si="19"/>
        <v/>
      </c>
      <c r="AM62" s="20" t="str">
        <f t="shared" si="20"/>
        <v/>
      </c>
      <c r="AO62" s="28" t="str">
        <f t="shared" si="0"/>
        <v xml:space="preserve">SELECT * FROM "SchAccounting"."Func_TblCodeOfAccounting_Structure_SET"(0000004000000000002, NULL, 0000009000000000002, 1, '300-00', '320-20'); </v>
      </c>
    </row>
    <row r="63" spans="2:41" x14ac:dyDescent="0.25">
      <c r="B63" s="20">
        <v>2</v>
      </c>
      <c r="C63" s="32" t="s">
        <v>471</v>
      </c>
      <c r="D63" s="20" t="s">
        <v>47</v>
      </c>
      <c r="H63" s="32"/>
      <c r="I63" s="20" t="s">
        <v>712</v>
      </c>
      <c r="Q63" s="20" t="s">
        <v>326</v>
      </c>
      <c r="S63" s="20" t="str">
        <f t="shared" si="1"/>
        <v>2-PASV</v>
      </c>
      <c r="T63" s="20" t="str">
        <f t="shared" si="2"/>
        <v>300-00</v>
      </c>
      <c r="U63" s="20" t="str">
        <f t="shared" si="3"/>
        <v>320-20</v>
      </c>
      <c r="V63" s="20" t="str">
        <f t="shared" si="4"/>
        <v>4-1EAT</v>
      </c>
      <c r="W63" s="20" t="str">
        <f t="shared" si="5"/>
        <v/>
      </c>
      <c r="X63" s="20" t="str">
        <f t="shared" si="6"/>
        <v/>
      </c>
      <c r="Y63" s="20" t="str">
        <f t="shared" si="7"/>
        <v/>
      </c>
      <c r="Z63" s="20" t="str">
        <f t="shared" si="8"/>
        <v/>
      </c>
      <c r="AA63" s="20" t="str">
        <f t="shared" si="9"/>
        <v/>
      </c>
      <c r="AB63" s="20" t="str">
        <f t="shared" si="10"/>
        <v/>
      </c>
      <c r="AD63" s="20" t="str">
        <f t="shared" si="11"/>
        <v/>
      </c>
      <c r="AE63" s="20" t="str">
        <f t="shared" si="12"/>
        <v/>
      </c>
      <c r="AF63" s="20" t="str">
        <f t="shared" si="13"/>
        <v xml:space="preserve">SELECT * FROM "SchAccounting"."Func_TblCodeOfAccounting_Structure_SET"(0000004000000000002, NULL, 0000009000000000002, 2, '320-20', '4-1EAT'); </v>
      </c>
      <c r="AG63" s="20" t="str">
        <f t="shared" si="14"/>
        <v/>
      </c>
      <c r="AH63" s="20" t="str">
        <f t="shared" si="15"/>
        <v/>
      </c>
      <c r="AI63" s="20" t="str">
        <f t="shared" si="16"/>
        <v/>
      </c>
      <c r="AJ63" s="20" t="str">
        <f t="shared" si="17"/>
        <v/>
      </c>
      <c r="AK63" s="20" t="str">
        <f t="shared" si="18"/>
        <v/>
      </c>
      <c r="AL63" s="20" t="str">
        <f t="shared" si="19"/>
        <v/>
      </c>
      <c r="AM63" s="20" t="str">
        <f t="shared" si="20"/>
        <v/>
      </c>
      <c r="AO63" s="28" t="str">
        <f t="shared" si="0"/>
        <v xml:space="preserve">SELECT * FROM "SchAccounting"."Func_TblCodeOfAccounting_Structure_SET"(0000004000000000002, NULL, 0000009000000000002, 2, '320-20', '4-1EAT'); </v>
      </c>
    </row>
    <row r="64" spans="2:41" x14ac:dyDescent="0.25">
      <c r="B64" s="20">
        <v>3</v>
      </c>
      <c r="C64" s="32" t="s">
        <v>472</v>
      </c>
      <c r="D64" s="20" t="s">
        <v>48</v>
      </c>
      <c r="J64" s="20" t="s">
        <v>713</v>
      </c>
      <c r="Q64" s="20" t="s">
        <v>325</v>
      </c>
      <c r="S64" s="20" t="str">
        <f t="shared" si="1"/>
        <v>2-PASV</v>
      </c>
      <c r="T64" s="20" t="str">
        <f t="shared" si="2"/>
        <v>300-00</v>
      </c>
      <c r="U64" s="20" t="str">
        <f t="shared" si="3"/>
        <v>320-20</v>
      </c>
      <c r="V64" s="20" t="str">
        <f t="shared" si="4"/>
        <v>4-1EAT</v>
      </c>
      <c r="W64" s="20" t="str">
        <f t="shared" si="5"/>
        <v>4-2EBT</v>
      </c>
      <c r="X64" s="20" t="str">
        <f t="shared" si="6"/>
        <v/>
      </c>
      <c r="Y64" s="20" t="str">
        <f t="shared" si="7"/>
        <v/>
      </c>
      <c r="Z64" s="20" t="str">
        <f t="shared" si="8"/>
        <v/>
      </c>
      <c r="AA64" s="20" t="str">
        <f t="shared" si="9"/>
        <v/>
      </c>
      <c r="AB64" s="20" t="str">
        <f t="shared" si="10"/>
        <v/>
      </c>
      <c r="AD64" s="20" t="str">
        <f t="shared" si="11"/>
        <v/>
      </c>
      <c r="AE64" s="20" t="str">
        <f t="shared" si="12"/>
        <v/>
      </c>
      <c r="AF64" s="20" t="str">
        <f t="shared" si="13"/>
        <v/>
      </c>
      <c r="AG64" s="20" t="str">
        <f t="shared" si="14"/>
        <v xml:space="preserve">SELECT * FROM "SchAccounting"."Func_TblCodeOfAccounting_Structure_SET"(0000004000000000002, NULL, 0000009000000000002, 3, '4-1EAT', '4-2EBT'); </v>
      </c>
      <c r="AH64" s="20" t="str">
        <f t="shared" si="15"/>
        <v/>
      </c>
      <c r="AI64" s="20" t="str">
        <f t="shared" si="16"/>
        <v/>
      </c>
      <c r="AJ64" s="20" t="str">
        <f t="shared" si="17"/>
        <v/>
      </c>
      <c r="AK64" s="20" t="str">
        <f t="shared" si="18"/>
        <v/>
      </c>
      <c r="AL64" s="20" t="str">
        <f t="shared" si="19"/>
        <v/>
      </c>
      <c r="AM64" s="20" t="str">
        <f t="shared" si="20"/>
        <v/>
      </c>
      <c r="AO64" s="28" t="str">
        <f t="shared" si="0"/>
        <v xml:space="preserve">SELECT * FROM "SchAccounting"."Func_TblCodeOfAccounting_Structure_SET"(0000004000000000002, NULL, 0000009000000000002, 3, '4-1EAT', '4-2EBT'); </v>
      </c>
    </row>
    <row r="65" spans="2:41" x14ac:dyDescent="0.25">
      <c r="B65" s="20">
        <v>3</v>
      </c>
      <c r="C65" s="32" t="s">
        <v>473</v>
      </c>
      <c r="D65" s="20" t="s">
        <v>49</v>
      </c>
      <c r="K65" s="20" t="s">
        <v>714</v>
      </c>
      <c r="Q65" s="20" t="s">
        <v>324</v>
      </c>
      <c r="S65" s="20" t="str">
        <f t="shared" si="1"/>
        <v>2-PASV</v>
      </c>
      <c r="T65" s="20" t="str">
        <f t="shared" si="2"/>
        <v>300-00</v>
      </c>
      <c r="U65" s="20" t="str">
        <f t="shared" si="3"/>
        <v>320-20</v>
      </c>
      <c r="V65" s="20" t="str">
        <f t="shared" si="4"/>
        <v>4-1EAT</v>
      </c>
      <c r="W65" s="20" t="str">
        <f t="shared" si="5"/>
        <v>4-2EBT</v>
      </c>
      <c r="X65" s="20" t="str">
        <f t="shared" si="6"/>
        <v>4-3OPF</v>
      </c>
      <c r="Y65" s="20" t="str">
        <f t="shared" si="7"/>
        <v/>
      </c>
      <c r="Z65" s="20" t="str">
        <f t="shared" si="8"/>
        <v/>
      </c>
      <c r="AA65" s="20" t="str">
        <f t="shared" si="9"/>
        <v/>
      </c>
      <c r="AB65" s="20" t="str">
        <f t="shared" si="10"/>
        <v/>
      </c>
      <c r="AD65" s="20" t="str">
        <f t="shared" si="11"/>
        <v/>
      </c>
      <c r="AE65" s="20" t="str">
        <f t="shared" si="12"/>
        <v/>
      </c>
      <c r="AF65" s="20" t="str">
        <f t="shared" si="13"/>
        <v/>
      </c>
      <c r="AG65" s="20" t="str">
        <f t="shared" si="14"/>
        <v/>
      </c>
      <c r="AH65" s="20" t="str">
        <f t="shared" si="15"/>
        <v xml:space="preserve">SELECT * FROM "SchAccounting"."Func_TblCodeOfAccounting_Structure_SET"(0000004000000000002, NULL, 0000009000000000002, 4, '4-2EBT', '4-3OPF'); </v>
      </c>
      <c r="AI65" s="20" t="str">
        <f t="shared" si="16"/>
        <v/>
      </c>
      <c r="AJ65" s="20" t="str">
        <f t="shared" si="17"/>
        <v/>
      </c>
      <c r="AK65" s="20" t="str">
        <f t="shared" si="18"/>
        <v/>
      </c>
      <c r="AL65" s="20" t="str">
        <f t="shared" si="19"/>
        <v/>
      </c>
      <c r="AM65" s="20" t="str">
        <f t="shared" si="20"/>
        <v/>
      </c>
      <c r="AO65" s="28" t="str">
        <f t="shared" si="0"/>
        <v xml:space="preserve">SELECT * FROM "SchAccounting"."Func_TblCodeOfAccounting_Structure_SET"(0000004000000000002, NULL, 0000009000000000002, 4, '4-2EBT', '4-3OPF'); </v>
      </c>
    </row>
    <row r="66" spans="2:41" x14ac:dyDescent="0.25">
      <c r="B66" s="20">
        <v>3</v>
      </c>
      <c r="C66" s="32" t="s">
        <v>474</v>
      </c>
      <c r="D66" s="20" t="s">
        <v>49</v>
      </c>
      <c r="L66" s="20" t="s">
        <v>715</v>
      </c>
      <c r="Q66" s="20" t="s">
        <v>323</v>
      </c>
      <c r="S66" s="20" t="str">
        <f t="shared" si="1"/>
        <v>2-PASV</v>
      </c>
      <c r="T66" s="20" t="str">
        <f t="shared" si="2"/>
        <v>300-00</v>
      </c>
      <c r="U66" s="20" t="str">
        <f t="shared" si="3"/>
        <v>320-20</v>
      </c>
      <c r="V66" s="20" t="str">
        <f t="shared" si="4"/>
        <v>4-1EAT</v>
      </c>
      <c r="W66" s="20" t="str">
        <f t="shared" si="5"/>
        <v>4-2EBT</v>
      </c>
      <c r="X66" s="20" t="str">
        <f t="shared" si="6"/>
        <v>4-3OPF</v>
      </c>
      <c r="Y66" s="20" t="str">
        <f t="shared" si="7"/>
        <v>4-4GPF</v>
      </c>
      <c r="Z66" s="20" t="str">
        <f t="shared" si="8"/>
        <v/>
      </c>
      <c r="AA66" s="20" t="str">
        <f t="shared" si="9"/>
        <v/>
      </c>
      <c r="AB66" s="20" t="str">
        <f t="shared" si="10"/>
        <v/>
      </c>
      <c r="AD66" s="20" t="str">
        <f t="shared" si="11"/>
        <v/>
      </c>
      <c r="AE66" s="20" t="str">
        <f t="shared" si="12"/>
        <v/>
      </c>
      <c r="AF66" s="20" t="str">
        <f t="shared" si="13"/>
        <v/>
      </c>
      <c r="AG66" s="20" t="str">
        <f t="shared" si="14"/>
        <v/>
      </c>
      <c r="AH66" s="20" t="str">
        <f t="shared" si="15"/>
        <v/>
      </c>
      <c r="AI66" s="20" t="str">
        <f t="shared" si="16"/>
        <v xml:space="preserve">SELECT * FROM "SchAccounting"."Func_TblCodeOfAccounting_Structure_SET"(0000004000000000002, NULL, 0000009000000000002, 5, '4-3OPF', '4-4GPF'); </v>
      </c>
      <c r="AJ66" s="20" t="str">
        <f t="shared" si="17"/>
        <v/>
      </c>
      <c r="AK66" s="20" t="str">
        <f t="shared" si="18"/>
        <v/>
      </c>
      <c r="AL66" s="20" t="str">
        <f t="shared" si="19"/>
        <v/>
      </c>
      <c r="AM66" s="20" t="str">
        <f t="shared" si="20"/>
        <v/>
      </c>
      <c r="AO66" s="28" t="str">
        <f t="shared" si="0"/>
        <v xml:space="preserve">SELECT * FROM "SchAccounting"."Func_TblCodeOfAccounting_Structure_SET"(0000004000000000002, NULL, 0000009000000000002, 5, '4-3OPF', '4-4GPF'); </v>
      </c>
    </row>
    <row r="67" spans="2:41" x14ac:dyDescent="0.25">
      <c r="B67" s="20">
        <v>3</v>
      </c>
      <c r="C67" s="32" t="s">
        <v>475</v>
      </c>
      <c r="D67" s="20" t="s">
        <v>50</v>
      </c>
      <c r="M67" s="32" t="s">
        <v>817</v>
      </c>
      <c r="Q67" s="20" t="s">
        <v>149</v>
      </c>
      <c r="S67" s="20" t="str">
        <f t="shared" si="1"/>
        <v>2-PASV</v>
      </c>
      <c r="T67" s="20" t="str">
        <f t="shared" si="2"/>
        <v>300-00</v>
      </c>
      <c r="U67" s="20" t="str">
        <f t="shared" si="3"/>
        <v>320-20</v>
      </c>
      <c r="V67" s="20" t="str">
        <f t="shared" si="4"/>
        <v>4-1EAT</v>
      </c>
      <c r="W67" s="20" t="str">
        <f t="shared" si="5"/>
        <v>4-2EBT</v>
      </c>
      <c r="X67" s="20" t="str">
        <f t="shared" si="6"/>
        <v>4-3OPF</v>
      </c>
      <c r="Y67" s="20" t="str">
        <f t="shared" si="7"/>
        <v>4-4GPF</v>
      </c>
      <c r="Z67" s="20" t="str">
        <f t="shared" si="8"/>
        <v>410-00</v>
      </c>
      <c r="AA67" s="20" t="str">
        <f t="shared" si="9"/>
        <v/>
      </c>
      <c r="AB67" s="20" t="str">
        <f t="shared" si="10"/>
        <v/>
      </c>
      <c r="AD67" s="20" t="str">
        <f t="shared" si="11"/>
        <v/>
      </c>
      <c r="AE67" s="20" t="str">
        <f t="shared" si="12"/>
        <v/>
      </c>
      <c r="AF67" s="20" t="str">
        <f t="shared" si="13"/>
        <v/>
      </c>
      <c r="AG67" s="20" t="str">
        <f t="shared" si="14"/>
        <v/>
      </c>
      <c r="AH67" s="20" t="str">
        <f t="shared" si="15"/>
        <v/>
      </c>
      <c r="AI67" s="20" t="str">
        <f t="shared" si="16"/>
        <v/>
      </c>
      <c r="AJ67" s="20" t="str">
        <f t="shared" si="17"/>
        <v xml:space="preserve">SELECT * FROM "SchAccounting"."Func_TblCodeOfAccounting_Structure_SET"(0000004000000000002, NULL, 0000009000000000002, 6, '4-4GPF', '410-00'); </v>
      </c>
      <c r="AK67" s="20" t="str">
        <f t="shared" si="18"/>
        <v/>
      </c>
      <c r="AL67" s="20" t="str">
        <f t="shared" si="19"/>
        <v/>
      </c>
      <c r="AM67" s="20" t="str">
        <f t="shared" si="20"/>
        <v/>
      </c>
      <c r="AO67" s="28" t="str">
        <f t="shared" si="0"/>
        <v xml:space="preserve">SELECT * FROM "SchAccounting"."Func_TblCodeOfAccounting_Structure_SET"(0000004000000000002, NULL, 0000009000000000002, 6, '4-4GPF', '410-00'); </v>
      </c>
    </row>
    <row r="68" spans="2:41" x14ac:dyDescent="0.25">
      <c r="B68" s="20">
        <v>3</v>
      </c>
      <c r="C68" s="32" t="s">
        <v>476</v>
      </c>
      <c r="D68" s="20" t="s">
        <v>51</v>
      </c>
      <c r="I68" s="32"/>
      <c r="N68" s="20" t="s">
        <v>812</v>
      </c>
      <c r="Q68" s="20" t="s">
        <v>815</v>
      </c>
      <c r="S68" s="20" t="str">
        <f t="shared" si="1"/>
        <v>2-PASV</v>
      </c>
      <c r="T68" s="20" t="str">
        <f t="shared" si="2"/>
        <v>300-00</v>
      </c>
      <c r="U68" s="20" t="str">
        <f t="shared" si="3"/>
        <v>320-20</v>
      </c>
      <c r="V68" s="20" t="str">
        <f t="shared" si="4"/>
        <v>4-1EAT</v>
      </c>
      <c r="W68" s="20" t="str">
        <f t="shared" si="5"/>
        <v>4-2EBT</v>
      </c>
      <c r="X68" s="20" t="str">
        <f t="shared" si="6"/>
        <v>4-3OPF</v>
      </c>
      <c r="Y68" s="20" t="str">
        <f t="shared" si="7"/>
        <v>4-4GPF</v>
      </c>
      <c r="Z68" s="20" t="str">
        <f t="shared" si="8"/>
        <v>410-00</v>
      </c>
      <c r="AA68" s="20" t="str">
        <f t="shared" si="9"/>
        <v>410-10</v>
      </c>
      <c r="AB68" s="20" t="str">
        <f t="shared" si="10"/>
        <v/>
      </c>
      <c r="AD68" s="20" t="str">
        <f t="shared" si="11"/>
        <v/>
      </c>
      <c r="AE68" s="20" t="str">
        <f t="shared" si="12"/>
        <v/>
      </c>
      <c r="AF68" s="20" t="str">
        <f t="shared" si="13"/>
        <v/>
      </c>
      <c r="AG68" s="20" t="str">
        <f t="shared" si="14"/>
        <v/>
      </c>
      <c r="AH68" s="20" t="str">
        <f t="shared" si="15"/>
        <v/>
      </c>
      <c r="AI68" s="20" t="str">
        <f t="shared" si="16"/>
        <v/>
      </c>
      <c r="AJ68" s="20" t="str">
        <f t="shared" si="17"/>
        <v/>
      </c>
      <c r="AK68" s="20" t="str">
        <f t="shared" si="18"/>
        <v xml:space="preserve">SELECT * FROM "SchAccounting"."Func_TblCodeOfAccounting_Structure_SET"(0000004000000000002, NULL, 0000009000000000002, 7, '410-00', '410-10'); </v>
      </c>
      <c r="AL68" s="20" t="str">
        <f t="shared" si="19"/>
        <v/>
      </c>
      <c r="AM68" s="20" t="str">
        <f t="shared" si="20"/>
        <v/>
      </c>
      <c r="AO68" s="28" t="str">
        <f t="shared" si="0"/>
        <v xml:space="preserve">SELECT * FROM "SchAccounting"."Func_TblCodeOfAccounting_Structure_SET"(0000004000000000002, NULL, 0000009000000000002, 7, '410-00', '410-10'); </v>
      </c>
    </row>
    <row r="69" spans="2:41" x14ac:dyDescent="0.25">
      <c r="B69" s="20">
        <v>4</v>
      </c>
      <c r="C69" s="32" t="s">
        <v>477</v>
      </c>
      <c r="D69" s="20" t="s">
        <v>51</v>
      </c>
      <c r="J69" s="32"/>
      <c r="N69" s="20" t="s">
        <v>813</v>
      </c>
      <c r="Q69" s="20" t="s">
        <v>816</v>
      </c>
      <c r="S69" s="20" t="str">
        <f t="shared" si="1"/>
        <v>2-PASV</v>
      </c>
      <c r="T69" s="20" t="str">
        <f t="shared" si="2"/>
        <v>300-00</v>
      </c>
      <c r="U69" s="20" t="str">
        <f t="shared" si="3"/>
        <v>320-20</v>
      </c>
      <c r="V69" s="20" t="str">
        <f t="shared" si="4"/>
        <v>4-1EAT</v>
      </c>
      <c r="W69" s="20" t="str">
        <f t="shared" si="5"/>
        <v>4-2EBT</v>
      </c>
      <c r="X69" s="20" t="str">
        <f t="shared" si="6"/>
        <v>4-3OPF</v>
      </c>
      <c r="Y69" s="20" t="str">
        <f t="shared" si="7"/>
        <v>4-4GPF</v>
      </c>
      <c r="Z69" s="20" t="str">
        <f t="shared" si="8"/>
        <v>410-00</v>
      </c>
      <c r="AA69" s="20" t="str">
        <f t="shared" si="9"/>
        <v>410-20</v>
      </c>
      <c r="AB69" s="20" t="str">
        <f t="shared" si="10"/>
        <v/>
      </c>
      <c r="AD69" s="20" t="str">
        <f t="shared" si="11"/>
        <v/>
      </c>
      <c r="AE69" s="20" t="str">
        <f t="shared" si="12"/>
        <v/>
      </c>
      <c r="AF69" s="20" t="str">
        <f t="shared" si="13"/>
        <v/>
      </c>
      <c r="AG69" s="20" t="str">
        <f t="shared" si="14"/>
        <v/>
      </c>
      <c r="AH69" s="20" t="str">
        <f t="shared" si="15"/>
        <v/>
      </c>
      <c r="AI69" s="20" t="str">
        <f t="shared" si="16"/>
        <v/>
      </c>
      <c r="AJ69" s="20" t="str">
        <f t="shared" si="17"/>
        <v/>
      </c>
      <c r="AK69" s="20" t="str">
        <f t="shared" si="18"/>
        <v xml:space="preserve">SELECT * FROM "SchAccounting"."Func_TblCodeOfAccounting_Structure_SET"(0000004000000000002, NULL, 0000009000000000002, 7, '410-00', '410-20'); </v>
      </c>
      <c r="AL69" s="20" t="str">
        <f t="shared" si="19"/>
        <v/>
      </c>
      <c r="AM69" s="20" t="str">
        <f t="shared" si="20"/>
        <v/>
      </c>
      <c r="AO69" s="28" t="str">
        <f t="shared" ref="AO69:AO132" si="21">IF(NOT(EXACT(AD69, "")), AD69, IF(NOT(EXACT(AE69, "")), AE69, IF(NOT(EXACT(AF69, "")), AF69, IF(NOT(EXACT(AG69, "")), AG69, IF(NOT(EXACT(AH69, "")), AH69, IF(NOT(EXACT(AI69, "")), AI69, IF(NOT(EXACT(AJ69, "")), AJ69, IF(NOT(EXACT(AK69, "")), AK69, IF(NOT(EXACT(AL69, "")), AL69, IF(NOT(EXACT(AM69, "")), AM69, ""))))))))))</f>
        <v xml:space="preserve">SELECT * FROM "SchAccounting"."Func_TblCodeOfAccounting_Structure_SET"(0000004000000000002, NULL, 0000009000000000002, 7, '410-00', '410-20'); </v>
      </c>
    </row>
    <row r="70" spans="2:41" x14ac:dyDescent="0.25">
      <c r="B70" s="20">
        <v>4</v>
      </c>
      <c r="C70" s="32" t="s">
        <v>478</v>
      </c>
      <c r="D70" s="20" t="s">
        <v>52</v>
      </c>
      <c r="J70" s="32"/>
      <c r="N70" s="20" t="s">
        <v>814</v>
      </c>
      <c r="Q70" s="20" t="s">
        <v>818</v>
      </c>
      <c r="S70" s="20" t="str">
        <f t="shared" ref="S70:S133" si="22">IF(EXACT($F70, ""), IF(EXACT($S69, ""), "", $S69), $F70)</f>
        <v>2-PASV</v>
      </c>
      <c r="T70" s="20" t="str">
        <f t="shared" ref="T70:T133" si="23">IF(EXACT($G70, ""), IF(EXACT($T69, ""), "", $T69), $G70)</f>
        <v>300-00</v>
      </c>
      <c r="U70" s="20" t="str">
        <f t="shared" ref="U70:U133" si="24">IF(EXACT($H70, ""), IF(EXACT($U69, ""), "", $U69), $H70)</f>
        <v>320-20</v>
      </c>
      <c r="V70" s="20" t="str">
        <f t="shared" ref="V70:V133" si="25">IF(EXACT($I70, ""), IF(EXACT($V69, ""), "", $V69), $I70)</f>
        <v>4-1EAT</v>
      </c>
      <c r="W70" s="20" t="str">
        <f t="shared" ref="W70:W133" si="26">IF(EXACT($J70, ""), IF(EXACT($W69, ""), "", $W69), $J70)</f>
        <v>4-2EBT</v>
      </c>
      <c r="X70" s="20" t="str">
        <f t="shared" ref="X70:X96" si="27">IF(EXACT($K70, ""), IF(EXACT($X69, ""), "", $X69), $K70)</f>
        <v>4-3OPF</v>
      </c>
      <c r="Y70" s="20" t="str">
        <f t="shared" ref="Y70:Y96" si="28">IF(EXACT($L70, ""), IF(EXACT($Y69, ""), "", $Y69), $L70)</f>
        <v>4-4GPF</v>
      </c>
      <c r="Z70" s="20" t="str">
        <f t="shared" ref="Z70:Z133" si="29">IF(EXACT($M70, ""), IF(EXACT($Z69, ""), "", $Z69), $M70)</f>
        <v>410-00</v>
      </c>
      <c r="AA70" s="20" t="str">
        <f t="shared" ref="AA70:AA133" si="30">IF(EXACT($N70, ""), IF(EXACT($AA69, ""), "", $AA69), $N70)</f>
        <v>410-40</v>
      </c>
      <c r="AB70" s="20" t="str">
        <f t="shared" ref="AB70:AB133" si="31">IF(EXACT($O70, ""), IF(EXACT($AB69, ""), "", $AB69), $O70)</f>
        <v/>
      </c>
      <c r="AD70" s="20" t="str">
        <f t="shared" ref="AD70:AD133" si="32">IF(EXACT(T70, T69), "", CONCATENATE("SELECT * FROM ""SchAccounting"".""Func_TblCodeOfAccounting_Structure_SET""(0000004000000000002, NULL, 0000009000000000002, 0, '", S70, "', '", T70, "'); "))</f>
        <v/>
      </c>
      <c r="AE70" s="20" t="str">
        <f t="shared" ref="AE70:AE133" si="33">IF(EXACT(U70, U69), "", CONCATENATE("SELECT * FROM ""SchAccounting"".""Func_TblCodeOfAccounting_Structure_SET""(0000004000000000002, NULL, 0000009000000000002, 1, '", T70, "', '", U70, "'); "))</f>
        <v/>
      </c>
      <c r="AF70" s="20" t="str">
        <f t="shared" ref="AF70:AF133" si="34">IF(EXACT(V70, V69), "", CONCATENATE("SELECT * FROM ""SchAccounting"".""Func_TblCodeOfAccounting_Structure_SET""(0000004000000000002, NULL, 0000009000000000002, 2, '", U70, "', '", V70, "'); "))</f>
        <v/>
      </c>
      <c r="AG70" s="20" t="str">
        <f t="shared" ref="AG70:AG133" si="35">IF(EXACT(W70, W69), "", CONCATENATE("SELECT * FROM ""SchAccounting"".""Func_TblCodeOfAccounting_Structure_SET""(0000004000000000002, NULL, 0000009000000000002, 3, '", V70, "', '", W70, "'); "))</f>
        <v/>
      </c>
      <c r="AH70" s="20" t="str">
        <f t="shared" ref="AH70:AH133" si="36">IF(EXACT(X70, X69), "", CONCATENATE("SELECT * FROM ""SchAccounting"".""Func_TblCodeOfAccounting_Structure_SET""(0000004000000000002, NULL, 0000009000000000002, 4, '", W70, "', '", X70, "'); "))</f>
        <v/>
      </c>
      <c r="AI70" s="20" t="str">
        <f t="shared" ref="AI70:AI133" si="37">IF(EXACT(Y70, Y69), "", CONCATENATE("SELECT * FROM ""SchAccounting"".""Func_TblCodeOfAccounting_Structure_SET""(0000004000000000002, NULL, 0000009000000000002, 5, '", X70, "', '", Y70, "'); "))</f>
        <v/>
      </c>
      <c r="AJ70" s="20" t="str">
        <f t="shared" ref="AJ70:AJ133" si="38">IF(EXACT(Z70, Z69), "", CONCATENATE("SELECT * FROM ""SchAccounting"".""Func_TblCodeOfAccounting_Structure_SET""(0000004000000000002, NULL, 0000009000000000002, 6, '", Y70, "', '", Z70, "'); "))</f>
        <v/>
      </c>
      <c r="AK70" s="20" t="str">
        <f t="shared" ref="AK70:AK133" si="39">IF(EXACT(AA70, AA69), "", CONCATENATE("SELECT * FROM ""SchAccounting"".""Func_TblCodeOfAccounting_Structure_SET""(0000004000000000002, NULL, 0000009000000000002, 7, '", Z70, "', '", AA70, "'); "))</f>
        <v xml:space="preserve">SELECT * FROM "SchAccounting"."Func_TblCodeOfAccounting_Structure_SET"(0000004000000000002, NULL, 0000009000000000002, 7, '410-00', '410-40'); </v>
      </c>
      <c r="AL70" s="20" t="str">
        <f t="shared" ref="AL70:AL133" si="40">IF(EXACT(AB70, AB69), "", CONCATENATE("SELECT * FROM ""SchAccounting"".""Func_TblCodeOfAccounting_Structure_SET""(0000004000000000002, NULL, 0000009000000000002, 8, '", AA70, "', '", AB70, "'); "))</f>
        <v/>
      </c>
      <c r="AM70" s="20" t="str">
        <f t="shared" ref="AM70:AM133" si="41">IF(EXACT(AC70, AC69), "", CONCATENATE("SELECT * FROM ""SchAccounting"".""Func_TblCodeOfAccounting_Structure_SET""(0000004000000000002, NULL, 0000009000000000002, 9, '", AB70, "', '", AC70, "'); "))</f>
        <v/>
      </c>
      <c r="AO70" s="28" t="str">
        <f t="shared" si="21"/>
        <v xml:space="preserve">SELECT * FROM "SchAccounting"."Func_TblCodeOfAccounting_Structure_SET"(0000004000000000002, NULL, 0000009000000000002, 7, '410-00', '410-40'); </v>
      </c>
    </row>
    <row r="71" spans="2:41" x14ac:dyDescent="0.25">
      <c r="B71" s="20">
        <v>4</v>
      </c>
      <c r="C71" s="32" t="s">
        <v>479</v>
      </c>
      <c r="D71" s="20" t="s">
        <v>53</v>
      </c>
      <c r="I71" s="32"/>
      <c r="M71" s="32" t="s">
        <v>824</v>
      </c>
      <c r="Q71" s="20" t="s">
        <v>819</v>
      </c>
      <c r="S71" s="20" t="str">
        <f t="shared" si="22"/>
        <v>2-PASV</v>
      </c>
      <c r="T71" s="20" t="str">
        <f t="shared" si="23"/>
        <v>300-00</v>
      </c>
      <c r="U71" s="20" t="str">
        <f t="shared" si="24"/>
        <v>320-20</v>
      </c>
      <c r="V71" s="20" t="str">
        <f t="shared" si="25"/>
        <v>4-1EAT</v>
      </c>
      <c r="W71" s="20" t="str">
        <f t="shared" si="26"/>
        <v>4-2EBT</v>
      </c>
      <c r="X71" s="20" t="str">
        <f t="shared" si="27"/>
        <v>4-3OPF</v>
      </c>
      <c r="Y71" s="20" t="str">
        <f t="shared" si="28"/>
        <v>4-4GPF</v>
      </c>
      <c r="Z71" s="20" t="str">
        <f t="shared" si="29"/>
        <v>510-00</v>
      </c>
      <c r="AA71" s="20" t="str">
        <f t="shared" si="30"/>
        <v>410-40</v>
      </c>
      <c r="AB71" s="20" t="str">
        <f t="shared" si="31"/>
        <v/>
      </c>
      <c r="AD71" s="20" t="str">
        <f t="shared" si="32"/>
        <v/>
      </c>
      <c r="AE71" s="20" t="str">
        <f t="shared" si="33"/>
        <v/>
      </c>
      <c r="AF71" s="20" t="str">
        <f t="shared" si="34"/>
        <v/>
      </c>
      <c r="AG71" s="20" t="str">
        <f t="shared" si="35"/>
        <v/>
      </c>
      <c r="AH71" s="20" t="str">
        <f t="shared" si="36"/>
        <v/>
      </c>
      <c r="AI71" s="20" t="str">
        <f t="shared" si="37"/>
        <v/>
      </c>
      <c r="AJ71" s="20" t="str">
        <f t="shared" si="38"/>
        <v xml:space="preserve">SELECT * FROM "SchAccounting"."Func_TblCodeOfAccounting_Structure_SET"(0000004000000000002, NULL, 0000009000000000002, 6, '4-4GPF', '510-00'); </v>
      </c>
      <c r="AK71" s="20" t="str">
        <f t="shared" si="39"/>
        <v/>
      </c>
      <c r="AL71" s="20" t="str">
        <f t="shared" si="40"/>
        <v/>
      </c>
      <c r="AM71" s="20" t="str">
        <f t="shared" si="41"/>
        <v/>
      </c>
      <c r="AO71" s="28" t="str">
        <f t="shared" si="21"/>
        <v xml:space="preserve">SELECT * FROM "SchAccounting"."Func_TblCodeOfAccounting_Structure_SET"(0000004000000000002, NULL, 0000009000000000002, 6, '4-4GPF', '510-00'); </v>
      </c>
    </row>
    <row r="72" spans="2:41" x14ac:dyDescent="0.25">
      <c r="B72" s="20">
        <v>3</v>
      </c>
      <c r="C72" s="32" t="s">
        <v>480</v>
      </c>
      <c r="D72" s="20" t="s">
        <v>54</v>
      </c>
      <c r="I72" s="32"/>
      <c r="N72" s="20" t="s">
        <v>820</v>
      </c>
      <c r="Q72" s="20" t="s">
        <v>825</v>
      </c>
      <c r="S72" s="20" t="str">
        <f t="shared" si="22"/>
        <v>2-PASV</v>
      </c>
      <c r="T72" s="20" t="str">
        <f t="shared" si="23"/>
        <v>300-00</v>
      </c>
      <c r="U72" s="20" t="str">
        <f t="shared" si="24"/>
        <v>320-20</v>
      </c>
      <c r="V72" s="20" t="str">
        <f t="shared" si="25"/>
        <v>4-1EAT</v>
      </c>
      <c r="W72" s="20" t="str">
        <f t="shared" si="26"/>
        <v>4-2EBT</v>
      </c>
      <c r="X72" s="20" t="str">
        <f t="shared" si="27"/>
        <v>4-3OPF</v>
      </c>
      <c r="Y72" s="20" t="str">
        <f t="shared" si="28"/>
        <v>4-4GPF</v>
      </c>
      <c r="Z72" s="20" t="str">
        <f t="shared" si="29"/>
        <v>510-00</v>
      </c>
      <c r="AA72" s="20" t="str">
        <f t="shared" si="30"/>
        <v>510-31</v>
      </c>
      <c r="AB72" s="20" t="str">
        <f t="shared" si="31"/>
        <v/>
      </c>
      <c r="AD72" s="20" t="str">
        <f t="shared" si="32"/>
        <v/>
      </c>
      <c r="AE72" s="20" t="str">
        <f t="shared" si="33"/>
        <v/>
      </c>
      <c r="AF72" s="20" t="str">
        <f t="shared" si="34"/>
        <v/>
      </c>
      <c r="AG72" s="20" t="str">
        <f t="shared" si="35"/>
        <v/>
      </c>
      <c r="AH72" s="20" t="str">
        <f t="shared" si="36"/>
        <v/>
      </c>
      <c r="AI72" s="20" t="str">
        <f t="shared" si="37"/>
        <v/>
      </c>
      <c r="AJ72" s="20" t="str">
        <f t="shared" si="38"/>
        <v/>
      </c>
      <c r="AK72" s="20" t="str">
        <f t="shared" si="39"/>
        <v xml:space="preserve">SELECT * FROM "SchAccounting"."Func_TblCodeOfAccounting_Structure_SET"(0000004000000000002, NULL, 0000009000000000002, 7, '510-00', '510-31'); </v>
      </c>
      <c r="AL72" s="20" t="str">
        <f t="shared" si="40"/>
        <v/>
      </c>
      <c r="AM72" s="20" t="str">
        <f t="shared" si="41"/>
        <v/>
      </c>
      <c r="AO72" s="28" t="str">
        <f t="shared" si="21"/>
        <v xml:space="preserve">SELECT * FROM "SchAccounting"."Func_TblCodeOfAccounting_Structure_SET"(0000004000000000002, NULL, 0000009000000000002, 7, '510-00', '510-31'); </v>
      </c>
    </row>
    <row r="73" spans="2:41" x14ac:dyDescent="0.25">
      <c r="B73" s="20">
        <v>4</v>
      </c>
      <c r="C73" s="32" t="s">
        <v>481</v>
      </c>
      <c r="D73" s="20" t="s">
        <v>55</v>
      </c>
      <c r="J73" s="32"/>
      <c r="N73" s="20" t="s">
        <v>821</v>
      </c>
      <c r="Q73" s="20" t="s">
        <v>826</v>
      </c>
      <c r="S73" s="20" t="str">
        <f t="shared" si="22"/>
        <v>2-PASV</v>
      </c>
      <c r="T73" s="20" t="str">
        <f t="shared" si="23"/>
        <v>300-00</v>
      </c>
      <c r="U73" s="20" t="str">
        <f t="shared" si="24"/>
        <v>320-20</v>
      </c>
      <c r="V73" s="20" t="str">
        <f t="shared" si="25"/>
        <v>4-1EAT</v>
      </c>
      <c r="W73" s="20" t="str">
        <f t="shared" si="26"/>
        <v>4-2EBT</v>
      </c>
      <c r="X73" s="20" t="str">
        <f t="shared" si="27"/>
        <v>4-3OPF</v>
      </c>
      <c r="Y73" s="20" t="str">
        <f t="shared" si="28"/>
        <v>4-4GPF</v>
      </c>
      <c r="Z73" s="20" t="str">
        <f t="shared" si="29"/>
        <v>510-00</v>
      </c>
      <c r="AA73" s="20" t="str">
        <f t="shared" si="30"/>
        <v>510-32</v>
      </c>
      <c r="AB73" s="20" t="str">
        <f t="shared" si="31"/>
        <v/>
      </c>
      <c r="AD73" s="20" t="str">
        <f t="shared" si="32"/>
        <v/>
      </c>
      <c r="AE73" s="20" t="str">
        <f t="shared" si="33"/>
        <v/>
      </c>
      <c r="AF73" s="20" t="str">
        <f t="shared" si="34"/>
        <v/>
      </c>
      <c r="AG73" s="20" t="str">
        <f t="shared" si="35"/>
        <v/>
      </c>
      <c r="AH73" s="20" t="str">
        <f t="shared" si="36"/>
        <v/>
      </c>
      <c r="AI73" s="20" t="str">
        <f t="shared" si="37"/>
        <v/>
      </c>
      <c r="AJ73" s="20" t="str">
        <f t="shared" si="38"/>
        <v/>
      </c>
      <c r="AK73" s="20" t="str">
        <f t="shared" si="39"/>
        <v xml:space="preserve">SELECT * FROM "SchAccounting"."Func_TblCodeOfAccounting_Structure_SET"(0000004000000000002, NULL, 0000009000000000002, 7, '510-00', '510-32'); </v>
      </c>
      <c r="AL73" s="20" t="str">
        <f t="shared" si="40"/>
        <v/>
      </c>
      <c r="AM73" s="20" t="str">
        <f t="shared" si="41"/>
        <v/>
      </c>
      <c r="AO73" s="28" t="str">
        <f t="shared" si="21"/>
        <v xml:space="preserve">SELECT * FROM "SchAccounting"."Func_TblCodeOfAccounting_Structure_SET"(0000004000000000002, NULL, 0000009000000000002, 7, '510-00', '510-32'); </v>
      </c>
    </row>
    <row r="74" spans="2:41" x14ac:dyDescent="0.25">
      <c r="B74" s="20">
        <v>4</v>
      </c>
      <c r="C74" s="32" t="s">
        <v>482</v>
      </c>
      <c r="D74" s="20" t="s">
        <v>56</v>
      </c>
      <c r="J74" s="32"/>
      <c r="N74" s="20" t="s">
        <v>822</v>
      </c>
      <c r="Q74" s="20" t="s">
        <v>827</v>
      </c>
      <c r="S74" s="20" t="str">
        <f t="shared" si="22"/>
        <v>2-PASV</v>
      </c>
      <c r="T74" s="20" t="str">
        <f t="shared" si="23"/>
        <v>300-00</v>
      </c>
      <c r="U74" s="20" t="str">
        <f t="shared" si="24"/>
        <v>320-20</v>
      </c>
      <c r="V74" s="20" t="str">
        <f t="shared" si="25"/>
        <v>4-1EAT</v>
      </c>
      <c r="W74" s="20" t="str">
        <f t="shared" si="26"/>
        <v>4-2EBT</v>
      </c>
      <c r="X74" s="20" t="str">
        <f t="shared" si="27"/>
        <v>4-3OPF</v>
      </c>
      <c r="Y74" s="20" t="str">
        <f t="shared" si="28"/>
        <v>4-4GPF</v>
      </c>
      <c r="Z74" s="20" t="str">
        <f t="shared" si="29"/>
        <v>510-00</v>
      </c>
      <c r="AA74" s="20" t="str">
        <f t="shared" si="30"/>
        <v>510-34</v>
      </c>
      <c r="AB74" s="20" t="str">
        <f t="shared" si="31"/>
        <v/>
      </c>
      <c r="AD74" s="20" t="str">
        <f t="shared" si="32"/>
        <v/>
      </c>
      <c r="AE74" s="20" t="str">
        <f t="shared" si="33"/>
        <v/>
      </c>
      <c r="AF74" s="20" t="str">
        <f t="shared" si="34"/>
        <v/>
      </c>
      <c r="AG74" s="20" t="str">
        <f t="shared" si="35"/>
        <v/>
      </c>
      <c r="AH74" s="20" t="str">
        <f t="shared" si="36"/>
        <v/>
      </c>
      <c r="AI74" s="20" t="str">
        <f t="shared" si="37"/>
        <v/>
      </c>
      <c r="AJ74" s="20" t="str">
        <f t="shared" si="38"/>
        <v/>
      </c>
      <c r="AK74" s="20" t="str">
        <f t="shared" si="39"/>
        <v xml:space="preserve">SELECT * FROM "SchAccounting"."Func_TblCodeOfAccounting_Structure_SET"(0000004000000000002, NULL, 0000009000000000002, 7, '510-00', '510-34'); </v>
      </c>
      <c r="AL74" s="20" t="str">
        <f t="shared" si="40"/>
        <v/>
      </c>
      <c r="AM74" s="20" t="str">
        <f t="shared" si="41"/>
        <v/>
      </c>
      <c r="AO74" s="28" t="str">
        <f t="shared" si="21"/>
        <v xml:space="preserve">SELECT * FROM "SchAccounting"."Func_TblCodeOfAccounting_Structure_SET"(0000004000000000002, NULL, 0000009000000000002, 7, '510-00', '510-34'); </v>
      </c>
    </row>
    <row r="75" spans="2:41" x14ac:dyDescent="0.25">
      <c r="B75" s="20">
        <v>4</v>
      </c>
      <c r="C75" s="32" t="s">
        <v>483</v>
      </c>
      <c r="D75" s="20" t="s">
        <v>57</v>
      </c>
      <c r="J75" s="32"/>
      <c r="N75" s="20" t="s">
        <v>823</v>
      </c>
      <c r="Q75" s="20" t="s">
        <v>828</v>
      </c>
      <c r="S75" s="20" t="str">
        <f t="shared" si="22"/>
        <v>2-PASV</v>
      </c>
      <c r="T75" s="20" t="str">
        <f t="shared" si="23"/>
        <v>300-00</v>
      </c>
      <c r="U75" s="20" t="str">
        <f t="shared" si="24"/>
        <v>320-20</v>
      </c>
      <c r="V75" s="20" t="str">
        <f t="shared" si="25"/>
        <v>4-1EAT</v>
      </c>
      <c r="W75" s="20" t="str">
        <f t="shared" si="26"/>
        <v>4-2EBT</v>
      </c>
      <c r="X75" s="20" t="str">
        <f t="shared" si="27"/>
        <v>4-3OPF</v>
      </c>
      <c r="Y75" s="20" t="str">
        <f t="shared" si="28"/>
        <v>4-4GPF</v>
      </c>
      <c r="Z75" s="20" t="str">
        <f t="shared" si="29"/>
        <v>510-00</v>
      </c>
      <c r="AA75" s="20" t="str">
        <f t="shared" si="30"/>
        <v>510-35</v>
      </c>
      <c r="AB75" s="20" t="str">
        <f t="shared" si="31"/>
        <v/>
      </c>
      <c r="AD75" s="20" t="str">
        <f t="shared" si="32"/>
        <v/>
      </c>
      <c r="AE75" s="20" t="str">
        <f t="shared" si="33"/>
        <v/>
      </c>
      <c r="AF75" s="20" t="str">
        <f t="shared" si="34"/>
        <v/>
      </c>
      <c r="AG75" s="20" t="str">
        <f t="shared" si="35"/>
        <v/>
      </c>
      <c r="AH75" s="20" t="str">
        <f t="shared" si="36"/>
        <v/>
      </c>
      <c r="AI75" s="20" t="str">
        <f t="shared" si="37"/>
        <v/>
      </c>
      <c r="AJ75" s="20" t="str">
        <f t="shared" si="38"/>
        <v/>
      </c>
      <c r="AK75" s="20" t="str">
        <f t="shared" si="39"/>
        <v xml:space="preserve">SELECT * FROM "SchAccounting"."Func_TblCodeOfAccounting_Structure_SET"(0000004000000000002, NULL, 0000009000000000002, 7, '510-00', '510-35'); </v>
      </c>
      <c r="AL75" s="20" t="str">
        <f t="shared" si="40"/>
        <v/>
      </c>
      <c r="AM75" s="20" t="str">
        <f t="shared" si="41"/>
        <v/>
      </c>
      <c r="AO75" s="28" t="str">
        <f t="shared" si="21"/>
        <v xml:space="preserve">SELECT * FROM "SchAccounting"."Func_TblCodeOfAccounting_Structure_SET"(0000004000000000002, NULL, 0000009000000000002, 7, '510-00', '510-35'); </v>
      </c>
    </row>
    <row r="76" spans="2:41" x14ac:dyDescent="0.25">
      <c r="B76" s="20">
        <v>2</v>
      </c>
      <c r="C76" s="32" t="s">
        <v>484</v>
      </c>
      <c r="D76" s="20" t="s">
        <v>58</v>
      </c>
      <c r="J76" s="32"/>
      <c r="L76" s="20" t="s">
        <v>837</v>
      </c>
      <c r="Q76" s="20" t="s">
        <v>836</v>
      </c>
      <c r="S76" s="20" t="str">
        <f t="shared" si="22"/>
        <v>2-PASV</v>
      </c>
      <c r="T76" s="20" t="str">
        <f t="shared" si="23"/>
        <v>300-00</v>
      </c>
      <c r="U76" s="20" t="str">
        <f t="shared" si="24"/>
        <v>320-20</v>
      </c>
      <c r="V76" s="20" t="str">
        <f t="shared" si="25"/>
        <v>4-1EAT</v>
      </c>
      <c r="W76" s="20" t="str">
        <f t="shared" si="26"/>
        <v>4-2EBT</v>
      </c>
      <c r="X76" s="20" t="str">
        <f t="shared" si="27"/>
        <v>4-3OPF</v>
      </c>
      <c r="Y76" s="20" t="str">
        <f t="shared" si="28"/>
        <v>520-00</v>
      </c>
      <c r="Z76" s="20" t="str">
        <f t="shared" si="29"/>
        <v>510-00</v>
      </c>
      <c r="AA76" s="20" t="str">
        <f t="shared" si="30"/>
        <v>510-35</v>
      </c>
      <c r="AB76" s="20" t="str">
        <f t="shared" si="31"/>
        <v/>
      </c>
      <c r="AD76" s="20" t="str">
        <f t="shared" si="32"/>
        <v/>
      </c>
      <c r="AE76" s="20" t="str">
        <f t="shared" si="33"/>
        <v/>
      </c>
      <c r="AF76" s="20" t="str">
        <f t="shared" si="34"/>
        <v/>
      </c>
      <c r="AG76" s="20" t="str">
        <f t="shared" si="35"/>
        <v/>
      </c>
      <c r="AH76" s="20" t="str">
        <f t="shared" si="36"/>
        <v/>
      </c>
      <c r="AI76" s="20" t="str">
        <f t="shared" si="37"/>
        <v xml:space="preserve">SELECT * FROM "SchAccounting"."Func_TblCodeOfAccounting_Structure_SET"(0000004000000000002, NULL, 0000009000000000002, 5, '4-3OPF', '520-00'); </v>
      </c>
      <c r="AJ76" s="20" t="str">
        <f t="shared" si="38"/>
        <v/>
      </c>
      <c r="AK76" s="20" t="str">
        <f t="shared" si="39"/>
        <v/>
      </c>
      <c r="AL76" s="20" t="str">
        <f t="shared" si="40"/>
        <v/>
      </c>
      <c r="AM76" s="20" t="str">
        <f t="shared" si="41"/>
        <v/>
      </c>
      <c r="AO76" s="28" t="str">
        <f t="shared" si="21"/>
        <v xml:space="preserve">SELECT * FROM "SchAccounting"."Func_TblCodeOfAccounting_Structure_SET"(0000004000000000002, NULL, 0000009000000000002, 5, '4-3OPF', '520-00'); </v>
      </c>
    </row>
    <row r="77" spans="2:41" x14ac:dyDescent="0.25">
      <c r="B77" s="20">
        <v>3</v>
      </c>
      <c r="C77" s="32" t="s">
        <v>485</v>
      </c>
      <c r="D77" s="20" t="s">
        <v>59</v>
      </c>
      <c r="I77" s="32"/>
      <c r="M77" s="20" t="s">
        <v>838</v>
      </c>
      <c r="Q77" s="20" t="s">
        <v>835</v>
      </c>
      <c r="S77" s="20" t="str">
        <f t="shared" si="22"/>
        <v>2-PASV</v>
      </c>
      <c r="T77" s="20" t="str">
        <f t="shared" si="23"/>
        <v>300-00</v>
      </c>
      <c r="U77" s="20" t="str">
        <f t="shared" si="24"/>
        <v>320-20</v>
      </c>
      <c r="V77" s="20" t="str">
        <f t="shared" si="25"/>
        <v>4-1EAT</v>
      </c>
      <c r="W77" s="20" t="str">
        <f t="shared" si="26"/>
        <v>4-2EBT</v>
      </c>
      <c r="X77" s="20" t="str">
        <f t="shared" si="27"/>
        <v>4-3OPF</v>
      </c>
      <c r="Y77" s="20" t="str">
        <f t="shared" si="28"/>
        <v>520-00</v>
      </c>
      <c r="Z77" s="20" t="str">
        <f t="shared" si="29"/>
        <v>521-00</v>
      </c>
      <c r="AA77" s="20" t="str">
        <f t="shared" si="30"/>
        <v>510-35</v>
      </c>
      <c r="AB77" s="20" t="str">
        <f t="shared" si="31"/>
        <v/>
      </c>
      <c r="AD77" s="20" t="str">
        <f t="shared" si="32"/>
        <v/>
      </c>
      <c r="AE77" s="20" t="str">
        <f t="shared" si="33"/>
        <v/>
      </c>
      <c r="AF77" s="20" t="str">
        <f t="shared" si="34"/>
        <v/>
      </c>
      <c r="AG77" s="20" t="str">
        <f t="shared" si="35"/>
        <v/>
      </c>
      <c r="AH77" s="20" t="str">
        <f t="shared" si="36"/>
        <v/>
      </c>
      <c r="AI77" s="20" t="str">
        <f t="shared" si="37"/>
        <v/>
      </c>
      <c r="AJ77" s="20" t="str">
        <f t="shared" si="38"/>
        <v xml:space="preserve">SELECT * FROM "SchAccounting"."Func_TblCodeOfAccounting_Structure_SET"(0000004000000000002, NULL, 0000009000000000002, 6, '520-00', '521-00'); </v>
      </c>
      <c r="AK77" s="20" t="str">
        <f t="shared" si="39"/>
        <v/>
      </c>
      <c r="AL77" s="20" t="str">
        <f t="shared" si="40"/>
        <v/>
      </c>
      <c r="AM77" s="20" t="str">
        <f t="shared" si="41"/>
        <v/>
      </c>
      <c r="AO77" s="28" t="str">
        <f t="shared" si="21"/>
        <v xml:space="preserve">SELECT * FROM "SchAccounting"."Func_TblCodeOfAccounting_Structure_SET"(0000004000000000002, NULL, 0000009000000000002, 6, '520-00', '521-00'); </v>
      </c>
    </row>
    <row r="78" spans="2:41" x14ac:dyDescent="0.25">
      <c r="B78" s="20">
        <v>2</v>
      </c>
      <c r="C78" s="32" t="s">
        <v>486</v>
      </c>
      <c r="D78" s="20" t="s">
        <v>60</v>
      </c>
      <c r="H78" s="32"/>
      <c r="N78" s="20" t="s">
        <v>839</v>
      </c>
      <c r="Q78" s="20" t="s">
        <v>829</v>
      </c>
      <c r="S78" s="20" t="str">
        <f t="shared" si="22"/>
        <v>2-PASV</v>
      </c>
      <c r="T78" s="20" t="str">
        <f t="shared" si="23"/>
        <v>300-00</v>
      </c>
      <c r="U78" s="20" t="str">
        <f t="shared" si="24"/>
        <v>320-20</v>
      </c>
      <c r="V78" s="20" t="str">
        <f t="shared" si="25"/>
        <v>4-1EAT</v>
      </c>
      <c r="W78" s="20" t="str">
        <f t="shared" si="26"/>
        <v>4-2EBT</v>
      </c>
      <c r="X78" s="20" t="str">
        <f t="shared" si="27"/>
        <v>4-3OPF</v>
      </c>
      <c r="Y78" s="20" t="str">
        <f t="shared" si="28"/>
        <v>520-00</v>
      </c>
      <c r="Z78" s="20" t="str">
        <f t="shared" si="29"/>
        <v>521-00</v>
      </c>
      <c r="AA78" s="20" t="str">
        <f t="shared" si="30"/>
        <v>521-10</v>
      </c>
      <c r="AB78" s="20" t="str">
        <f t="shared" si="31"/>
        <v/>
      </c>
      <c r="AD78" s="20" t="str">
        <f t="shared" si="32"/>
        <v/>
      </c>
      <c r="AE78" s="20" t="str">
        <f t="shared" si="33"/>
        <v/>
      </c>
      <c r="AF78" s="20" t="str">
        <f t="shared" si="34"/>
        <v/>
      </c>
      <c r="AG78" s="20" t="str">
        <f t="shared" si="35"/>
        <v/>
      </c>
      <c r="AH78" s="20" t="str">
        <f t="shared" si="36"/>
        <v/>
      </c>
      <c r="AI78" s="20" t="str">
        <f t="shared" si="37"/>
        <v/>
      </c>
      <c r="AJ78" s="20" t="str">
        <f t="shared" si="38"/>
        <v/>
      </c>
      <c r="AK78" s="20" t="str">
        <f t="shared" si="39"/>
        <v xml:space="preserve">SELECT * FROM "SchAccounting"."Func_TblCodeOfAccounting_Structure_SET"(0000004000000000002, NULL, 0000009000000000002, 7, '521-00', '521-10'); </v>
      </c>
      <c r="AL78" s="20" t="str">
        <f t="shared" si="40"/>
        <v/>
      </c>
      <c r="AM78" s="20" t="str">
        <f t="shared" si="41"/>
        <v/>
      </c>
      <c r="AO78" s="28" t="str">
        <f t="shared" si="21"/>
        <v xml:space="preserve">SELECT * FROM "SchAccounting"."Func_TblCodeOfAccounting_Structure_SET"(0000004000000000002, NULL, 0000009000000000002, 7, '521-00', '521-10'); </v>
      </c>
    </row>
    <row r="79" spans="2:41" x14ac:dyDescent="0.25">
      <c r="B79" s="20">
        <v>3</v>
      </c>
      <c r="C79" s="32" t="s">
        <v>487</v>
      </c>
      <c r="D79" s="20" t="s">
        <v>455</v>
      </c>
      <c r="I79" s="32"/>
      <c r="N79" s="20" t="s">
        <v>845</v>
      </c>
      <c r="Q79" s="20" t="s">
        <v>830</v>
      </c>
      <c r="S79" s="20" t="str">
        <f t="shared" si="22"/>
        <v>2-PASV</v>
      </c>
      <c r="T79" s="20" t="str">
        <f t="shared" si="23"/>
        <v>300-00</v>
      </c>
      <c r="U79" s="20" t="str">
        <f t="shared" si="24"/>
        <v>320-20</v>
      </c>
      <c r="V79" s="20" t="str">
        <f t="shared" si="25"/>
        <v>4-1EAT</v>
      </c>
      <c r="W79" s="20" t="str">
        <f t="shared" si="26"/>
        <v>4-2EBT</v>
      </c>
      <c r="X79" s="20" t="str">
        <f t="shared" si="27"/>
        <v>4-3OPF</v>
      </c>
      <c r="Y79" s="20" t="str">
        <f t="shared" si="28"/>
        <v>520-00</v>
      </c>
      <c r="Z79" s="20" t="str">
        <f t="shared" si="29"/>
        <v>521-00</v>
      </c>
      <c r="AA79" s="20" t="str">
        <f t="shared" si="30"/>
        <v>521-21</v>
      </c>
      <c r="AB79" s="20" t="str">
        <f t="shared" si="31"/>
        <v/>
      </c>
      <c r="AD79" s="20" t="str">
        <f t="shared" si="32"/>
        <v/>
      </c>
      <c r="AE79" s="20" t="str">
        <f t="shared" si="33"/>
        <v/>
      </c>
      <c r="AF79" s="20" t="str">
        <f t="shared" si="34"/>
        <v/>
      </c>
      <c r="AG79" s="20" t="str">
        <f t="shared" si="35"/>
        <v/>
      </c>
      <c r="AH79" s="20" t="str">
        <f t="shared" si="36"/>
        <v/>
      </c>
      <c r="AI79" s="20" t="str">
        <f t="shared" si="37"/>
        <v/>
      </c>
      <c r="AJ79" s="20" t="str">
        <f t="shared" si="38"/>
        <v/>
      </c>
      <c r="AK79" s="20" t="str">
        <f t="shared" si="39"/>
        <v xml:space="preserve">SELECT * FROM "SchAccounting"."Func_TblCodeOfAccounting_Structure_SET"(0000004000000000002, NULL, 0000009000000000002, 7, '521-00', '521-21'); </v>
      </c>
      <c r="AL79" s="20" t="str">
        <f t="shared" si="40"/>
        <v/>
      </c>
      <c r="AM79" s="20" t="str">
        <f t="shared" si="41"/>
        <v/>
      </c>
      <c r="AO79" s="28" t="str">
        <f t="shared" si="21"/>
        <v xml:space="preserve">SELECT * FROM "SchAccounting"."Func_TblCodeOfAccounting_Structure_SET"(0000004000000000002, NULL, 0000009000000000002, 7, '521-00', '521-21'); </v>
      </c>
    </row>
    <row r="80" spans="2:41" x14ac:dyDescent="0.25">
      <c r="B80" s="20">
        <v>3</v>
      </c>
      <c r="C80" s="32" t="s">
        <v>488</v>
      </c>
      <c r="D80" s="20" t="s">
        <v>456</v>
      </c>
      <c r="I80" s="32"/>
      <c r="N80" s="20" t="s">
        <v>840</v>
      </c>
      <c r="Q80" s="20" t="s">
        <v>831</v>
      </c>
      <c r="S80" s="20" t="str">
        <f t="shared" si="22"/>
        <v>2-PASV</v>
      </c>
      <c r="T80" s="20" t="str">
        <f t="shared" si="23"/>
        <v>300-00</v>
      </c>
      <c r="U80" s="20" t="str">
        <f t="shared" si="24"/>
        <v>320-20</v>
      </c>
      <c r="V80" s="20" t="str">
        <f t="shared" si="25"/>
        <v>4-1EAT</v>
      </c>
      <c r="W80" s="20" t="str">
        <f t="shared" si="26"/>
        <v>4-2EBT</v>
      </c>
      <c r="X80" s="20" t="str">
        <f t="shared" si="27"/>
        <v>4-3OPF</v>
      </c>
      <c r="Y80" s="20" t="str">
        <f t="shared" si="28"/>
        <v>520-00</v>
      </c>
      <c r="Z80" s="20" t="str">
        <f t="shared" si="29"/>
        <v>521-00</v>
      </c>
      <c r="AA80" s="20" t="str">
        <f t="shared" si="30"/>
        <v>521-30</v>
      </c>
      <c r="AB80" s="20" t="str">
        <f t="shared" si="31"/>
        <v/>
      </c>
      <c r="AD80" s="20" t="str">
        <f t="shared" si="32"/>
        <v/>
      </c>
      <c r="AE80" s="20" t="str">
        <f t="shared" si="33"/>
        <v/>
      </c>
      <c r="AF80" s="20" t="str">
        <f t="shared" si="34"/>
        <v/>
      </c>
      <c r="AG80" s="20" t="str">
        <f t="shared" si="35"/>
        <v/>
      </c>
      <c r="AH80" s="20" t="str">
        <f t="shared" si="36"/>
        <v/>
      </c>
      <c r="AI80" s="20" t="str">
        <f t="shared" si="37"/>
        <v/>
      </c>
      <c r="AJ80" s="20" t="str">
        <f t="shared" si="38"/>
        <v/>
      </c>
      <c r="AK80" s="20" t="str">
        <f t="shared" si="39"/>
        <v xml:space="preserve">SELECT * FROM "SchAccounting"."Func_TblCodeOfAccounting_Structure_SET"(0000004000000000002, NULL, 0000009000000000002, 7, '521-00', '521-30'); </v>
      </c>
      <c r="AL80" s="20" t="str">
        <f t="shared" si="40"/>
        <v/>
      </c>
      <c r="AM80" s="20" t="str">
        <f t="shared" si="41"/>
        <v/>
      </c>
      <c r="AO80" s="28" t="str">
        <f t="shared" si="21"/>
        <v xml:space="preserve">SELECT * FROM "SchAccounting"."Func_TblCodeOfAccounting_Structure_SET"(0000004000000000002, NULL, 0000009000000000002, 7, '521-00', '521-30'); </v>
      </c>
    </row>
    <row r="81" spans="2:41" x14ac:dyDescent="0.25">
      <c r="B81" s="20">
        <v>3</v>
      </c>
      <c r="C81" s="32" t="s">
        <v>489</v>
      </c>
      <c r="D81" s="20" t="s">
        <v>457</v>
      </c>
      <c r="I81" s="32"/>
      <c r="N81" s="20" t="s">
        <v>842</v>
      </c>
      <c r="Q81" s="20" t="s">
        <v>833</v>
      </c>
      <c r="S81" s="20" t="str">
        <f t="shared" si="22"/>
        <v>2-PASV</v>
      </c>
      <c r="T81" s="20" t="str">
        <f t="shared" si="23"/>
        <v>300-00</v>
      </c>
      <c r="U81" s="20" t="str">
        <f t="shared" si="24"/>
        <v>320-20</v>
      </c>
      <c r="V81" s="20" t="str">
        <f t="shared" si="25"/>
        <v>4-1EAT</v>
      </c>
      <c r="W81" s="20" t="str">
        <f t="shared" si="26"/>
        <v>4-2EBT</v>
      </c>
      <c r="X81" s="20" t="str">
        <f t="shared" si="27"/>
        <v>4-3OPF</v>
      </c>
      <c r="Y81" s="20" t="str">
        <f t="shared" si="28"/>
        <v>520-00</v>
      </c>
      <c r="Z81" s="20" t="str">
        <f t="shared" si="29"/>
        <v>521-00</v>
      </c>
      <c r="AA81" s="20" t="str">
        <f t="shared" si="30"/>
        <v>521-63</v>
      </c>
      <c r="AB81" s="20" t="str">
        <f t="shared" si="31"/>
        <v/>
      </c>
      <c r="AD81" s="20" t="str">
        <f t="shared" si="32"/>
        <v/>
      </c>
      <c r="AE81" s="20" t="str">
        <f t="shared" si="33"/>
        <v/>
      </c>
      <c r="AF81" s="20" t="str">
        <f t="shared" si="34"/>
        <v/>
      </c>
      <c r="AG81" s="20" t="str">
        <f t="shared" si="35"/>
        <v/>
      </c>
      <c r="AH81" s="20" t="str">
        <f t="shared" si="36"/>
        <v/>
      </c>
      <c r="AI81" s="20" t="str">
        <f t="shared" si="37"/>
        <v/>
      </c>
      <c r="AJ81" s="20" t="str">
        <f t="shared" si="38"/>
        <v/>
      </c>
      <c r="AK81" s="20" t="str">
        <f t="shared" si="39"/>
        <v xml:space="preserve">SELECT * FROM "SchAccounting"."Func_TblCodeOfAccounting_Structure_SET"(0000004000000000002, NULL, 0000009000000000002, 7, '521-00', '521-63'); </v>
      </c>
      <c r="AL81" s="20" t="str">
        <f t="shared" si="40"/>
        <v/>
      </c>
      <c r="AM81" s="20" t="str">
        <f t="shared" si="41"/>
        <v/>
      </c>
      <c r="AO81" s="28" t="str">
        <f t="shared" si="21"/>
        <v xml:space="preserve">SELECT * FROM "SchAccounting"."Func_TblCodeOfAccounting_Structure_SET"(0000004000000000002, NULL, 0000009000000000002, 7, '521-00', '521-63'); </v>
      </c>
    </row>
    <row r="82" spans="2:41" x14ac:dyDescent="0.25">
      <c r="B82" s="20">
        <v>3</v>
      </c>
      <c r="C82" s="32" t="s">
        <v>490</v>
      </c>
      <c r="D82" s="20" t="s">
        <v>458</v>
      </c>
      <c r="I82" s="32"/>
      <c r="N82" s="20" t="s">
        <v>843</v>
      </c>
      <c r="Q82" s="20" t="s">
        <v>200</v>
      </c>
      <c r="S82" s="20" t="str">
        <f t="shared" si="22"/>
        <v>2-PASV</v>
      </c>
      <c r="T82" s="20" t="str">
        <f t="shared" si="23"/>
        <v>300-00</v>
      </c>
      <c r="U82" s="20" t="str">
        <f t="shared" si="24"/>
        <v>320-20</v>
      </c>
      <c r="V82" s="20" t="str">
        <f t="shared" si="25"/>
        <v>4-1EAT</v>
      </c>
      <c r="W82" s="20" t="str">
        <f t="shared" si="26"/>
        <v>4-2EBT</v>
      </c>
      <c r="X82" s="20" t="str">
        <f t="shared" si="27"/>
        <v>4-3OPF</v>
      </c>
      <c r="Y82" s="20" t="str">
        <f t="shared" si="28"/>
        <v>520-00</v>
      </c>
      <c r="Z82" s="20" t="str">
        <f t="shared" si="29"/>
        <v>521-00</v>
      </c>
      <c r="AA82" s="20" t="str">
        <f t="shared" si="30"/>
        <v>521-64</v>
      </c>
      <c r="AB82" s="20" t="str">
        <f t="shared" si="31"/>
        <v/>
      </c>
      <c r="AD82" s="20" t="str">
        <f t="shared" si="32"/>
        <v/>
      </c>
      <c r="AE82" s="20" t="str">
        <f t="shared" si="33"/>
        <v/>
      </c>
      <c r="AF82" s="20" t="str">
        <f t="shared" si="34"/>
        <v/>
      </c>
      <c r="AG82" s="20" t="str">
        <f t="shared" si="35"/>
        <v/>
      </c>
      <c r="AH82" s="20" t="str">
        <f t="shared" si="36"/>
        <v/>
      </c>
      <c r="AI82" s="20" t="str">
        <f t="shared" si="37"/>
        <v/>
      </c>
      <c r="AJ82" s="20" t="str">
        <f t="shared" si="38"/>
        <v/>
      </c>
      <c r="AK82" s="20" t="str">
        <f t="shared" si="39"/>
        <v xml:space="preserve">SELECT * FROM "SchAccounting"."Func_TblCodeOfAccounting_Structure_SET"(0000004000000000002, NULL, 0000009000000000002, 7, '521-00', '521-64'); </v>
      </c>
      <c r="AL82" s="20" t="str">
        <f t="shared" si="40"/>
        <v/>
      </c>
      <c r="AM82" s="20" t="str">
        <f t="shared" si="41"/>
        <v/>
      </c>
      <c r="AO82" s="28" t="str">
        <f t="shared" si="21"/>
        <v xml:space="preserve">SELECT * FROM "SchAccounting"."Func_TblCodeOfAccounting_Structure_SET"(0000004000000000002, NULL, 0000009000000000002, 7, '521-00', '521-64'); </v>
      </c>
    </row>
    <row r="83" spans="2:41" x14ac:dyDescent="0.25">
      <c r="B83" s="20">
        <v>3</v>
      </c>
      <c r="C83" s="32" t="s">
        <v>491</v>
      </c>
      <c r="D83" s="20" t="s">
        <v>459</v>
      </c>
      <c r="I83" s="32"/>
      <c r="N83" s="20" t="s">
        <v>844</v>
      </c>
      <c r="Q83" s="20" t="s">
        <v>834</v>
      </c>
      <c r="S83" s="20" t="str">
        <f t="shared" si="22"/>
        <v>2-PASV</v>
      </c>
      <c r="T83" s="20" t="str">
        <f t="shared" si="23"/>
        <v>300-00</v>
      </c>
      <c r="U83" s="20" t="str">
        <f t="shared" si="24"/>
        <v>320-20</v>
      </c>
      <c r="V83" s="20" t="str">
        <f t="shared" si="25"/>
        <v>4-1EAT</v>
      </c>
      <c r="W83" s="20" t="str">
        <f t="shared" si="26"/>
        <v>4-2EBT</v>
      </c>
      <c r="X83" s="20" t="str">
        <f t="shared" si="27"/>
        <v>4-3OPF</v>
      </c>
      <c r="Y83" s="20" t="str">
        <f t="shared" si="28"/>
        <v>520-00</v>
      </c>
      <c r="Z83" s="20" t="str">
        <f t="shared" si="29"/>
        <v>521-00</v>
      </c>
      <c r="AA83" s="20" t="str">
        <f t="shared" si="30"/>
        <v>521-65</v>
      </c>
      <c r="AB83" s="20" t="str">
        <f t="shared" si="31"/>
        <v/>
      </c>
      <c r="AD83" s="20" t="str">
        <f t="shared" si="32"/>
        <v/>
      </c>
      <c r="AE83" s="20" t="str">
        <f t="shared" si="33"/>
        <v/>
      </c>
      <c r="AF83" s="20" t="str">
        <f t="shared" si="34"/>
        <v/>
      </c>
      <c r="AG83" s="20" t="str">
        <f t="shared" si="35"/>
        <v/>
      </c>
      <c r="AH83" s="20" t="str">
        <f t="shared" si="36"/>
        <v/>
      </c>
      <c r="AI83" s="20" t="str">
        <f t="shared" si="37"/>
        <v/>
      </c>
      <c r="AJ83" s="20" t="str">
        <f t="shared" si="38"/>
        <v/>
      </c>
      <c r="AK83" s="20" t="str">
        <f t="shared" si="39"/>
        <v xml:space="preserve">SELECT * FROM "SchAccounting"."Func_TblCodeOfAccounting_Structure_SET"(0000004000000000002, NULL, 0000009000000000002, 7, '521-00', '521-65'); </v>
      </c>
      <c r="AL83" s="20" t="str">
        <f t="shared" si="40"/>
        <v/>
      </c>
      <c r="AM83" s="20" t="str">
        <f t="shared" si="41"/>
        <v/>
      </c>
      <c r="AO83" s="28" t="str">
        <f t="shared" si="21"/>
        <v xml:space="preserve">SELECT * FROM "SchAccounting"."Func_TblCodeOfAccounting_Structure_SET"(0000004000000000002, NULL, 0000009000000000002, 7, '521-00', '521-65'); </v>
      </c>
    </row>
    <row r="84" spans="2:41" x14ac:dyDescent="0.25">
      <c r="B84" s="20">
        <v>3</v>
      </c>
      <c r="C84" s="32" t="s">
        <v>492</v>
      </c>
      <c r="D84" s="20" t="s">
        <v>460</v>
      </c>
      <c r="I84" s="32"/>
      <c r="N84" s="20" t="s">
        <v>841</v>
      </c>
      <c r="Q84" s="20" t="s">
        <v>832</v>
      </c>
      <c r="S84" s="20" t="str">
        <f t="shared" si="22"/>
        <v>2-PASV</v>
      </c>
      <c r="T84" s="20" t="str">
        <f t="shared" si="23"/>
        <v>300-00</v>
      </c>
      <c r="U84" s="20" t="str">
        <f t="shared" si="24"/>
        <v>320-20</v>
      </c>
      <c r="V84" s="20" t="str">
        <f t="shared" si="25"/>
        <v>4-1EAT</v>
      </c>
      <c r="W84" s="20" t="str">
        <f t="shared" si="26"/>
        <v>4-2EBT</v>
      </c>
      <c r="X84" s="20" t="str">
        <f t="shared" si="27"/>
        <v>4-3OPF</v>
      </c>
      <c r="Y84" s="20" t="str">
        <f t="shared" si="28"/>
        <v>520-00</v>
      </c>
      <c r="Z84" s="20" t="str">
        <f t="shared" si="29"/>
        <v>521-00</v>
      </c>
      <c r="AA84" s="20" t="str">
        <f t="shared" si="30"/>
        <v>521-62</v>
      </c>
      <c r="AB84" s="20" t="str">
        <f t="shared" si="31"/>
        <v/>
      </c>
      <c r="AD84" s="20" t="str">
        <f t="shared" si="32"/>
        <v/>
      </c>
      <c r="AE84" s="20" t="str">
        <f t="shared" si="33"/>
        <v/>
      </c>
      <c r="AF84" s="20" t="str">
        <f t="shared" si="34"/>
        <v/>
      </c>
      <c r="AG84" s="20" t="str">
        <f t="shared" si="35"/>
        <v/>
      </c>
      <c r="AH84" s="20" t="str">
        <f t="shared" si="36"/>
        <v/>
      </c>
      <c r="AI84" s="20" t="str">
        <f t="shared" si="37"/>
        <v/>
      </c>
      <c r="AJ84" s="20" t="str">
        <f t="shared" si="38"/>
        <v/>
      </c>
      <c r="AK84" s="20" t="str">
        <f t="shared" si="39"/>
        <v xml:space="preserve">SELECT * FROM "SchAccounting"."Func_TblCodeOfAccounting_Structure_SET"(0000004000000000002, NULL, 0000009000000000002, 7, '521-00', '521-62'); </v>
      </c>
      <c r="AL84" s="20" t="str">
        <f t="shared" si="40"/>
        <v/>
      </c>
      <c r="AM84" s="20" t="str">
        <f t="shared" si="41"/>
        <v/>
      </c>
      <c r="AO84" s="28" t="str">
        <f t="shared" si="21"/>
        <v xml:space="preserve">SELECT * FROM "SchAccounting"."Func_TblCodeOfAccounting_Structure_SET"(0000004000000000002, NULL, 0000009000000000002, 7, '521-00', '521-62'); </v>
      </c>
    </row>
    <row r="85" spans="2:41" x14ac:dyDescent="0.25">
      <c r="B85" s="20">
        <v>3</v>
      </c>
      <c r="C85" s="32" t="s">
        <v>493</v>
      </c>
      <c r="D85" s="20" t="s">
        <v>461</v>
      </c>
      <c r="I85" s="32"/>
      <c r="M85" s="20" t="s">
        <v>856</v>
      </c>
      <c r="Q85" s="20" t="s">
        <v>846</v>
      </c>
      <c r="S85" s="20" t="str">
        <f t="shared" si="22"/>
        <v>2-PASV</v>
      </c>
      <c r="T85" s="20" t="str">
        <f t="shared" si="23"/>
        <v>300-00</v>
      </c>
      <c r="U85" s="20" t="str">
        <f t="shared" si="24"/>
        <v>320-20</v>
      </c>
      <c r="V85" s="20" t="str">
        <f t="shared" si="25"/>
        <v>4-1EAT</v>
      </c>
      <c r="W85" s="20" t="str">
        <f t="shared" si="26"/>
        <v>4-2EBT</v>
      </c>
      <c r="X85" s="20" t="str">
        <f t="shared" si="27"/>
        <v>4-3OPF</v>
      </c>
      <c r="Y85" s="20" t="str">
        <f t="shared" si="28"/>
        <v>520-00</v>
      </c>
      <c r="Z85" s="20" t="str">
        <f t="shared" si="29"/>
        <v>660-00</v>
      </c>
      <c r="AA85" s="20" t="str">
        <f t="shared" si="30"/>
        <v>521-62</v>
      </c>
      <c r="AB85" s="20" t="str">
        <f t="shared" si="31"/>
        <v/>
      </c>
      <c r="AD85" s="20" t="str">
        <f t="shared" si="32"/>
        <v/>
      </c>
      <c r="AE85" s="20" t="str">
        <f t="shared" si="33"/>
        <v/>
      </c>
      <c r="AF85" s="20" t="str">
        <f t="shared" si="34"/>
        <v/>
      </c>
      <c r="AG85" s="20" t="str">
        <f t="shared" si="35"/>
        <v/>
      </c>
      <c r="AH85" s="20" t="str">
        <f t="shared" si="36"/>
        <v/>
      </c>
      <c r="AI85" s="20" t="str">
        <f t="shared" si="37"/>
        <v/>
      </c>
      <c r="AJ85" s="20" t="str">
        <f t="shared" si="38"/>
        <v xml:space="preserve">SELECT * FROM "SchAccounting"."Func_TblCodeOfAccounting_Structure_SET"(0000004000000000002, NULL, 0000009000000000002, 6, '520-00', '660-00'); </v>
      </c>
      <c r="AK85" s="20" t="str">
        <f t="shared" si="39"/>
        <v/>
      </c>
      <c r="AL85" s="20" t="str">
        <f t="shared" si="40"/>
        <v/>
      </c>
      <c r="AM85" s="20" t="str">
        <f t="shared" si="41"/>
        <v/>
      </c>
      <c r="AO85" s="28" t="str">
        <f t="shared" si="21"/>
        <v xml:space="preserve">SELECT * FROM "SchAccounting"."Func_TblCodeOfAccounting_Structure_SET"(0000004000000000002, NULL, 0000009000000000002, 6, '520-00', '660-00'); </v>
      </c>
    </row>
    <row r="86" spans="2:41" x14ac:dyDescent="0.25">
      <c r="B86" s="20">
        <v>3</v>
      </c>
      <c r="C86" s="32" t="s">
        <v>494</v>
      </c>
      <c r="D86" s="20" t="s">
        <v>462</v>
      </c>
      <c r="I86" s="32"/>
      <c r="N86" s="20" t="s">
        <v>847</v>
      </c>
      <c r="Q86" s="20" t="s">
        <v>852</v>
      </c>
      <c r="S86" s="20" t="str">
        <f t="shared" si="22"/>
        <v>2-PASV</v>
      </c>
      <c r="T86" s="20" t="str">
        <f t="shared" si="23"/>
        <v>300-00</v>
      </c>
      <c r="U86" s="20" t="str">
        <f t="shared" si="24"/>
        <v>320-20</v>
      </c>
      <c r="V86" s="20" t="str">
        <f t="shared" si="25"/>
        <v>4-1EAT</v>
      </c>
      <c r="W86" s="20" t="str">
        <f t="shared" si="26"/>
        <v>4-2EBT</v>
      </c>
      <c r="X86" s="20" t="str">
        <f t="shared" si="27"/>
        <v>4-3OPF</v>
      </c>
      <c r="Y86" s="20" t="str">
        <f t="shared" si="28"/>
        <v>520-00</v>
      </c>
      <c r="Z86" s="20" t="str">
        <f t="shared" si="29"/>
        <v>660-00</v>
      </c>
      <c r="AA86" s="20" t="str">
        <f t="shared" si="30"/>
        <v>660-10</v>
      </c>
      <c r="AB86" s="20" t="str">
        <f t="shared" si="31"/>
        <v/>
      </c>
      <c r="AD86" s="20" t="str">
        <f t="shared" si="32"/>
        <v/>
      </c>
      <c r="AE86" s="20" t="str">
        <f t="shared" si="33"/>
        <v/>
      </c>
      <c r="AF86" s="20" t="str">
        <f t="shared" si="34"/>
        <v/>
      </c>
      <c r="AG86" s="20" t="str">
        <f t="shared" si="35"/>
        <v/>
      </c>
      <c r="AH86" s="20" t="str">
        <f t="shared" si="36"/>
        <v/>
      </c>
      <c r="AI86" s="20" t="str">
        <f t="shared" si="37"/>
        <v/>
      </c>
      <c r="AJ86" s="20" t="str">
        <f t="shared" si="38"/>
        <v/>
      </c>
      <c r="AK86" s="20" t="str">
        <f t="shared" si="39"/>
        <v xml:space="preserve">SELECT * FROM "SchAccounting"."Func_TblCodeOfAccounting_Structure_SET"(0000004000000000002, NULL, 0000009000000000002, 7, '660-00', '660-10'); </v>
      </c>
      <c r="AL86" s="20" t="str">
        <f t="shared" si="40"/>
        <v/>
      </c>
      <c r="AM86" s="20" t="str">
        <f t="shared" si="41"/>
        <v/>
      </c>
      <c r="AO86" s="28" t="str">
        <f t="shared" si="21"/>
        <v xml:space="preserve">SELECT * FROM "SchAccounting"."Func_TblCodeOfAccounting_Structure_SET"(0000004000000000002, NULL, 0000009000000000002, 7, '660-00', '660-10'); </v>
      </c>
    </row>
    <row r="87" spans="2:41" x14ac:dyDescent="0.25">
      <c r="B87" s="20">
        <v>3</v>
      </c>
      <c r="C87" s="32" t="s">
        <v>495</v>
      </c>
      <c r="D87" s="20" t="s">
        <v>463</v>
      </c>
      <c r="I87" s="32"/>
      <c r="N87" s="20" t="s">
        <v>848</v>
      </c>
      <c r="Q87" s="20" t="s">
        <v>853</v>
      </c>
      <c r="S87" s="20" t="str">
        <f t="shared" si="22"/>
        <v>2-PASV</v>
      </c>
      <c r="T87" s="20" t="str">
        <f t="shared" si="23"/>
        <v>300-00</v>
      </c>
      <c r="U87" s="20" t="str">
        <f t="shared" si="24"/>
        <v>320-20</v>
      </c>
      <c r="V87" s="20" t="str">
        <f t="shared" si="25"/>
        <v>4-1EAT</v>
      </c>
      <c r="W87" s="20" t="str">
        <f t="shared" si="26"/>
        <v>4-2EBT</v>
      </c>
      <c r="X87" s="20" t="str">
        <f t="shared" si="27"/>
        <v>4-3OPF</v>
      </c>
      <c r="Y87" s="20" t="str">
        <f t="shared" si="28"/>
        <v>520-00</v>
      </c>
      <c r="Z87" s="20" t="str">
        <f t="shared" si="29"/>
        <v>660-00</v>
      </c>
      <c r="AA87" s="20" t="str">
        <f t="shared" si="30"/>
        <v>660-11</v>
      </c>
      <c r="AB87" s="20" t="str">
        <f t="shared" si="31"/>
        <v/>
      </c>
      <c r="AD87" s="20" t="str">
        <f t="shared" si="32"/>
        <v/>
      </c>
      <c r="AE87" s="20" t="str">
        <f t="shared" si="33"/>
        <v/>
      </c>
      <c r="AF87" s="20" t="str">
        <f t="shared" si="34"/>
        <v/>
      </c>
      <c r="AG87" s="20" t="str">
        <f t="shared" si="35"/>
        <v/>
      </c>
      <c r="AH87" s="20" t="str">
        <f t="shared" si="36"/>
        <v/>
      </c>
      <c r="AI87" s="20" t="str">
        <f t="shared" si="37"/>
        <v/>
      </c>
      <c r="AJ87" s="20" t="str">
        <f t="shared" si="38"/>
        <v/>
      </c>
      <c r="AK87" s="20" t="str">
        <f t="shared" si="39"/>
        <v xml:space="preserve">SELECT * FROM "SchAccounting"."Func_TblCodeOfAccounting_Structure_SET"(0000004000000000002, NULL, 0000009000000000002, 7, '660-00', '660-11'); </v>
      </c>
      <c r="AL87" s="20" t="str">
        <f t="shared" si="40"/>
        <v/>
      </c>
      <c r="AM87" s="20" t="str">
        <f t="shared" si="41"/>
        <v/>
      </c>
      <c r="AO87" s="28" t="str">
        <f t="shared" si="21"/>
        <v xml:space="preserve">SELECT * FROM "SchAccounting"."Func_TblCodeOfAccounting_Structure_SET"(0000004000000000002, NULL, 0000009000000000002, 7, '660-00', '660-11'); </v>
      </c>
    </row>
    <row r="88" spans="2:41" x14ac:dyDescent="0.25">
      <c r="B88" s="20">
        <v>3</v>
      </c>
      <c r="C88" s="32" t="s">
        <v>496</v>
      </c>
      <c r="D88" s="20" t="s">
        <v>464</v>
      </c>
      <c r="I88" s="32"/>
      <c r="N88" s="20" t="s">
        <v>849</v>
      </c>
      <c r="Q88" s="20" t="s">
        <v>854</v>
      </c>
      <c r="S88" s="20" t="str">
        <f t="shared" si="22"/>
        <v>2-PASV</v>
      </c>
      <c r="T88" s="20" t="str">
        <f t="shared" si="23"/>
        <v>300-00</v>
      </c>
      <c r="U88" s="20" t="str">
        <f t="shared" si="24"/>
        <v>320-20</v>
      </c>
      <c r="V88" s="20" t="str">
        <f t="shared" si="25"/>
        <v>4-1EAT</v>
      </c>
      <c r="W88" s="20" t="str">
        <f t="shared" si="26"/>
        <v>4-2EBT</v>
      </c>
      <c r="X88" s="20" t="str">
        <f t="shared" si="27"/>
        <v>4-3OPF</v>
      </c>
      <c r="Y88" s="20" t="str">
        <f t="shared" si="28"/>
        <v>520-00</v>
      </c>
      <c r="Z88" s="20" t="str">
        <f t="shared" si="29"/>
        <v>660-00</v>
      </c>
      <c r="AA88" s="20" t="str">
        <f t="shared" si="30"/>
        <v>660-12</v>
      </c>
      <c r="AB88" s="20" t="str">
        <f t="shared" si="31"/>
        <v/>
      </c>
      <c r="AD88" s="20" t="str">
        <f t="shared" si="32"/>
        <v/>
      </c>
      <c r="AE88" s="20" t="str">
        <f t="shared" si="33"/>
        <v/>
      </c>
      <c r="AF88" s="20" t="str">
        <f t="shared" si="34"/>
        <v/>
      </c>
      <c r="AG88" s="20" t="str">
        <f t="shared" si="35"/>
        <v/>
      </c>
      <c r="AH88" s="20" t="str">
        <f t="shared" si="36"/>
        <v/>
      </c>
      <c r="AI88" s="20" t="str">
        <f t="shared" si="37"/>
        <v/>
      </c>
      <c r="AJ88" s="20" t="str">
        <f t="shared" si="38"/>
        <v/>
      </c>
      <c r="AK88" s="20" t="str">
        <f t="shared" si="39"/>
        <v xml:space="preserve">SELECT * FROM "SchAccounting"."Func_TblCodeOfAccounting_Structure_SET"(0000004000000000002, NULL, 0000009000000000002, 7, '660-00', '660-12'); </v>
      </c>
      <c r="AL88" s="20" t="str">
        <f t="shared" si="40"/>
        <v/>
      </c>
      <c r="AM88" s="20" t="str">
        <f t="shared" si="41"/>
        <v/>
      </c>
      <c r="AO88" s="28" t="str">
        <f t="shared" si="21"/>
        <v xml:space="preserve">SELECT * FROM "SchAccounting"."Func_TblCodeOfAccounting_Structure_SET"(0000004000000000002, NULL, 0000009000000000002, 7, '660-00', '660-12'); </v>
      </c>
    </row>
    <row r="89" spans="2:41" x14ac:dyDescent="0.25">
      <c r="B89" s="20">
        <v>3</v>
      </c>
      <c r="C89" s="32" t="s">
        <v>497</v>
      </c>
      <c r="D89" s="20" t="s">
        <v>62</v>
      </c>
      <c r="I89" s="32"/>
      <c r="N89" s="20" t="s">
        <v>850</v>
      </c>
      <c r="Q89" s="20" t="s">
        <v>279</v>
      </c>
      <c r="S89" s="20" t="str">
        <f t="shared" si="22"/>
        <v>2-PASV</v>
      </c>
      <c r="T89" s="20" t="str">
        <f t="shared" si="23"/>
        <v>300-00</v>
      </c>
      <c r="U89" s="20" t="str">
        <f t="shared" si="24"/>
        <v>320-20</v>
      </c>
      <c r="V89" s="20" t="str">
        <f t="shared" si="25"/>
        <v>4-1EAT</v>
      </c>
      <c r="W89" s="20" t="str">
        <f t="shared" si="26"/>
        <v>4-2EBT</v>
      </c>
      <c r="X89" s="20" t="str">
        <f t="shared" si="27"/>
        <v>4-3OPF</v>
      </c>
      <c r="Y89" s="20" t="str">
        <f t="shared" si="28"/>
        <v>520-00</v>
      </c>
      <c r="Z89" s="20" t="str">
        <f t="shared" si="29"/>
        <v>660-00</v>
      </c>
      <c r="AA89" s="20" t="str">
        <f t="shared" si="30"/>
        <v>660-17</v>
      </c>
      <c r="AB89" s="20" t="str">
        <f t="shared" si="31"/>
        <v/>
      </c>
      <c r="AD89" s="20" t="str">
        <f t="shared" si="32"/>
        <v/>
      </c>
      <c r="AE89" s="20" t="str">
        <f t="shared" si="33"/>
        <v/>
      </c>
      <c r="AF89" s="20" t="str">
        <f t="shared" si="34"/>
        <v/>
      </c>
      <c r="AG89" s="20" t="str">
        <f t="shared" si="35"/>
        <v/>
      </c>
      <c r="AH89" s="20" t="str">
        <f t="shared" si="36"/>
        <v/>
      </c>
      <c r="AI89" s="20" t="str">
        <f t="shared" si="37"/>
        <v/>
      </c>
      <c r="AJ89" s="20" t="str">
        <f t="shared" si="38"/>
        <v/>
      </c>
      <c r="AK89" s="20" t="str">
        <f t="shared" si="39"/>
        <v xml:space="preserve">SELECT * FROM "SchAccounting"."Func_TblCodeOfAccounting_Structure_SET"(0000004000000000002, NULL, 0000009000000000002, 7, '660-00', '660-17'); </v>
      </c>
      <c r="AL89" s="20" t="str">
        <f t="shared" si="40"/>
        <v/>
      </c>
      <c r="AM89" s="20" t="str">
        <f t="shared" si="41"/>
        <v/>
      </c>
      <c r="AO89" s="28" t="str">
        <f t="shared" si="21"/>
        <v xml:space="preserve">SELECT * FROM "SchAccounting"."Func_TblCodeOfAccounting_Structure_SET"(0000004000000000002, NULL, 0000009000000000002, 7, '660-00', '660-17'); </v>
      </c>
    </row>
    <row r="90" spans="2:41" x14ac:dyDescent="0.25">
      <c r="B90" s="20">
        <v>2</v>
      </c>
      <c r="C90" s="32" t="s">
        <v>498</v>
      </c>
      <c r="D90" s="20" t="s">
        <v>63</v>
      </c>
      <c r="H90" s="32"/>
      <c r="N90" s="20" t="s">
        <v>851</v>
      </c>
      <c r="Q90" s="20" t="s">
        <v>855</v>
      </c>
      <c r="S90" s="20" t="str">
        <f t="shared" si="22"/>
        <v>2-PASV</v>
      </c>
      <c r="T90" s="20" t="str">
        <f t="shared" si="23"/>
        <v>300-00</v>
      </c>
      <c r="U90" s="20" t="str">
        <f t="shared" si="24"/>
        <v>320-20</v>
      </c>
      <c r="V90" s="20" t="str">
        <f t="shared" si="25"/>
        <v>4-1EAT</v>
      </c>
      <c r="W90" s="20" t="str">
        <f t="shared" si="26"/>
        <v>4-2EBT</v>
      </c>
      <c r="X90" s="20" t="str">
        <f t="shared" si="27"/>
        <v>4-3OPF</v>
      </c>
      <c r="Y90" s="20" t="str">
        <f t="shared" si="28"/>
        <v>520-00</v>
      </c>
      <c r="Z90" s="20" t="str">
        <f t="shared" si="29"/>
        <v>660-00</v>
      </c>
      <c r="AA90" s="20" t="str">
        <f t="shared" si="30"/>
        <v>660-71</v>
      </c>
      <c r="AB90" s="20" t="str">
        <f t="shared" si="31"/>
        <v/>
      </c>
      <c r="AD90" s="20" t="str">
        <f t="shared" si="32"/>
        <v/>
      </c>
      <c r="AE90" s="20" t="str">
        <f t="shared" si="33"/>
        <v/>
      </c>
      <c r="AF90" s="20" t="str">
        <f t="shared" si="34"/>
        <v/>
      </c>
      <c r="AG90" s="20" t="str">
        <f t="shared" si="35"/>
        <v/>
      </c>
      <c r="AH90" s="20" t="str">
        <f t="shared" si="36"/>
        <v/>
      </c>
      <c r="AI90" s="20" t="str">
        <f t="shared" si="37"/>
        <v/>
      </c>
      <c r="AJ90" s="20" t="str">
        <f t="shared" si="38"/>
        <v/>
      </c>
      <c r="AK90" s="20" t="str">
        <f t="shared" si="39"/>
        <v xml:space="preserve">SELECT * FROM "SchAccounting"."Func_TblCodeOfAccounting_Structure_SET"(0000004000000000002, NULL, 0000009000000000002, 7, '660-00', '660-71'); </v>
      </c>
      <c r="AL90" s="20" t="str">
        <f t="shared" si="40"/>
        <v/>
      </c>
      <c r="AM90" s="20" t="str">
        <f t="shared" si="41"/>
        <v/>
      </c>
      <c r="AO90" s="28" t="str">
        <f t="shared" si="21"/>
        <v xml:space="preserve">SELECT * FROM "SchAccounting"."Func_TblCodeOfAccounting_Structure_SET"(0000004000000000002, NULL, 0000009000000000002, 7, '660-00', '660-71'); </v>
      </c>
    </row>
    <row r="91" spans="2:41" x14ac:dyDescent="0.25">
      <c r="B91" s="20">
        <v>3</v>
      </c>
      <c r="C91" s="32" t="s">
        <v>499</v>
      </c>
      <c r="D91" s="20" t="s">
        <v>64</v>
      </c>
      <c r="I91" s="32"/>
      <c r="K91" s="20" t="s">
        <v>858</v>
      </c>
      <c r="Q91" s="20" t="s">
        <v>288</v>
      </c>
      <c r="S91" s="20" t="str">
        <f t="shared" si="22"/>
        <v>2-PASV</v>
      </c>
      <c r="T91" s="20" t="str">
        <f t="shared" si="23"/>
        <v>300-00</v>
      </c>
      <c r="U91" s="20" t="str">
        <f t="shared" si="24"/>
        <v>320-20</v>
      </c>
      <c r="V91" s="20" t="str">
        <f t="shared" si="25"/>
        <v>4-1EAT</v>
      </c>
      <c r="W91" s="20" t="str">
        <f t="shared" si="26"/>
        <v>4-2EBT</v>
      </c>
      <c r="X91" s="20" t="str">
        <f t="shared" si="27"/>
        <v>810-00</v>
      </c>
      <c r="Y91" s="20" t="str">
        <f t="shared" si="28"/>
        <v>520-00</v>
      </c>
      <c r="Z91" s="20" t="str">
        <f t="shared" si="29"/>
        <v>660-00</v>
      </c>
      <c r="AA91" s="20" t="str">
        <f t="shared" si="30"/>
        <v>660-71</v>
      </c>
      <c r="AB91" s="20" t="str">
        <f t="shared" si="31"/>
        <v/>
      </c>
      <c r="AD91" s="20" t="str">
        <f t="shared" si="32"/>
        <v/>
      </c>
      <c r="AE91" s="20" t="str">
        <f t="shared" si="33"/>
        <v/>
      </c>
      <c r="AF91" s="20" t="str">
        <f t="shared" si="34"/>
        <v/>
      </c>
      <c r="AG91" s="20" t="str">
        <f t="shared" si="35"/>
        <v/>
      </c>
      <c r="AH91" s="20" t="str">
        <f t="shared" si="36"/>
        <v xml:space="preserve">SELECT * FROM "SchAccounting"."Func_TblCodeOfAccounting_Structure_SET"(0000004000000000002, NULL, 0000009000000000002, 4, '4-2EBT', '810-00'); </v>
      </c>
      <c r="AI91" s="20" t="str">
        <f t="shared" si="37"/>
        <v/>
      </c>
      <c r="AJ91" s="20" t="str">
        <f t="shared" si="38"/>
        <v/>
      </c>
      <c r="AK91" s="20" t="str">
        <f t="shared" si="39"/>
        <v/>
      </c>
      <c r="AL91" s="20" t="str">
        <f t="shared" si="40"/>
        <v/>
      </c>
      <c r="AM91" s="20" t="str">
        <f t="shared" si="41"/>
        <v/>
      </c>
      <c r="AO91" s="28" t="str">
        <f t="shared" si="21"/>
        <v xml:space="preserve">SELECT * FROM "SchAccounting"."Func_TblCodeOfAccounting_Structure_SET"(0000004000000000002, NULL, 0000009000000000002, 4, '4-2EBT', '810-00'); </v>
      </c>
    </row>
    <row r="92" spans="2:41" x14ac:dyDescent="0.25">
      <c r="B92" s="20">
        <v>3</v>
      </c>
      <c r="C92" s="32" t="s">
        <v>500</v>
      </c>
      <c r="D92" s="20" t="s">
        <v>65</v>
      </c>
      <c r="I92" s="32"/>
      <c r="L92" s="20" t="s">
        <v>857</v>
      </c>
      <c r="Q92" s="20" t="s">
        <v>296</v>
      </c>
      <c r="S92" s="20" t="str">
        <f t="shared" si="22"/>
        <v>2-PASV</v>
      </c>
      <c r="T92" s="20" t="str">
        <f t="shared" si="23"/>
        <v>300-00</v>
      </c>
      <c r="U92" s="20" t="str">
        <f t="shared" si="24"/>
        <v>320-20</v>
      </c>
      <c r="V92" s="20" t="str">
        <f t="shared" si="25"/>
        <v>4-1EAT</v>
      </c>
      <c r="W92" s="20" t="str">
        <f t="shared" si="26"/>
        <v>4-2EBT</v>
      </c>
      <c r="X92" s="20" t="str">
        <f t="shared" si="27"/>
        <v>810-00</v>
      </c>
      <c r="Y92" s="20" t="str">
        <f t="shared" si="28"/>
        <v>810-30</v>
      </c>
      <c r="Z92" s="20" t="str">
        <f t="shared" si="29"/>
        <v>660-00</v>
      </c>
      <c r="AA92" s="20" t="str">
        <f t="shared" si="30"/>
        <v>660-71</v>
      </c>
      <c r="AB92" s="20" t="str">
        <f t="shared" si="31"/>
        <v/>
      </c>
      <c r="AD92" s="20" t="str">
        <f t="shared" si="32"/>
        <v/>
      </c>
      <c r="AE92" s="20" t="str">
        <f t="shared" si="33"/>
        <v/>
      </c>
      <c r="AF92" s="20" t="str">
        <f t="shared" si="34"/>
        <v/>
      </c>
      <c r="AG92" s="20" t="str">
        <f t="shared" si="35"/>
        <v/>
      </c>
      <c r="AH92" s="20" t="str">
        <f t="shared" si="36"/>
        <v/>
      </c>
      <c r="AI92" s="20" t="str">
        <f t="shared" si="37"/>
        <v xml:space="preserve">SELECT * FROM "SchAccounting"."Func_TblCodeOfAccounting_Structure_SET"(0000004000000000002, NULL, 0000009000000000002, 5, '810-00', '810-30'); </v>
      </c>
      <c r="AJ92" s="20" t="str">
        <f t="shared" si="38"/>
        <v/>
      </c>
      <c r="AK92" s="20" t="str">
        <f t="shared" si="39"/>
        <v/>
      </c>
      <c r="AL92" s="20" t="str">
        <f t="shared" si="40"/>
        <v/>
      </c>
      <c r="AM92" s="20" t="str">
        <f t="shared" si="41"/>
        <v/>
      </c>
      <c r="AO92" s="28" t="str">
        <f t="shared" si="21"/>
        <v xml:space="preserve">SELECT * FROM "SchAccounting"."Func_TblCodeOfAccounting_Structure_SET"(0000004000000000002, NULL, 0000009000000000002, 5, '810-00', '810-30'); </v>
      </c>
    </row>
    <row r="93" spans="2:41" x14ac:dyDescent="0.25">
      <c r="B93" s="20">
        <v>3</v>
      </c>
      <c r="C93" s="32" t="s">
        <v>501</v>
      </c>
      <c r="D93" s="20" t="s">
        <v>66</v>
      </c>
      <c r="I93" s="32"/>
      <c r="M93" s="20" t="s">
        <v>859</v>
      </c>
      <c r="Q93" s="20" t="s">
        <v>296</v>
      </c>
      <c r="S93" s="20" t="str">
        <f t="shared" si="22"/>
        <v>2-PASV</v>
      </c>
      <c r="T93" s="20" t="str">
        <f t="shared" si="23"/>
        <v>300-00</v>
      </c>
      <c r="U93" s="20" t="str">
        <f t="shared" si="24"/>
        <v>320-20</v>
      </c>
      <c r="V93" s="20" t="str">
        <f t="shared" si="25"/>
        <v>4-1EAT</v>
      </c>
      <c r="W93" s="20" t="str">
        <f t="shared" si="26"/>
        <v>4-2EBT</v>
      </c>
      <c r="X93" s="20" t="str">
        <f t="shared" si="27"/>
        <v>810-00</v>
      </c>
      <c r="Y93" s="20" t="str">
        <f t="shared" si="28"/>
        <v>810-30</v>
      </c>
      <c r="Z93" s="20" t="str">
        <f t="shared" si="29"/>
        <v>810-31</v>
      </c>
      <c r="AA93" s="20" t="str">
        <f t="shared" si="30"/>
        <v>660-71</v>
      </c>
      <c r="AB93" s="20" t="str">
        <f t="shared" si="31"/>
        <v/>
      </c>
      <c r="AD93" s="20" t="str">
        <f t="shared" si="32"/>
        <v/>
      </c>
      <c r="AE93" s="20" t="str">
        <f t="shared" si="33"/>
        <v/>
      </c>
      <c r="AF93" s="20" t="str">
        <f t="shared" si="34"/>
        <v/>
      </c>
      <c r="AG93" s="20" t="str">
        <f t="shared" si="35"/>
        <v/>
      </c>
      <c r="AH93" s="20" t="str">
        <f t="shared" si="36"/>
        <v/>
      </c>
      <c r="AI93" s="20" t="str">
        <f t="shared" si="37"/>
        <v/>
      </c>
      <c r="AJ93" s="20" t="str">
        <f t="shared" si="38"/>
        <v xml:space="preserve">SELECT * FROM "SchAccounting"."Func_TblCodeOfAccounting_Structure_SET"(0000004000000000002, NULL, 0000009000000000002, 6, '810-30', '810-31'); </v>
      </c>
      <c r="AK93" s="20" t="str">
        <f t="shared" si="39"/>
        <v/>
      </c>
      <c r="AL93" s="20" t="str">
        <f t="shared" si="40"/>
        <v/>
      </c>
      <c r="AM93" s="20" t="str">
        <f t="shared" si="41"/>
        <v/>
      </c>
      <c r="AO93" s="28" t="str">
        <f t="shared" si="21"/>
        <v xml:space="preserve">SELECT * FROM "SchAccounting"."Func_TblCodeOfAccounting_Structure_SET"(0000004000000000002, NULL, 0000009000000000002, 6, '810-30', '810-31'); </v>
      </c>
    </row>
    <row r="94" spans="2:41" x14ac:dyDescent="0.25">
      <c r="B94" s="20">
        <v>3</v>
      </c>
      <c r="C94" s="32" t="s">
        <v>502</v>
      </c>
      <c r="D94" s="20" t="s">
        <v>67</v>
      </c>
      <c r="I94" s="32"/>
      <c r="L94" s="20" t="s">
        <v>860</v>
      </c>
      <c r="Q94" s="20" t="s">
        <v>299</v>
      </c>
      <c r="S94" s="20" t="str">
        <f t="shared" si="22"/>
        <v>2-PASV</v>
      </c>
      <c r="T94" s="20" t="str">
        <f t="shared" si="23"/>
        <v>300-00</v>
      </c>
      <c r="U94" s="20" t="str">
        <f t="shared" si="24"/>
        <v>320-20</v>
      </c>
      <c r="V94" s="20" t="str">
        <f t="shared" si="25"/>
        <v>4-1EAT</v>
      </c>
      <c r="W94" s="20" t="str">
        <f t="shared" si="26"/>
        <v>4-2EBT</v>
      </c>
      <c r="X94" s="20" t="str">
        <f t="shared" si="27"/>
        <v>810-00</v>
      </c>
      <c r="Y94" s="20" t="str">
        <f t="shared" si="28"/>
        <v>910-10</v>
      </c>
      <c r="Z94" s="20" t="str">
        <f t="shared" si="29"/>
        <v>810-31</v>
      </c>
      <c r="AA94" s="20" t="str">
        <f t="shared" si="30"/>
        <v>660-71</v>
      </c>
      <c r="AB94" s="20" t="str">
        <f t="shared" si="31"/>
        <v/>
      </c>
      <c r="AD94" s="20" t="str">
        <f t="shared" si="32"/>
        <v/>
      </c>
      <c r="AE94" s="20" t="str">
        <f t="shared" si="33"/>
        <v/>
      </c>
      <c r="AF94" s="20" t="str">
        <f t="shared" si="34"/>
        <v/>
      </c>
      <c r="AG94" s="20" t="str">
        <f t="shared" si="35"/>
        <v/>
      </c>
      <c r="AH94" s="20" t="str">
        <f t="shared" si="36"/>
        <v/>
      </c>
      <c r="AI94" s="20" t="str">
        <f t="shared" si="37"/>
        <v xml:space="preserve">SELECT * FROM "SchAccounting"."Func_TblCodeOfAccounting_Structure_SET"(0000004000000000002, NULL, 0000009000000000002, 5, '810-00', '910-10'); </v>
      </c>
      <c r="AJ94" s="20" t="str">
        <f t="shared" si="38"/>
        <v/>
      </c>
      <c r="AK94" s="20" t="str">
        <f t="shared" si="39"/>
        <v/>
      </c>
      <c r="AL94" s="20" t="str">
        <f t="shared" si="40"/>
        <v/>
      </c>
      <c r="AM94" s="20" t="str">
        <f t="shared" si="41"/>
        <v/>
      </c>
      <c r="AO94" s="28" t="str">
        <f t="shared" si="21"/>
        <v xml:space="preserve">SELECT * FROM "SchAccounting"."Func_TblCodeOfAccounting_Structure_SET"(0000004000000000002, NULL, 0000009000000000002, 5, '810-00', '910-10'); </v>
      </c>
    </row>
    <row r="95" spans="2:41" x14ac:dyDescent="0.25">
      <c r="B95" s="20">
        <v>3</v>
      </c>
      <c r="C95" s="32" t="s">
        <v>503</v>
      </c>
      <c r="D95" s="20" t="s">
        <v>68</v>
      </c>
      <c r="I95" s="32"/>
      <c r="M95" s="20" t="s">
        <v>864</v>
      </c>
      <c r="Q95" s="20" t="s">
        <v>861</v>
      </c>
      <c r="S95" s="20" t="str">
        <f t="shared" si="22"/>
        <v>2-PASV</v>
      </c>
      <c r="T95" s="20" t="str">
        <f t="shared" si="23"/>
        <v>300-00</v>
      </c>
      <c r="U95" s="20" t="str">
        <f t="shared" si="24"/>
        <v>320-20</v>
      </c>
      <c r="V95" s="20" t="str">
        <f t="shared" si="25"/>
        <v>4-1EAT</v>
      </c>
      <c r="W95" s="20" t="str">
        <f t="shared" si="26"/>
        <v>4-2EBT</v>
      </c>
      <c r="X95" s="20" t="str">
        <f t="shared" si="27"/>
        <v>810-00</v>
      </c>
      <c r="Y95" s="20" t="str">
        <f t="shared" si="28"/>
        <v>910-10</v>
      </c>
      <c r="Z95" s="20" t="str">
        <f t="shared" si="29"/>
        <v>910-11</v>
      </c>
      <c r="AA95" s="20" t="str">
        <f t="shared" si="30"/>
        <v>660-71</v>
      </c>
      <c r="AB95" s="20" t="str">
        <f t="shared" si="31"/>
        <v/>
      </c>
      <c r="AD95" s="20" t="str">
        <f t="shared" si="32"/>
        <v/>
      </c>
      <c r="AE95" s="20" t="str">
        <f t="shared" si="33"/>
        <v/>
      </c>
      <c r="AF95" s="20" t="str">
        <f t="shared" si="34"/>
        <v/>
      </c>
      <c r="AG95" s="20" t="str">
        <f t="shared" si="35"/>
        <v/>
      </c>
      <c r="AH95" s="20" t="str">
        <f t="shared" si="36"/>
        <v/>
      </c>
      <c r="AI95" s="20" t="str">
        <f t="shared" si="37"/>
        <v/>
      </c>
      <c r="AJ95" s="20" t="str">
        <f t="shared" si="38"/>
        <v xml:space="preserve">SELECT * FROM "SchAccounting"."Func_TblCodeOfAccounting_Structure_SET"(0000004000000000002, NULL, 0000009000000000002, 6, '910-10', '910-11'); </v>
      </c>
      <c r="AK95" s="20" t="str">
        <f t="shared" si="39"/>
        <v/>
      </c>
      <c r="AL95" s="20" t="str">
        <f t="shared" si="40"/>
        <v/>
      </c>
      <c r="AM95" s="20" t="str">
        <f t="shared" si="41"/>
        <v/>
      </c>
      <c r="AO95" s="28" t="str">
        <f t="shared" si="21"/>
        <v xml:space="preserve">SELECT * FROM "SchAccounting"."Func_TblCodeOfAccounting_Structure_SET"(0000004000000000002, NULL, 0000009000000000002, 6, '910-10', '910-11'); </v>
      </c>
    </row>
    <row r="96" spans="2:41" x14ac:dyDescent="0.25">
      <c r="B96" s="20">
        <v>3</v>
      </c>
      <c r="C96" s="32" t="s">
        <v>504</v>
      </c>
      <c r="D96" s="20" t="s">
        <v>69</v>
      </c>
      <c r="I96" s="32"/>
      <c r="M96" s="20" t="s">
        <v>863</v>
      </c>
      <c r="Q96" s="20" t="s">
        <v>862</v>
      </c>
      <c r="S96" s="20" t="str">
        <f t="shared" si="22"/>
        <v>2-PASV</v>
      </c>
      <c r="T96" s="20" t="str">
        <f t="shared" si="23"/>
        <v>300-00</v>
      </c>
      <c r="U96" s="20" t="str">
        <f t="shared" si="24"/>
        <v>320-20</v>
      </c>
      <c r="V96" s="20" t="str">
        <f t="shared" si="25"/>
        <v>4-1EAT</v>
      </c>
      <c r="W96" s="20" t="str">
        <f t="shared" si="26"/>
        <v>4-2EBT</v>
      </c>
      <c r="X96" s="20" t="str">
        <f t="shared" si="27"/>
        <v>810-00</v>
      </c>
      <c r="Y96" s="20" t="str">
        <f t="shared" si="28"/>
        <v>910-10</v>
      </c>
      <c r="Z96" s="20" t="str">
        <f t="shared" si="29"/>
        <v>910-12</v>
      </c>
      <c r="AA96" s="20" t="str">
        <f t="shared" si="30"/>
        <v>660-71</v>
      </c>
      <c r="AB96" s="20" t="str">
        <f t="shared" si="31"/>
        <v/>
      </c>
      <c r="AD96" s="20" t="str">
        <f t="shared" si="32"/>
        <v/>
      </c>
      <c r="AE96" s="20" t="str">
        <f t="shared" si="33"/>
        <v/>
      </c>
      <c r="AF96" s="20" t="str">
        <f t="shared" si="34"/>
        <v/>
      </c>
      <c r="AG96" s="20" t="str">
        <f t="shared" si="35"/>
        <v/>
      </c>
      <c r="AH96" s="20" t="str">
        <f t="shared" si="36"/>
        <v/>
      </c>
      <c r="AI96" s="20" t="str">
        <f t="shared" si="37"/>
        <v/>
      </c>
      <c r="AJ96" s="20" t="str">
        <f t="shared" si="38"/>
        <v xml:space="preserve">SELECT * FROM "SchAccounting"."Func_TblCodeOfAccounting_Structure_SET"(0000004000000000002, NULL, 0000009000000000002, 6, '910-10', '910-12'); </v>
      </c>
      <c r="AK96" s="20" t="str">
        <f t="shared" si="39"/>
        <v/>
      </c>
      <c r="AL96" s="20" t="str">
        <f t="shared" si="40"/>
        <v/>
      </c>
      <c r="AM96" s="20" t="str">
        <f t="shared" si="41"/>
        <v/>
      </c>
      <c r="AO96" s="28" t="str">
        <f t="shared" si="21"/>
        <v xml:space="preserve">SELECT * FROM "SchAccounting"."Func_TblCodeOfAccounting_Structure_SET"(0000004000000000002, NULL, 0000009000000000002, 6, '910-10', '910-12'); </v>
      </c>
    </row>
    <row r="97" spans="2:41" x14ac:dyDescent="0.25">
      <c r="B97" s="20">
        <v>3</v>
      </c>
      <c r="C97" s="32" t="s">
        <v>505</v>
      </c>
      <c r="D97" s="20" t="s">
        <v>70</v>
      </c>
      <c r="I97" s="32"/>
      <c r="J97" s="20" t="s">
        <v>865</v>
      </c>
      <c r="Q97" s="20" t="s">
        <v>306</v>
      </c>
      <c r="S97" s="20" t="str">
        <f t="shared" si="22"/>
        <v>2-PASV</v>
      </c>
      <c r="T97" s="20" t="str">
        <f t="shared" si="23"/>
        <v>300-00</v>
      </c>
      <c r="U97" s="20" t="str">
        <f t="shared" si="24"/>
        <v>320-20</v>
      </c>
      <c r="V97" s="20" t="str">
        <f t="shared" si="25"/>
        <v>4-1EAT</v>
      </c>
      <c r="W97" s="20" t="str">
        <f t="shared" si="26"/>
        <v>910-00</v>
      </c>
      <c r="X97" s="20" t="str">
        <f>IF(EXACT($K97, ""), IF(EXACT($X96, ""), "", $X96), $K97)</f>
        <v>810-00</v>
      </c>
      <c r="Y97" s="20" t="str">
        <f>IF(EXACT($L97, ""), IF(EXACT($Y96, ""), "", $Y96), $L97)</f>
        <v>910-10</v>
      </c>
      <c r="Z97" s="20" t="str">
        <f t="shared" si="29"/>
        <v>910-12</v>
      </c>
      <c r="AA97" s="20" t="str">
        <f t="shared" si="30"/>
        <v>660-71</v>
      </c>
      <c r="AB97" s="20" t="str">
        <f t="shared" si="31"/>
        <v/>
      </c>
      <c r="AD97" s="20" t="str">
        <f t="shared" si="32"/>
        <v/>
      </c>
      <c r="AE97" s="20" t="str">
        <f t="shared" si="33"/>
        <v/>
      </c>
      <c r="AF97" s="20" t="str">
        <f t="shared" si="34"/>
        <v/>
      </c>
      <c r="AG97" s="20" t="str">
        <f t="shared" si="35"/>
        <v xml:space="preserve">SELECT * FROM "SchAccounting"."Func_TblCodeOfAccounting_Structure_SET"(0000004000000000002, NULL, 0000009000000000002, 3, '4-1EAT', '910-00'); </v>
      </c>
      <c r="AH97" s="20" t="str">
        <f t="shared" si="36"/>
        <v/>
      </c>
      <c r="AI97" s="20" t="str">
        <f t="shared" si="37"/>
        <v/>
      </c>
      <c r="AJ97" s="20" t="str">
        <f t="shared" si="38"/>
        <v/>
      </c>
      <c r="AK97" s="20" t="str">
        <f t="shared" si="39"/>
        <v/>
      </c>
      <c r="AL97" s="20" t="str">
        <f t="shared" si="40"/>
        <v/>
      </c>
      <c r="AM97" s="20" t="str">
        <f t="shared" si="41"/>
        <v/>
      </c>
      <c r="AO97" s="28" t="str">
        <f t="shared" si="21"/>
        <v xml:space="preserve">SELECT * FROM "SchAccounting"."Func_TblCodeOfAccounting_Structure_SET"(0000004000000000002, NULL, 0000009000000000002, 3, '4-1EAT', '910-00'); </v>
      </c>
    </row>
    <row r="98" spans="2:41" x14ac:dyDescent="0.25">
      <c r="B98" s="20">
        <v>3</v>
      </c>
      <c r="C98" s="32" t="s">
        <v>506</v>
      </c>
      <c r="D98" s="20" t="s">
        <v>71</v>
      </c>
      <c r="I98" s="32"/>
      <c r="S98" s="20" t="str">
        <f t="shared" si="22"/>
        <v>2-PASV</v>
      </c>
      <c r="T98" s="20" t="str">
        <f t="shared" si="23"/>
        <v>300-00</v>
      </c>
      <c r="U98" s="20" t="str">
        <f t="shared" si="24"/>
        <v>320-20</v>
      </c>
      <c r="V98" s="20" t="str">
        <f t="shared" si="25"/>
        <v>4-1EAT</v>
      </c>
      <c r="W98" s="20" t="str">
        <f t="shared" si="26"/>
        <v>910-00</v>
      </c>
      <c r="X98" s="20" t="str">
        <f t="shared" ref="X98:X161" si="42">IF(EXACT($K98, ""), IF(EXACT($X97, ""), "", $X97), $K98)</f>
        <v>810-00</v>
      </c>
      <c r="Y98" s="20" t="str">
        <f t="shared" ref="Y98:Y161" si="43">IF(EXACT($L98, ""), IF(EXACT($Y97, ""), "", $Y97), $L98)</f>
        <v>910-10</v>
      </c>
      <c r="Z98" s="20" t="str">
        <f t="shared" si="29"/>
        <v>910-12</v>
      </c>
      <c r="AA98" s="20" t="str">
        <f t="shared" si="30"/>
        <v>660-71</v>
      </c>
      <c r="AB98" s="20" t="str">
        <f t="shared" si="31"/>
        <v/>
      </c>
      <c r="AD98" s="20" t="str">
        <f t="shared" si="32"/>
        <v/>
      </c>
      <c r="AE98" s="20" t="str">
        <f t="shared" si="33"/>
        <v/>
      </c>
      <c r="AF98" s="20" t="str">
        <f t="shared" si="34"/>
        <v/>
      </c>
      <c r="AG98" s="20" t="str">
        <f t="shared" si="35"/>
        <v/>
      </c>
      <c r="AH98" s="20" t="str">
        <f t="shared" si="36"/>
        <v/>
      </c>
      <c r="AI98" s="20" t="str">
        <f t="shared" si="37"/>
        <v/>
      </c>
      <c r="AJ98" s="20" t="str">
        <f t="shared" si="38"/>
        <v/>
      </c>
      <c r="AK98" s="20" t="str">
        <f t="shared" si="39"/>
        <v/>
      </c>
      <c r="AL98" s="20" t="str">
        <f t="shared" si="40"/>
        <v/>
      </c>
      <c r="AM98" s="20" t="str">
        <f t="shared" si="41"/>
        <v/>
      </c>
      <c r="AO98" s="28" t="str">
        <f t="shared" si="21"/>
        <v/>
      </c>
    </row>
    <row r="99" spans="2:41" x14ac:dyDescent="0.25">
      <c r="B99" s="20">
        <v>3</v>
      </c>
      <c r="C99" s="32" t="s">
        <v>507</v>
      </c>
      <c r="D99" s="20" t="s">
        <v>72</v>
      </c>
      <c r="I99" s="32"/>
      <c r="S99" s="20" t="str">
        <f t="shared" si="22"/>
        <v>2-PASV</v>
      </c>
      <c r="T99" s="20" t="str">
        <f t="shared" si="23"/>
        <v>300-00</v>
      </c>
      <c r="U99" s="20" t="str">
        <f t="shared" si="24"/>
        <v>320-20</v>
      </c>
      <c r="V99" s="20" t="str">
        <f t="shared" si="25"/>
        <v>4-1EAT</v>
      </c>
      <c r="W99" s="20" t="str">
        <f t="shared" si="26"/>
        <v>910-00</v>
      </c>
      <c r="X99" s="20" t="str">
        <f t="shared" si="42"/>
        <v>810-00</v>
      </c>
      <c r="Y99" s="20" t="str">
        <f t="shared" si="43"/>
        <v>910-10</v>
      </c>
      <c r="Z99" s="20" t="str">
        <f t="shared" si="29"/>
        <v>910-12</v>
      </c>
      <c r="AA99" s="20" t="str">
        <f t="shared" si="30"/>
        <v>660-71</v>
      </c>
      <c r="AB99" s="20" t="str">
        <f t="shared" si="31"/>
        <v/>
      </c>
      <c r="AD99" s="20" t="str">
        <f t="shared" si="32"/>
        <v/>
      </c>
      <c r="AE99" s="20" t="str">
        <f t="shared" si="33"/>
        <v/>
      </c>
      <c r="AF99" s="20" t="str">
        <f t="shared" si="34"/>
        <v/>
      </c>
      <c r="AG99" s="20" t="str">
        <f t="shared" si="35"/>
        <v/>
      </c>
      <c r="AH99" s="20" t="str">
        <f t="shared" si="36"/>
        <v/>
      </c>
      <c r="AI99" s="20" t="str">
        <f t="shared" si="37"/>
        <v/>
      </c>
      <c r="AJ99" s="20" t="str">
        <f t="shared" si="38"/>
        <v/>
      </c>
      <c r="AK99" s="20" t="str">
        <f t="shared" si="39"/>
        <v/>
      </c>
      <c r="AL99" s="20" t="str">
        <f t="shared" si="40"/>
        <v/>
      </c>
      <c r="AM99" s="20" t="str">
        <f t="shared" si="41"/>
        <v/>
      </c>
      <c r="AO99" s="28" t="str">
        <f t="shared" si="21"/>
        <v/>
      </c>
    </row>
    <row r="100" spans="2:41" x14ac:dyDescent="0.25">
      <c r="B100" s="20">
        <v>3</v>
      </c>
      <c r="C100" s="32" t="s">
        <v>508</v>
      </c>
      <c r="D100" s="20" t="s">
        <v>71</v>
      </c>
      <c r="I100" s="32"/>
      <c r="S100" s="20" t="str">
        <f t="shared" si="22"/>
        <v>2-PASV</v>
      </c>
      <c r="T100" s="20" t="str">
        <f t="shared" si="23"/>
        <v>300-00</v>
      </c>
      <c r="U100" s="20" t="str">
        <f t="shared" si="24"/>
        <v>320-20</v>
      </c>
      <c r="V100" s="20" t="str">
        <f t="shared" si="25"/>
        <v>4-1EAT</v>
      </c>
      <c r="W100" s="20" t="str">
        <f t="shared" si="26"/>
        <v>910-00</v>
      </c>
      <c r="X100" s="20" t="str">
        <f t="shared" si="42"/>
        <v>810-00</v>
      </c>
      <c r="Y100" s="20" t="str">
        <f t="shared" si="43"/>
        <v>910-10</v>
      </c>
      <c r="Z100" s="20" t="str">
        <f t="shared" si="29"/>
        <v>910-12</v>
      </c>
      <c r="AA100" s="20" t="str">
        <f t="shared" si="30"/>
        <v>660-71</v>
      </c>
      <c r="AB100" s="20" t="str">
        <f t="shared" si="31"/>
        <v/>
      </c>
      <c r="AD100" s="20" t="str">
        <f t="shared" si="32"/>
        <v/>
      </c>
      <c r="AE100" s="20" t="str">
        <f t="shared" si="33"/>
        <v/>
      </c>
      <c r="AF100" s="20" t="str">
        <f t="shared" si="34"/>
        <v/>
      </c>
      <c r="AG100" s="20" t="str">
        <f t="shared" si="35"/>
        <v/>
      </c>
      <c r="AH100" s="20" t="str">
        <f t="shared" si="36"/>
        <v/>
      </c>
      <c r="AI100" s="20" t="str">
        <f t="shared" si="37"/>
        <v/>
      </c>
      <c r="AJ100" s="20" t="str">
        <f t="shared" si="38"/>
        <v/>
      </c>
      <c r="AK100" s="20" t="str">
        <f t="shared" si="39"/>
        <v/>
      </c>
      <c r="AL100" s="20" t="str">
        <f t="shared" si="40"/>
        <v/>
      </c>
      <c r="AM100" s="20" t="str">
        <f t="shared" si="41"/>
        <v/>
      </c>
      <c r="AO100" s="28" t="str">
        <f t="shared" si="21"/>
        <v/>
      </c>
    </row>
    <row r="101" spans="2:41" x14ac:dyDescent="0.25">
      <c r="B101" s="20">
        <v>4</v>
      </c>
      <c r="C101" s="32" t="s">
        <v>509</v>
      </c>
      <c r="D101" s="20" t="s">
        <v>73</v>
      </c>
      <c r="J101" s="32"/>
      <c r="S101" s="20" t="str">
        <f t="shared" si="22"/>
        <v>2-PASV</v>
      </c>
      <c r="T101" s="20" t="str">
        <f t="shared" si="23"/>
        <v>300-00</v>
      </c>
      <c r="U101" s="20" t="str">
        <f t="shared" si="24"/>
        <v>320-20</v>
      </c>
      <c r="V101" s="20" t="str">
        <f t="shared" si="25"/>
        <v>4-1EAT</v>
      </c>
      <c r="W101" s="20" t="str">
        <f t="shared" si="26"/>
        <v>910-00</v>
      </c>
      <c r="X101" s="20" t="str">
        <f t="shared" si="42"/>
        <v>810-00</v>
      </c>
      <c r="Y101" s="20" t="str">
        <f t="shared" si="43"/>
        <v>910-10</v>
      </c>
      <c r="Z101" s="20" t="str">
        <f t="shared" si="29"/>
        <v>910-12</v>
      </c>
      <c r="AA101" s="20" t="str">
        <f t="shared" si="30"/>
        <v>660-71</v>
      </c>
      <c r="AB101" s="20" t="str">
        <f t="shared" si="31"/>
        <v/>
      </c>
      <c r="AD101" s="20" t="str">
        <f t="shared" si="32"/>
        <v/>
      </c>
      <c r="AE101" s="20" t="str">
        <f t="shared" si="33"/>
        <v/>
      </c>
      <c r="AF101" s="20" t="str">
        <f t="shared" si="34"/>
        <v/>
      </c>
      <c r="AG101" s="20" t="str">
        <f t="shared" si="35"/>
        <v/>
      </c>
      <c r="AH101" s="20" t="str">
        <f t="shared" si="36"/>
        <v/>
      </c>
      <c r="AI101" s="20" t="str">
        <f t="shared" si="37"/>
        <v/>
      </c>
      <c r="AJ101" s="20" t="str">
        <f t="shared" si="38"/>
        <v/>
      </c>
      <c r="AK101" s="20" t="str">
        <f t="shared" si="39"/>
        <v/>
      </c>
      <c r="AL101" s="20" t="str">
        <f t="shared" si="40"/>
        <v/>
      </c>
      <c r="AM101" s="20" t="str">
        <f t="shared" si="41"/>
        <v/>
      </c>
      <c r="AO101" s="28" t="str">
        <f t="shared" si="21"/>
        <v/>
      </c>
    </row>
    <row r="102" spans="2:41" x14ac:dyDescent="0.25">
      <c r="B102" s="20">
        <v>4</v>
      </c>
      <c r="C102" s="32" t="s">
        <v>510</v>
      </c>
      <c r="D102" s="20" t="s">
        <v>74</v>
      </c>
      <c r="J102" s="32"/>
      <c r="S102" s="20" t="str">
        <f t="shared" si="22"/>
        <v>2-PASV</v>
      </c>
      <c r="T102" s="20" t="str">
        <f t="shared" si="23"/>
        <v>300-00</v>
      </c>
      <c r="U102" s="20" t="str">
        <f t="shared" si="24"/>
        <v>320-20</v>
      </c>
      <c r="V102" s="20" t="str">
        <f t="shared" si="25"/>
        <v>4-1EAT</v>
      </c>
      <c r="W102" s="20" t="str">
        <f t="shared" si="26"/>
        <v>910-00</v>
      </c>
      <c r="X102" s="20" t="str">
        <f t="shared" si="42"/>
        <v>810-00</v>
      </c>
      <c r="Y102" s="20" t="str">
        <f t="shared" si="43"/>
        <v>910-10</v>
      </c>
      <c r="Z102" s="20" t="str">
        <f t="shared" si="29"/>
        <v>910-12</v>
      </c>
      <c r="AA102" s="20" t="str">
        <f t="shared" si="30"/>
        <v>660-71</v>
      </c>
      <c r="AB102" s="20" t="str">
        <f t="shared" si="31"/>
        <v/>
      </c>
      <c r="AD102" s="20" t="str">
        <f t="shared" si="32"/>
        <v/>
      </c>
      <c r="AE102" s="20" t="str">
        <f t="shared" si="33"/>
        <v/>
      </c>
      <c r="AF102" s="20" t="str">
        <f t="shared" si="34"/>
        <v/>
      </c>
      <c r="AG102" s="20" t="str">
        <f t="shared" si="35"/>
        <v/>
      </c>
      <c r="AH102" s="20" t="str">
        <f t="shared" si="36"/>
        <v/>
      </c>
      <c r="AI102" s="20" t="str">
        <f t="shared" si="37"/>
        <v/>
      </c>
      <c r="AJ102" s="20" t="str">
        <f t="shared" si="38"/>
        <v/>
      </c>
      <c r="AK102" s="20" t="str">
        <f t="shared" si="39"/>
        <v/>
      </c>
      <c r="AL102" s="20" t="str">
        <f t="shared" si="40"/>
        <v/>
      </c>
      <c r="AM102" s="20" t="str">
        <f t="shared" si="41"/>
        <v/>
      </c>
      <c r="AO102" s="28" t="str">
        <f t="shared" si="21"/>
        <v/>
      </c>
    </row>
    <row r="103" spans="2:41" x14ac:dyDescent="0.25">
      <c r="B103" s="20">
        <v>4</v>
      </c>
      <c r="C103" s="32" t="s">
        <v>511</v>
      </c>
      <c r="D103" s="20" t="s">
        <v>75</v>
      </c>
      <c r="J103" s="32"/>
      <c r="S103" s="20" t="str">
        <f t="shared" si="22"/>
        <v>2-PASV</v>
      </c>
      <c r="T103" s="20" t="str">
        <f t="shared" si="23"/>
        <v>300-00</v>
      </c>
      <c r="U103" s="20" t="str">
        <f t="shared" si="24"/>
        <v>320-20</v>
      </c>
      <c r="V103" s="20" t="str">
        <f t="shared" si="25"/>
        <v>4-1EAT</v>
      </c>
      <c r="W103" s="20" t="str">
        <f t="shared" si="26"/>
        <v>910-00</v>
      </c>
      <c r="X103" s="20" t="str">
        <f t="shared" si="42"/>
        <v>810-00</v>
      </c>
      <c r="Y103" s="20" t="str">
        <f t="shared" si="43"/>
        <v>910-10</v>
      </c>
      <c r="Z103" s="20" t="str">
        <f t="shared" si="29"/>
        <v>910-12</v>
      </c>
      <c r="AA103" s="20" t="str">
        <f t="shared" si="30"/>
        <v>660-71</v>
      </c>
      <c r="AB103" s="20" t="str">
        <f t="shared" si="31"/>
        <v/>
      </c>
      <c r="AD103" s="20" t="str">
        <f t="shared" si="32"/>
        <v/>
      </c>
      <c r="AE103" s="20" t="str">
        <f t="shared" si="33"/>
        <v/>
      </c>
      <c r="AF103" s="20" t="str">
        <f t="shared" si="34"/>
        <v/>
      </c>
      <c r="AG103" s="20" t="str">
        <f t="shared" si="35"/>
        <v/>
      </c>
      <c r="AH103" s="20" t="str">
        <f t="shared" si="36"/>
        <v/>
      </c>
      <c r="AI103" s="20" t="str">
        <f t="shared" si="37"/>
        <v/>
      </c>
      <c r="AJ103" s="20" t="str">
        <f t="shared" si="38"/>
        <v/>
      </c>
      <c r="AK103" s="20" t="str">
        <f t="shared" si="39"/>
        <v/>
      </c>
      <c r="AL103" s="20" t="str">
        <f t="shared" si="40"/>
        <v/>
      </c>
      <c r="AM103" s="20" t="str">
        <f t="shared" si="41"/>
        <v/>
      </c>
      <c r="AO103" s="28" t="str">
        <f t="shared" si="21"/>
        <v/>
      </c>
    </row>
    <row r="104" spans="2:41" x14ac:dyDescent="0.25">
      <c r="B104" s="20">
        <v>4</v>
      </c>
      <c r="C104" s="32" t="s">
        <v>512</v>
      </c>
      <c r="D104" s="20" t="s">
        <v>76</v>
      </c>
      <c r="J104" s="32"/>
      <c r="S104" s="20" t="str">
        <f t="shared" si="22"/>
        <v>2-PASV</v>
      </c>
      <c r="T104" s="20" t="str">
        <f t="shared" si="23"/>
        <v>300-00</v>
      </c>
      <c r="U104" s="20" t="str">
        <f t="shared" si="24"/>
        <v>320-20</v>
      </c>
      <c r="V104" s="20" t="str">
        <f t="shared" si="25"/>
        <v>4-1EAT</v>
      </c>
      <c r="W104" s="20" t="str">
        <f t="shared" si="26"/>
        <v>910-00</v>
      </c>
      <c r="X104" s="20" t="str">
        <f t="shared" si="42"/>
        <v>810-00</v>
      </c>
      <c r="Y104" s="20" t="str">
        <f t="shared" si="43"/>
        <v>910-10</v>
      </c>
      <c r="Z104" s="20" t="str">
        <f t="shared" si="29"/>
        <v>910-12</v>
      </c>
      <c r="AA104" s="20" t="str">
        <f t="shared" si="30"/>
        <v>660-71</v>
      </c>
      <c r="AB104" s="20" t="str">
        <f t="shared" si="31"/>
        <v/>
      </c>
      <c r="AD104" s="20" t="str">
        <f t="shared" si="32"/>
        <v/>
      </c>
      <c r="AE104" s="20" t="str">
        <f t="shared" si="33"/>
        <v/>
      </c>
      <c r="AF104" s="20" t="str">
        <f t="shared" si="34"/>
        <v/>
      </c>
      <c r="AG104" s="20" t="str">
        <f t="shared" si="35"/>
        <v/>
      </c>
      <c r="AH104" s="20" t="str">
        <f t="shared" si="36"/>
        <v/>
      </c>
      <c r="AI104" s="20" t="str">
        <f t="shared" si="37"/>
        <v/>
      </c>
      <c r="AJ104" s="20" t="str">
        <f t="shared" si="38"/>
        <v/>
      </c>
      <c r="AK104" s="20" t="str">
        <f t="shared" si="39"/>
        <v/>
      </c>
      <c r="AL104" s="20" t="str">
        <f t="shared" si="40"/>
        <v/>
      </c>
      <c r="AM104" s="20" t="str">
        <f t="shared" si="41"/>
        <v/>
      </c>
      <c r="AO104" s="28" t="str">
        <f t="shared" si="21"/>
        <v/>
      </c>
    </row>
    <row r="105" spans="2:41" x14ac:dyDescent="0.25">
      <c r="B105" s="20">
        <v>3</v>
      </c>
      <c r="C105" s="32" t="s">
        <v>513</v>
      </c>
      <c r="D105" s="20" t="s">
        <v>77</v>
      </c>
      <c r="I105" s="32"/>
      <c r="S105" s="20" t="str">
        <f t="shared" si="22"/>
        <v>2-PASV</v>
      </c>
      <c r="T105" s="20" t="str">
        <f t="shared" si="23"/>
        <v>300-00</v>
      </c>
      <c r="U105" s="20" t="str">
        <f t="shared" si="24"/>
        <v>320-20</v>
      </c>
      <c r="V105" s="20" t="str">
        <f t="shared" si="25"/>
        <v>4-1EAT</v>
      </c>
      <c r="W105" s="20" t="str">
        <f t="shared" si="26"/>
        <v>910-00</v>
      </c>
      <c r="X105" s="20" t="str">
        <f t="shared" si="42"/>
        <v>810-00</v>
      </c>
      <c r="Y105" s="20" t="str">
        <f t="shared" si="43"/>
        <v>910-10</v>
      </c>
      <c r="Z105" s="20" t="str">
        <f t="shared" si="29"/>
        <v>910-12</v>
      </c>
      <c r="AA105" s="20" t="str">
        <f t="shared" si="30"/>
        <v>660-71</v>
      </c>
      <c r="AB105" s="20" t="str">
        <f t="shared" si="31"/>
        <v/>
      </c>
      <c r="AD105" s="20" t="str">
        <f t="shared" si="32"/>
        <v/>
      </c>
      <c r="AE105" s="20" t="str">
        <f t="shared" si="33"/>
        <v/>
      </c>
      <c r="AF105" s="20" t="str">
        <f t="shared" si="34"/>
        <v/>
      </c>
      <c r="AG105" s="20" t="str">
        <f t="shared" si="35"/>
        <v/>
      </c>
      <c r="AH105" s="20" t="str">
        <f t="shared" si="36"/>
        <v/>
      </c>
      <c r="AI105" s="20" t="str">
        <f t="shared" si="37"/>
        <v/>
      </c>
      <c r="AJ105" s="20" t="str">
        <f t="shared" si="38"/>
        <v/>
      </c>
      <c r="AK105" s="20" t="str">
        <f t="shared" si="39"/>
        <v/>
      </c>
      <c r="AL105" s="20" t="str">
        <f t="shared" si="40"/>
        <v/>
      </c>
      <c r="AM105" s="20" t="str">
        <f t="shared" si="41"/>
        <v/>
      </c>
      <c r="AO105" s="28" t="str">
        <f t="shared" si="21"/>
        <v/>
      </c>
    </row>
    <row r="106" spans="2:41" x14ac:dyDescent="0.25">
      <c r="B106" s="20">
        <v>3</v>
      </c>
      <c r="C106" s="32" t="s">
        <v>514</v>
      </c>
      <c r="D106" s="20" t="s">
        <v>78</v>
      </c>
      <c r="I106" s="32"/>
      <c r="S106" s="20" t="str">
        <f t="shared" si="22"/>
        <v>2-PASV</v>
      </c>
      <c r="T106" s="20" t="str">
        <f t="shared" si="23"/>
        <v>300-00</v>
      </c>
      <c r="U106" s="20" t="str">
        <f t="shared" si="24"/>
        <v>320-20</v>
      </c>
      <c r="V106" s="20" t="str">
        <f t="shared" si="25"/>
        <v>4-1EAT</v>
      </c>
      <c r="W106" s="20" t="str">
        <f t="shared" si="26"/>
        <v>910-00</v>
      </c>
      <c r="X106" s="20" t="str">
        <f t="shared" si="42"/>
        <v>810-00</v>
      </c>
      <c r="Y106" s="20" t="str">
        <f t="shared" si="43"/>
        <v>910-10</v>
      </c>
      <c r="Z106" s="20" t="str">
        <f t="shared" si="29"/>
        <v>910-12</v>
      </c>
      <c r="AA106" s="20" t="str">
        <f t="shared" si="30"/>
        <v>660-71</v>
      </c>
      <c r="AB106" s="20" t="str">
        <f t="shared" si="31"/>
        <v/>
      </c>
      <c r="AD106" s="20" t="str">
        <f t="shared" si="32"/>
        <v/>
      </c>
      <c r="AE106" s="20" t="str">
        <f t="shared" si="33"/>
        <v/>
      </c>
      <c r="AF106" s="20" t="str">
        <f t="shared" si="34"/>
        <v/>
      </c>
      <c r="AG106" s="20" t="str">
        <f t="shared" si="35"/>
        <v/>
      </c>
      <c r="AH106" s="20" t="str">
        <f t="shared" si="36"/>
        <v/>
      </c>
      <c r="AI106" s="20" t="str">
        <f t="shared" si="37"/>
        <v/>
      </c>
      <c r="AJ106" s="20" t="str">
        <f t="shared" si="38"/>
        <v/>
      </c>
      <c r="AK106" s="20" t="str">
        <f t="shared" si="39"/>
        <v/>
      </c>
      <c r="AL106" s="20" t="str">
        <f t="shared" si="40"/>
        <v/>
      </c>
      <c r="AM106" s="20" t="str">
        <f t="shared" si="41"/>
        <v/>
      </c>
      <c r="AO106" s="28" t="str">
        <f t="shared" si="21"/>
        <v/>
      </c>
    </row>
    <row r="107" spans="2:41" x14ac:dyDescent="0.25">
      <c r="B107" s="20">
        <v>2</v>
      </c>
      <c r="C107" s="32" t="s">
        <v>515</v>
      </c>
      <c r="D107" s="20" t="s">
        <v>79</v>
      </c>
      <c r="H107" s="32"/>
      <c r="S107" s="20" t="str">
        <f t="shared" si="22"/>
        <v>2-PASV</v>
      </c>
      <c r="T107" s="20" t="str">
        <f t="shared" si="23"/>
        <v>300-00</v>
      </c>
      <c r="U107" s="20" t="str">
        <f t="shared" si="24"/>
        <v>320-20</v>
      </c>
      <c r="V107" s="20" t="str">
        <f t="shared" si="25"/>
        <v>4-1EAT</v>
      </c>
      <c r="W107" s="20" t="str">
        <f t="shared" si="26"/>
        <v>910-00</v>
      </c>
      <c r="X107" s="20" t="str">
        <f t="shared" si="42"/>
        <v>810-00</v>
      </c>
      <c r="Y107" s="20" t="str">
        <f t="shared" si="43"/>
        <v>910-10</v>
      </c>
      <c r="Z107" s="20" t="str">
        <f t="shared" si="29"/>
        <v>910-12</v>
      </c>
      <c r="AA107" s="20" t="str">
        <f t="shared" si="30"/>
        <v>660-71</v>
      </c>
      <c r="AB107" s="20" t="str">
        <f t="shared" si="31"/>
        <v/>
      </c>
      <c r="AD107" s="20" t="str">
        <f t="shared" si="32"/>
        <v/>
      </c>
      <c r="AE107" s="20" t="str">
        <f t="shared" si="33"/>
        <v/>
      </c>
      <c r="AF107" s="20" t="str">
        <f t="shared" si="34"/>
        <v/>
      </c>
      <c r="AG107" s="20" t="str">
        <f t="shared" si="35"/>
        <v/>
      </c>
      <c r="AH107" s="20" t="str">
        <f t="shared" si="36"/>
        <v/>
      </c>
      <c r="AI107" s="20" t="str">
        <f t="shared" si="37"/>
        <v/>
      </c>
      <c r="AJ107" s="20" t="str">
        <f t="shared" si="38"/>
        <v/>
      </c>
      <c r="AK107" s="20" t="str">
        <f t="shared" si="39"/>
        <v/>
      </c>
      <c r="AL107" s="20" t="str">
        <f t="shared" si="40"/>
        <v/>
      </c>
      <c r="AM107" s="20" t="str">
        <f t="shared" si="41"/>
        <v/>
      </c>
      <c r="AO107" s="28" t="str">
        <f t="shared" si="21"/>
        <v/>
      </c>
    </row>
    <row r="108" spans="2:41" x14ac:dyDescent="0.25">
      <c r="B108" s="20">
        <v>3</v>
      </c>
      <c r="C108" s="32" t="s">
        <v>516</v>
      </c>
      <c r="D108" s="20" t="s">
        <v>80</v>
      </c>
      <c r="I108" s="32"/>
      <c r="S108" s="20" t="str">
        <f t="shared" si="22"/>
        <v>2-PASV</v>
      </c>
      <c r="T108" s="20" t="str">
        <f t="shared" si="23"/>
        <v>300-00</v>
      </c>
      <c r="U108" s="20" t="str">
        <f t="shared" si="24"/>
        <v>320-20</v>
      </c>
      <c r="V108" s="20" t="str">
        <f t="shared" si="25"/>
        <v>4-1EAT</v>
      </c>
      <c r="W108" s="20" t="str">
        <f t="shared" si="26"/>
        <v>910-00</v>
      </c>
      <c r="X108" s="20" t="str">
        <f t="shared" si="42"/>
        <v>810-00</v>
      </c>
      <c r="Y108" s="20" t="str">
        <f t="shared" si="43"/>
        <v>910-10</v>
      </c>
      <c r="Z108" s="20" t="str">
        <f t="shared" si="29"/>
        <v>910-12</v>
      </c>
      <c r="AA108" s="20" t="str">
        <f t="shared" si="30"/>
        <v>660-71</v>
      </c>
      <c r="AB108" s="20" t="str">
        <f t="shared" si="31"/>
        <v/>
      </c>
      <c r="AD108" s="20" t="str">
        <f t="shared" si="32"/>
        <v/>
      </c>
      <c r="AE108" s="20" t="str">
        <f t="shared" si="33"/>
        <v/>
      </c>
      <c r="AF108" s="20" t="str">
        <f t="shared" si="34"/>
        <v/>
      </c>
      <c r="AG108" s="20" t="str">
        <f t="shared" si="35"/>
        <v/>
      </c>
      <c r="AH108" s="20" t="str">
        <f t="shared" si="36"/>
        <v/>
      </c>
      <c r="AI108" s="20" t="str">
        <f t="shared" si="37"/>
        <v/>
      </c>
      <c r="AJ108" s="20" t="str">
        <f t="shared" si="38"/>
        <v/>
      </c>
      <c r="AK108" s="20" t="str">
        <f t="shared" si="39"/>
        <v/>
      </c>
      <c r="AL108" s="20" t="str">
        <f t="shared" si="40"/>
        <v/>
      </c>
      <c r="AM108" s="20" t="str">
        <f t="shared" si="41"/>
        <v/>
      </c>
      <c r="AO108" s="28" t="str">
        <f t="shared" si="21"/>
        <v/>
      </c>
    </row>
    <row r="109" spans="2:41" x14ac:dyDescent="0.25">
      <c r="B109" s="20">
        <v>3</v>
      </c>
      <c r="C109" s="32" t="s">
        <v>517</v>
      </c>
      <c r="D109" s="20" t="s">
        <v>81</v>
      </c>
      <c r="I109" s="32"/>
      <c r="S109" s="20" t="str">
        <f t="shared" si="22"/>
        <v>2-PASV</v>
      </c>
      <c r="T109" s="20" t="str">
        <f t="shared" si="23"/>
        <v>300-00</v>
      </c>
      <c r="U109" s="20" t="str">
        <f t="shared" si="24"/>
        <v>320-20</v>
      </c>
      <c r="V109" s="20" t="str">
        <f t="shared" si="25"/>
        <v>4-1EAT</v>
      </c>
      <c r="W109" s="20" t="str">
        <f t="shared" si="26"/>
        <v>910-00</v>
      </c>
      <c r="X109" s="20" t="str">
        <f t="shared" si="42"/>
        <v>810-00</v>
      </c>
      <c r="Y109" s="20" t="str">
        <f t="shared" si="43"/>
        <v>910-10</v>
      </c>
      <c r="Z109" s="20" t="str">
        <f t="shared" si="29"/>
        <v>910-12</v>
      </c>
      <c r="AA109" s="20" t="str">
        <f t="shared" si="30"/>
        <v>660-71</v>
      </c>
      <c r="AB109" s="20" t="str">
        <f t="shared" si="31"/>
        <v/>
      </c>
      <c r="AD109" s="20" t="str">
        <f t="shared" si="32"/>
        <v/>
      </c>
      <c r="AE109" s="20" t="str">
        <f t="shared" si="33"/>
        <v/>
      </c>
      <c r="AF109" s="20" t="str">
        <f t="shared" si="34"/>
        <v/>
      </c>
      <c r="AG109" s="20" t="str">
        <f t="shared" si="35"/>
        <v/>
      </c>
      <c r="AH109" s="20" t="str">
        <f t="shared" si="36"/>
        <v/>
      </c>
      <c r="AI109" s="20" t="str">
        <f t="shared" si="37"/>
        <v/>
      </c>
      <c r="AJ109" s="20" t="str">
        <f t="shared" si="38"/>
        <v/>
      </c>
      <c r="AK109" s="20" t="str">
        <f t="shared" si="39"/>
        <v/>
      </c>
      <c r="AL109" s="20" t="str">
        <f t="shared" si="40"/>
        <v/>
      </c>
      <c r="AM109" s="20" t="str">
        <f t="shared" si="41"/>
        <v/>
      </c>
      <c r="AO109" s="28" t="str">
        <f t="shared" si="21"/>
        <v/>
      </c>
    </row>
    <row r="110" spans="2:41" x14ac:dyDescent="0.25">
      <c r="B110" s="20">
        <v>2</v>
      </c>
      <c r="C110" s="32" t="s">
        <v>518</v>
      </c>
      <c r="D110" s="20" t="s">
        <v>82</v>
      </c>
      <c r="H110" s="32"/>
      <c r="S110" s="20" t="str">
        <f t="shared" si="22"/>
        <v>2-PASV</v>
      </c>
      <c r="T110" s="20" t="str">
        <f t="shared" si="23"/>
        <v>300-00</v>
      </c>
      <c r="U110" s="20" t="str">
        <f t="shared" si="24"/>
        <v>320-20</v>
      </c>
      <c r="V110" s="20" t="str">
        <f t="shared" si="25"/>
        <v>4-1EAT</v>
      </c>
      <c r="W110" s="20" t="str">
        <f t="shared" si="26"/>
        <v>910-00</v>
      </c>
      <c r="X110" s="20" t="str">
        <f t="shared" si="42"/>
        <v>810-00</v>
      </c>
      <c r="Y110" s="20" t="str">
        <f t="shared" si="43"/>
        <v>910-10</v>
      </c>
      <c r="Z110" s="20" t="str">
        <f t="shared" si="29"/>
        <v>910-12</v>
      </c>
      <c r="AA110" s="20" t="str">
        <f t="shared" si="30"/>
        <v>660-71</v>
      </c>
      <c r="AB110" s="20" t="str">
        <f t="shared" si="31"/>
        <v/>
      </c>
      <c r="AD110" s="20" t="str">
        <f t="shared" si="32"/>
        <v/>
      </c>
      <c r="AE110" s="20" t="str">
        <f t="shared" si="33"/>
        <v/>
      </c>
      <c r="AF110" s="20" t="str">
        <f t="shared" si="34"/>
        <v/>
      </c>
      <c r="AG110" s="20" t="str">
        <f t="shared" si="35"/>
        <v/>
      </c>
      <c r="AH110" s="20" t="str">
        <f t="shared" si="36"/>
        <v/>
      </c>
      <c r="AI110" s="20" t="str">
        <f t="shared" si="37"/>
        <v/>
      </c>
      <c r="AJ110" s="20" t="str">
        <f t="shared" si="38"/>
        <v/>
      </c>
      <c r="AK110" s="20" t="str">
        <f t="shared" si="39"/>
        <v/>
      </c>
      <c r="AL110" s="20" t="str">
        <f t="shared" si="40"/>
        <v/>
      </c>
      <c r="AM110" s="20" t="str">
        <f t="shared" si="41"/>
        <v/>
      </c>
      <c r="AO110" s="28" t="str">
        <f t="shared" si="21"/>
        <v/>
      </c>
    </row>
    <row r="111" spans="2:41" x14ac:dyDescent="0.25">
      <c r="B111" s="20">
        <v>3</v>
      </c>
      <c r="C111" s="32" t="s">
        <v>519</v>
      </c>
      <c r="D111" s="20" t="s">
        <v>83</v>
      </c>
      <c r="I111" s="32"/>
      <c r="S111" s="20" t="str">
        <f t="shared" si="22"/>
        <v>2-PASV</v>
      </c>
      <c r="T111" s="20" t="str">
        <f t="shared" si="23"/>
        <v>300-00</v>
      </c>
      <c r="U111" s="20" t="str">
        <f t="shared" si="24"/>
        <v>320-20</v>
      </c>
      <c r="V111" s="20" t="str">
        <f t="shared" si="25"/>
        <v>4-1EAT</v>
      </c>
      <c r="W111" s="20" t="str">
        <f t="shared" si="26"/>
        <v>910-00</v>
      </c>
      <c r="X111" s="20" t="str">
        <f t="shared" si="42"/>
        <v>810-00</v>
      </c>
      <c r="Y111" s="20" t="str">
        <f t="shared" si="43"/>
        <v>910-10</v>
      </c>
      <c r="Z111" s="20" t="str">
        <f t="shared" si="29"/>
        <v>910-12</v>
      </c>
      <c r="AA111" s="20" t="str">
        <f t="shared" si="30"/>
        <v>660-71</v>
      </c>
      <c r="AB111" s="20" t="str">
        <f t="shared" si="31"/>
        <v/>
      </c>
      <c r="AD111" s="20" t="str">
        <f t="shared" si="32"/>
        <v/>
      </c>
      <c r="AE111" s="20" t="str">
        <f t="shared" si="33"/>
        <v/>
      </c>
      <c r="AF111" s="20" t="str">
        <f t="shared" si="34"/>
        <v/>
      </c>
      <c r="AG111" s="20" t="str">
        <f t="shared" si="35"/>
        <v/>
      </c>
      <c r="AH111" s="20" t="str">
        <f t="shared" si="36"/>
        <v/>
      </c>
      <c r="AI111" s="20" t="str">
        <f t="shared" si="37"/>
        <v/>
      </c>
      <c r="AJ111" s="20" t="str">
        <f t="shared" si="38"/>
        <v/>
      </c>
      <c r="AK111" s="20" t="str">
        <f t="shared" si="39"/>
        <v/>
      </c>
      <c r="AL111" s="20" t="str">
        <f t="shared" si="40"/>
        <v/>
      </c>
      <c r="AM111" s="20" t="str">
        <f t="shared" si="41"/>
        <v/>
      </c>
      <c r="AO111" s="28" t="str">
        <f t="shared" si="21"/>
        <v/>
      </c>
    </row>
    <row r="112" spans="2:41" x14ac:dyDescent="0.25">
      <c r="B112" s="20">
        <v>3</v>
      </c>
      <c r="C112" s="32" t="s">
        <v>520</v>
      </c>
      <c r="D112" s="20" t="s">
        <v>84</v>
      </c>
      <c r="I112" s="32"/>
      <c r="S112" s="20" t="str">
        <f t="shared" si="22"/>
        <v>2-PASV</v>
      </c>
      <c r="T112" s="20" t="str">
        <f t="shared" si="23"/>
        <v>300-00</v>
      </c>
      <c r="U112" s="20" t="str">
        <f t="shared" si="24"/>
        <v>320-20</v>
      </c>
      <c r="V112" s="20" t="str">
        <f t="shared" si="25"/>
        <v>4-1EAT</v>
      </c>
      <c r="W112" s="20" t="str">
        <f t="shared" si="26"/>
        <v>910-00</v>
      </c>
      <c r="X112" s="20" t="str">
        <f t="shared" si="42"/>
        <v>810-00</v>
      </c>
      <c r="Y112" s="20" t="str">
        <f t="shared" si="43"/>
        <v>910-10</v>
      </c>
      <c r="Z112" s="20" t="str">
        <f t="shared" si="29"/>
        <v>910-12</v>
      </c>
      <c r="AA112" s="20" t="str">
        <f t="shared" si="30"/>
        <v>660-71</v>
      </c>
      <c r="AB112" s="20" t="str">
        <f t="shared" si="31"/>
        <v/>
      </c>
      <c r="AD112" s="20" t="str">
        <f t="shared" si="32"/>
        <v/>
      </c>
      <c r="AE112" s="20" t="str">
        <f t="shared" si="33"/>
        <v/>
      </c>
      <c r="AF112" s="20" t="str">
        <f t="shared" si="34"/>
        <v/>
      </c>
      <c r="AG112" s="20" t="str">
        <f t="shared" si="35"/>
        <v/>
      </c>
      <c r="AH112" s="20" t="str">
        <f t="shared" si="36"/>
        <v/>
      </c>
      <c r="AI112" s="20" t="str">
        <f t="shared" si="37"/>
        <v/>
      </c>
      <c r="AJ112" s="20" t="str">
        <f t="shared" si="38"/>
        <v/>
      </c>
      <c r="AK112" s="20" t="str">
        <f t="shared" si="39"/>
        <v/>
      </c>
      <c r="AL112" s="20" t="str">
        <f t="shared" si="40"/>
        <v/>
      </c>
      <c r="AM112" s="20" t="str">
        <f t="shared" si="41"/>
        <v/>
      </c>
      <c r="AO112" s="28" t="str">
        <f t="shared" si="21"/>
        <v/>
      </c>
    </row>
    <row r="113" spans="2:41" x14ac:dyDescent="0.25">
      <c r="B113" s="20">
        <v>3</v>
      </c>
      <c r="C113" s="32" t="s">
        <v>521</v>
      </c>
      <c r="D113" s="20" t="s">
        <v>86</v>
      </c>
      <c r="I113" s="32"/>
      <c r="S113" s="20" t="str">
        <f t="shared" si="22"/>
        <v>2-PASV</v>
      </c>
      <c r="T113" s="20" t="str">
        <f t="shared" si="23"/>
        <v>300-00</v>
      </c>
      <c r="U113" s="20" t="str">
        <f t="shared" si="24"/>
        <v>320-20</v>
      </c>
      <c r="V113" s="20" t="str">
        <f t="shared" si="25"/>
        <v>4-1EAT</v>
      </c>
      <c r="W113" s="20" t="str">
        <f t="shared" si="26"/>
        <v>910-00</v>
      </c>
      <c r="X113" s="20" t="str">
        <f t="shared" si="42"/>
        <v>810-00</v>
      </c>
      <c r="Y113" s="20" t="str">
        <f t="shared" si="43"/>
        <v>910-10</v>
      </c>
      <c r="Z113" s="20" t="str">
        <f t="shared" si="29"/>
        <v>910-12</v>
      </c>
      <c r="AA113" s="20" t="str">
        <f t="shared" si="30"/>
        <v>660-71</v>
      </c>
      <c r="AB113" s="20" t="str">
        <f t="shared" si="31"/>
        <v/>
      </c>
      <c r="AD113" s="20" t="str">
        <f t="shared" si="32"/>
        <v/>
      </c>
      <c r="AE113" s="20" t="str">
        <f t="shared" si="33"/>
        <v/>
      </c>
      <c r="AF113" s="20" t="str">
        <f t="shared" si="34"/>
        <v/>
      </c>
      <c r="AG113" s="20" t="str">
        <f t="shared" si="35"/>
        <v/>
      </c>
      <c r="AH113" s="20" t="str">
        <f t="shared" si="36"/>
        <v/>
      </c>
      <c r="AI113" s="20" t="str">
        <f t="shared" si="37"/>
        <v/>
      </c>
      <c r="AJ113" s="20" t="str">
        <f t="shared" si="38"/>
        <v/>
      </c>
      <c r="AK113" s="20" t="str">
        <f t="shared" si="39"/>
        <v/>
      </c>
      <c r="AL113" s="20" t="str">
        <f t="shared" si="40"/>
        <v/>
      </c>
      <c r="AM113" s="20" t="str">
        <f t="shared" si="41"/>
        <v/>
      </c>
      <c r="AO113" s="28" t="str">
        <f t="shared" si="21"/>
        <v/>
      </c>
    </row>
    <row r="114" spans="2:41" x14ac:dyDescent="0.25">
      <c r="B114" s="20">
        <v>3</v>
      </c>
      <c r="C114" s="32" t="s">
        <v>522</v>
      </c>
      <c r="D114" s="20" t="s">
        <v>87</v>
      </c>
      <c r="I114" s="32"/>
      <c r="S114" s="20" t="str">
        <f t="shared" si="22"/>
        <v>2-PASV</v>
      </c>
      <c r="T114" s="20" t="str">
        <f t="shared" si="23"/>
        <v>300-00</v>
      </c>
      <c r="U114" s="20" t="str">
        <f t="shared" si="24"/>
        <v>320-20</v>
      </c>
      <c r="V114" s="20" t="str">
        <f t="shared" si="25"/>
        <v>4-1EAT</v>
      </c>
      <c r="W114" s="20" t="str">
        <f t="shared" si="26"/>
        <v>910-00</v>
      </c>
      <c r="X114" s="20" t="str">
        <f t="shared" si="42"/>
        <v>810-00</v>
      </c>
      <c r="Y114" s="20" t="str">
        <f t="shared" si="43"/>
        <v>910-10</v>
      </c>
      <c r="Z114" s="20" t="str">
        <f t="shared" si="29"/>
        <v>910-12</v>
      </c>
      <c r="AA114" s="20" t="str">
        <f t="shared" si="30"/>
        <v>660-71</v>
      </c>
      <c r="AB114" s="20" t="str">
        <f t="shared" si="31"/>
        <v/>
      </c>
      <c r="AD114" s="20" t="str">
        <f t="shared" si="32"/>
        <v/>
      </c>
      <c r="AE114" s="20" t="str">
        <f t="shared" si="33"/>
        <v/>
      </c>
      <c r="AF114" s="20" t="str">
        <f t="shared" si="34"/>
        <v/>
      </c>
      <c r="AG114" s="20" t="str">
        <f t="shared" si="35"/>
        <v/>
      </c>
      <c r="AH114" s="20" t="str">
        <f t="shared" si="36"/>
        <v/>
      </c>
      <c r="AI114" s="20" t="str">
        <f t="shared" si="37"/>
        <v/>
      </c>
      <c r="AJ114" s="20" t="str">
        <f t="shared" si="38"/>
        <v/>
      </c>
      <c r="AK114" s="20" t="str">
        <f t="shared" si="39"/>
        <v/>
      </c>
      <c r="AL114" s="20" t="str">
        <f t="shared" si="40"/>
        <v/>
      </c>
      <c r="AM114" s="20" t="str">
        <f t="shared" si="41"/>
        <v/>
      </c>
      <c r="AO114" s="28" t="str">
        <f t="shared" si="21"/>
        <v/>
      </c>
    </row>
    <row r="115" spans="2:41" x14ac:dyDescent="0.25">
      <c r="B115" s="20">
        <v>3</v>
      </c>
      <c r="C115" s="32" t="s">
        <v>523</v>
      </c>
      <c r="D115" s="20" t="s">
        <v>88</v>
      </c>
      <c r="I115" s="32"/>
      <c r="S115" s="20" t="str">
        <f t="shared" si="22"/>
        <v>2-PASV</v>
      </c>
      <c r="T115" s="20" t="str">
        <f t="shared" si="23"/>
        <v>300-00</v>
      </c>
      <c r="U115" s="20" t="str">
        <f t="shared" si="24"/>
        <v>320-20</v>
      </c>
      <c r="V115" s="20" t="str">
        <f t="shared" si="25"/>
        <v>4-1EAT</v>
      </c>
      <c r="W115" s="20" t="str">
        <f t="shared" si="26"/>
        <v>910-00</v>
      </c>
      <c r="X115" s="20" t="str">
        <f t="shared" si="42"/>
        <v>810-00</v>
      </c>
      <c r="Y115" s="20" t="str">
        <f t="shared" si="43"/>
        <v>910-10</v>
      </c>
      <c r="Z115" s="20" t="str">
        <f t="shared" si="29"/>
        <v>910-12</v>
      </c>
      <c r="AA115" s="20" t="str">
        <f t="shared" si="30"/>
        <v>660-71</v>
      </c>
      <c r="AB115" s="20" t="str">
        <f t="shared" si="31"/>
        <v/>
      </c>
      <c r="AD115" s="20" t="str">
        <f t="shared" si="32"/>
        <v/>
      </c>
      <c r="AE115" s="20" t="str">
        <f t="shared" si="33"/>
        <v/>
      </c>
      <c r="AF115" s="20" t="str">
        <f t="shared" si="34"/>
        <v/>
      </c>
      <c r="AG115" s="20" t="str">
        <f t="shared" si="35"/>
        <v/>
      </c>
      <c r="AH115" s="20" t="str">
        <f t="shared" si="36"/>
        <v/>
      </c>
      <c r="AI115" s="20" t="str">
        <f t="shared" si="37"/>
        <v/>
      </c>
      <c r="AJ115" s="20" t="str">
        <f t="shared" si="38"/>
        <v/>
      </c>
      <c r="AK115" s="20" t="str">
        <f t="shared" si="39"/>
        <v/>
      </c>
      <c r="AL115" s="20" t="str">
        <f t="shared" si="40"/>
        <v/>
      </c>
      <c r="AM115" s="20" t="str">
        <f t="shared" si="41"/>
        <v/>
      </c>
      <c r="AO115" s="28" t="str">
        <f t="shared" si="21"/>
        <v/>
      </c>
    </row>
    <row r="116" spans="2:41" x14ac:dyDescent="0.25">
      <c r="B116" s="20">
        <v>3</v>
      </c>
      <c r="C116" s="32" t="s">
        <v>524</v>
      </c>
      <c r="D116" s="20" t="s">
        <v>89</v>
      </c>
      <c r="I116" s="32"/>
      <c r="S116" s="20" t="str">
        <f t="shared" si="22"/>
        <v>2-PASV</v>
      </c>
      <c r="T116" s="20" t="str">
        <f t="shared" si="23"/>
        <v>300-00</v>
      </c>
      <c r="U116" s="20" t="str">
        <f t="shared" si="24"/>
        <v>320-20</v>
      </c>
      <c r="V116" s="20" t="str">
        <f t="shared" si="25"/>
        <v>4-1EAT</v>
      </c>
      <c r="W116" s="20" t="str">
        <f t="shared" si="26"/>
        <v>910-00</v>
      </c>
      <c r="X116" s="20" t="str">
        <f t="shared" si="42"/>
        <v>810-00</v>
      </c>
      <c r="Y116" s="20" t="str">
        <f t="shared" si="43"/>
        <v>910-10</v>
      </c>
      <c r="Z116" s="20" t="str">
        <f t="shared" si="29"/>
        <v>910-12</v>
      </c>
      <c r="AA116" s="20" t="str">
        <f t="shared" si="30"/>
        <v>660-71</v>
      </c>
      <c r="AB116" s="20" t="str">
        <f t="shared" si="31"/>
        <v/>
      </c>
      <c r="AD116" s="20" t="str">
        <f t="shared" si="32"/>
        <v/>
      </c>
      <c r="AE116" s="20" t="str">
        <f t="shared" si="33"/>
        <v/>
      </c>
      <c r="AF116" s="20" t="str">
        <f t="shared" si="34"/>
        <v/>
      </c>
      <c r="AG116" s="20" t="str">
        <f t="shared" si="35"/>
        <v/>
      </c>
      <c r="AH116" s="20" t="str">
        <f t="shared" si="36"/>
        <v/>
      </c>
      <c r="AI116" s="20" t="str">
        <f t="shared" si="37"/>
        <v/>
      </c>
      <c r="AJ116" s="20" t="str">
        <f t="shared" si="38"/>
        <v/>
      </c>
      <c r="AK116" s="20" t="str">
        <f t="shared" si="39"/>
        <v/>
      </c>
      <c r="AL116" s="20" t="str">
        <f t="shared" si="40"/>
        <v/>
      </c>
      <c r="AM116" s="20" t="str">
        <f t="shared" si="41"/>
        <v/>
      </c>
      <c r="AO116" s="28" t="str">
        <f t="shared" si="21"/>
        <v/>
      </c>
    </row>
    <row r="117" spans="2:41" x14ac:dyDescent="0.25">
      <c r="B117" s="20">
        <v>3</v>
      </c>
      <c r="C117" s="32" t="s">
        <v>525</v>
      </c>
      <c r="D117" s="20" t="s">
        <v>90</v>
      </c>
      <c r="I117" s="32"/>
      <c r="S117" s="20" t="str">
        <f t="shared" si="22"/>
        <v>2-PASV</v>
      </c>
      <c r="T117" s="20" t="str">
        <f t="shared" si="23"/>
        <v>300-00</v>
      </c>
      <c r="U117" s="20" t="str">
        <f t="shared" si="24"/>
        <v>320-20</v>
      </c>
      <c r="V117" s="20" t="str">
        <f t="shared" si="25"/>
        <v>4-1EAT</v>
      </c>
      <c r="W117" s="20" t="str">
        <f t="shared" si="26"/>
        <v>910-00</v>
      </c>
      <c r="X117" s="20" t="str">
        <f t="shared" si="42"/>
        <v>810-00</v>
      </c>
      <c r="Y117" s="20" t="str">
        <f t="shared" si="43"/>
        <v>910-10</v>
      </c>
      <c r="Z117" s="20" t="str">
        <f t="shared" si="29"/>
        <v>910-12</v>
      </c>
      <c r="AA117" s="20" t="str">
        <f t="shared" si="30"/>
        <v>660-71</v>
      </c>
      <c r="AB117" s="20" t="str">
        <f t="shared" si="31"/>
        <v/>
      </c>
      <c r="AD117" s="20" t="str">
        <f t="shared" si="32"/>
        <v/>
      </c>
      <c r="AE117" s="20" t="str">
        <f t="shared" si="33"/>
        <v/>
      </c>
      <c r="AF117" s="20" t="str">
        <f t="shared" si="34"/>
        <v/>
      </c>
      <c r="AG117" s="20" t="str">
        <f t="shared" si="35"/>
        <v/>
      </c>
      <c r="AH117" s="20" t="str">
        <f t="shared" si="36"/>
        <v/>
      </c>
      <c r="AI117" s="20" t="str">
        <f t="shared" si="37"/>
        <v/>
      </c>
      <c r="AJ117" s="20" t="str">
        <f t="shared" si="38"/>
        <v/>
      </c>
      <c r="AK117" s="20" t="str">
        <f t="shared" si="39"/>
        <v/>
      </c>
      <c r="AL117" s="20" t="str">
        <f t="shared" si="40"/>
        <v/>
      </c>
      <c r="AM117" s="20" t="str">
        <f t="shared" si="41"/>
        <v/>
      </c>
      <c r="AO117" s="28" t="str">
        <f t="shared" si="21"/>
        <v/>
      </c>
    </row>
    <row r="118" spans="2:41" x14ac:dyDescent="0.25">
      <c r="B118" s="20">
        <v>3</v>
      </c>
      <c r="C118" s="32" t="s">
        <v>526</v>
      </c>
      <c r="D118" s="20" t="s">
        <v>91</v>
      </c>
      <c r="I118" s="32"/>
      <c r="S118" s="20" t="str">
        <f t="shared" si="22"/>
        <v>2-PASV</v>
      </c>
      <c r="T118" s="20" t="str">
        <f t="shared" si="23"/>
        <v>300-00</v>
      </c>
      <c r="U118" s="20" t="str">
        <f t="shared" si="24"/>
        <v>320-20</v>
      </c>
      <c r="V118" s="20" t="str">
        <f t="shared" si="25"/>
        <v>4-1EAT</v>
      </c>
      <c r="W118" s="20" t="str">
        <f t="shared" si="26"/>
        <v>910-00</v>
      </c>
      <c r="X118" s="20" t="str">
        <f t="shared" si="42"/>
        <v>810-00</v>
      </c>
      <c r="Y118" s="20" t="str">
        <f t="shared" si="43"/>
        <v>910-10</v>
      </c>
      <c r="Z118" s="20" t="str">
        <f t="shared" si="29"/>
        <v>910-12</v>
      </c>
      <c r="AA118" s="20" t="str">
        <f t="shared" si="30"/>
        <v>660-71</v>
      </c>
      <c r="AB118" s="20" t="str">
        <f t="shared" si="31"/>
        <v/>
      </c>
      <c r="AD118" s="20" t="str">
        <f t="shared" si="32"/>
        <v/>
      </c>
      <c r="AE118" s="20" t="str">
        <f t="shared" si="33"/>
        <v/>
      </c>
      <c r="AF118" s="20" t="str">
        <f t="shared" si="34"/>
        <v/>
      </c>
      <c r="AG118" s="20" t="str">
        <f t="shared" si="35"/>
        <v/>
      </c>
      <c r="AH118" s="20" t="str">
        <f t="shared" si="36"/>
        <v/>
      </c>
      <c r="AI118" s="20" t="str">
        <f t="shared" si="37"/>
        <v/>
      </c>
      <c r="AJ118" s="20" t="str">
        <f t="shared" si="38"/>
        <v/>
      </c>
      <c r="AK118" s="20" t="str">
        <f t="shared" si="39"/>
        <v/>
      </c>
      <c r="AL118" s="20" t="str">
        <f t="shared" si="40"/>
        <v/>
      </c>
      <c r="AM118" s="20" t="str">
        <f t="shared" si="41"/>
        <v/>
      </c>
      <c r="AO118" s="28" t="str">
        <f t="shared" si="21"/>
        <v/>
      </c>
    </row>
    <row r="119" spans="2:41" x14ac:dyDescent="0.25">
      <c r="B119" s="20">
        <v>3</v>
      </c>
      <c r="C119" s="32" t="s">
        <v>527</v>
      </c>
      <c r="D119" s="20" t="s">
        <v>92</v>
      </c>
      <c r="I119" s="32"/>
      <c r="S119" s="20" t="str">
        <f t="shared" si="22"/>
        <v>2-PASV</v>
      </c>
      <c r="T119" s="20" t="str">
        <f t="shared" si="23"/>
        <v>300-00</v>
      </c>
      <c r="U119" s="20" t="str">
        <f t="shared" si="24"/>
        <v>320-20</v>
      </c>
      <c r="V119" s="20" t="str">
        <f t="shared" si="25"/>
        <v>4-1EAT</v>
      </c>
      <c r="W119" s="20" t="str">
        <f t="shared" si="26"/>
        <v>910-00</v>
      </c>
      <c r="X119" s="20" t="str">
        <f t="shared" si="42"/>
        <v>810-00</v>
      </c>
      <c r="Y119" s="20" t="str">
        <f t="shared" si="43"/>
        <v>910-10</v>
      </c>
      <c r="Z119" s="20" t="str">
        <f t="shared" si="29"/>
        <v>910-12</v>
      </c>
      <c r="AA119" s="20" t="str">
        <f t="shared" si="30"/>
        <v>660-71</v>
      </c>
      <c r="AB119" s="20" t="str">
        <f t="shared" si="31"/>
        <v/>
      </c>
      <c r="AD119" s="20" t="str">
        <f t="shared" si="32"/>
        <v/>
      </c>
      <c r="AE119" s="20" t="str">
        <f t="shared" si="33"/>
        <v/>
      </c>
      <c r="AF119" s="20" t="str">
        <f t="shared" si="34"/>
        <v/>
      </c>
      <c r="AG119" s="20" t="str">
        <f t="shared" si="35"/>
        <v/>
      </c>
      <c r="AH119" s="20" t="str">
        <f t="shared" si="36"/>
        <v/>
      </c>
      <c r="AI119" s="20" t="str">
        <f t="shared" si="37"/>
        <v/>
      </c>
      <c r="AJ119" s="20" t="str">
        <f t="shared" si="38"/>
        <v/>
      </c>
      <c r="AK119" s="20" t="str">
        <f t="shared" si="39"/>
        <v/>
      </c>
      <c r="AL119" s="20" t="str">
        <f t="shared" si="40"/>
        <v/>
      </c>
      <c r="AM119" s="20" t="str">
        <f t="shared" si="41"/>
        <v/>
      </c>
      <c r="AO119" s="28" t="str">
        <f t="shared" si="21"/>
        <v/>
      </c>
    </row>
    <row r="120" spans="2:41" x14ac:dyDescent="0.25">
      <c r="B120" s="20">
        <v>3</v>
      </c>
      <c r="C120" s="32" t="s">
        <v>528</v>
      </c>
      <c r="D120" s="20" t="s">
        <v>93</v>
      </c>
      <c r="I120" s="32"/>
      <c r="S120" s="20" t="str">
        <f t="shared" si="22"/>
        <v>2-PASV</v>
      </c>
      <c r="T120" s="20" t="str">
        <f t="shared" si="23"/>
        <v>300-00</v>
      </c>
      <c r="U120" s="20" t="str">
        <f t="shared" si="24"/>
        <v>320-20</v>
      </c>
      <c r="V120" s="20" t="str">
        <f t="shared" si="25"/>
        <v>4-1EAT</v>
      </c>
      <c r="W120" s="20" t="str">
        <f t="shared" si="26"/>
        <v>910-00</v>
      </c>
      <c r="X120" s="20" t="str">
        <f t="shared" si="42"/>
        <v>810-00</v>
      </c>
      <c r="Y120" s="20" t="str">
        <f t="shared" si="43"/>
        <v>910-10</v>
      </c>
      <c r="Z120" s="20" t="str">
        <f t="shared" si="29"/>
        <v>910-12</v>
      </c>
      <c r="AA120" s="20" t="str">
        <f t="shared" si="30"/>
        <v>660-71</v>
      </c>
      <c r="AB120" s="20" t="str">
        <f t="shared" si="31"/>
        <v/>
      </c>
      <c r="AD120" s="20" t="str">
        <f t="shared" si="32"/>
        <v/>
      </c>
      <c r="AE120" s="20" t="str">
        <f t="shared" si="33"/>
        <v/>
      </c>
      <c r="AF120" s="20" t="str">
        <f t="shared" si="34"/>
        <v/>
      </c>
      <c r="AG120" s="20" t="str">
        <f t="shared" si="35"/>
        <v/>
      </c>
      <c r="AH120" s="20" t="str">
        <f t="shared" si="36"/>
        <v/>
      </c>
      <c r="AI120" s="20" t="str">
        <f t="shared" si="37"/>
        <v/>
      </c>
      <c r="AJ120" s="20" t="str">
        <f t="shared" si="38"/>
        <v/>
      </c>
      <c r="AK120" s="20" t="str">
        <f t="shared" si="39"/>
        <v/>
      </c>
      <c r="AL120" s="20" t="str">
        <f t="shared" si="40"/>
        <v/>
      </c>
      <c r="AM120" s="20" t="str">
        <f t="shared" si="41"/>
        <v/>
      </c>
      <c r="AO120" s="28" t="str">
        <f t="shared" si="21"/>
        <v/>
      </c>
    </row>
    <row r="121" spans="2:41" x14ac:dyDescent="0.25">
      <c r="B121" s="20">
        <v>2</v>
      </c>
      <c r="C121" s="32" t="s">
        <v>529</v>
      </c>
      <c r="D121" s="20" t="s">
        <v>94</v>
      </c>
      <c r="H121" s="32"/>
      <c r="S121" s="20" t="str">
        <f t="shared" si="22"/>
        <v>2-PASV</v>
      </c>
      <c r="T121" s="20" t="str">
        <f t="shared" si="23"/>
        <v>300-00</v>
      </c>
      <c r="U121" s="20" t="str">
        <f t="shared" si="24"/>
        <v>320-20</v>
      </c>
      <c r="V121" s="20" t="str">
        <f t="shared" si="25"/>
        <v>4-1EAT</v>
      </c>
      <c r="W121" s="20" t="str">
        <f t="shared" si="26"/>
        <v>910-00</v>
      </c>
      <c r="X121" s="20" t="str">
        <f t="shared" si="42"/>
        <v>810-00</v>
      </c>
      <c r="Y121" s="20" t="str">
        <f t="shared" si="43"/>
        <v>910-10</v>
      </c>
      <c r="Z121" s="20" t="str">
        <f t="shared" si="29"/>
        <v>910-12</v>
      </c>
      <c r="AA121" s="20" t="str">
        <f t="shared" si="30"/>
        <v>660-71</v>
      </c>
      <c r="AB121" s="20" t="str">
        <f t="shared" si="31"/>
        <v/>
      </c>
      <c r="AD121" s="20" t="str">
        <f t="shared" si="32"/>
        <v/>
      </c>
      <c r="AE121" s="20" t="str">
        <f t="shared" si="33"/>
        <v/>
      </c>
      <c r="AF121" s="20" t="str">
        <f t="shared" si="34"/>
        <v/>
      </c>
      <c r="AG121" s="20" t="str">
        <f t="shared" si="35"/>
        <v/>
      </c>
      <c r="AH121" s="20" t="str">
        <f t="shared" si="36"/>
        <v/>
      </c>
      <c r="AI121" s="20" t="str">
        <f t="shared" si="37"/>
        <v/>
      </c>
      <c r="AJ121" s="20" t="str">
        <f t="shared" si="38"/>
        <v/>
      </c>
      <c r="AK121" s="20" t="str">
        <f t="shared" si="39"/>
        <v/>
      </c>
      <c r="AL121" s="20" t="str">
        <f t="shared" si="40"/>
        <v/>
      </c>
      <c r="AM121" s="20" t="str">
        <f t="shared" si="41"/>
        <v/>
      </c>
      <c r="AO121" s="28" t="str">
        <f t="shared" si="21"/>
        <v/>
      </c>
    </row>
    <row r="122" spans="2:41" x14ac:dyDescent="0.25">
      <c r="B122" s="20">
        <v>3</v>
      </c>
      <c r="C122" s="32" t="s">
        <v>530</v>
      </c>
      <c r="D122" s="20" t="s">
        <v>465</v>
      </c>
      <c r="I122" s="32"/>
      <c r="S122" s="20" t="str">
        <f t="shared" si="22"/>
        <v>2-PASV</v>
      </c>
      <c r="T122" s="20" t="str">
        <f t="shared" si="23"/>
        <v>300-00</v>
      </c>
      <c r="U122" s="20" t="str">
        <f t="shared" si="24"/>
        <v>320-20</v>
      </c>
      <c r="V122" s="20" t="str">
        <f t="shared" si="25"/>
        <v>4-1EAT</v>
      </c>
      <c r="W122" s="20" t="str">
        <f t="shared" si="26"/>
        <v>910-00</v>
      </c>
      <c r="X122" s="20" t="str">
        <f t="shared" si="42"/>
        <v>810-00</v>
      </c>
      <c r="Y122" s="20" t="str">
        <f t="shared" si="43"/>
        <v>910-10</v>
      </c>
      <c r="Z122" s="20" t="str">
        <f t="shared" si="29"/>
        <v>910-12</v>
      </c>
      <c r="AA122" s="20" t="str">
        <f t="shared" si="30"/>
        <v>660-71</v>
      </c>
      <c r="AB122" s="20" t="str">
        <f t="shared" si="31"/>
        <v/>
      </c>
      <c r="AD122" s="20" t="str">
        <f t="shared" si="32"/>
        <v/>
      </c>
      <c r="AE122" s="20" t="str">
        <f t="shared" si="33"/>
        <v/>
      </c>
      <c r="AF122" s="20" t="str">
        <f t="shared" si="34"/>
        <v/>
      </c>
      <c r="AG122" s="20" t="str">
        <f t="shared" si="35"/>
        <v/>
      </c>
      <c r="AH122" s="20" t="str">
        <f t="shared" si="36"/>
        <v/>
      </c>
      <c r="AI122" s="20" t="str">
        <f t="shared" si="37"/>
        <v/>
      </c>
      <c r="AJ122" s="20" t="str">
        <f t="shared" si="38"/>
        <v/>
      </c>
      <c r="AK122" s="20" t="str">
        <f t="shared" si="39"/>
        <v/>
      </c>
      <c r="AL122" s="20" t="str">
        <f t="shared" si="40"/>
        <v/>
      </c>
      <c r="AM122" s="20" t="str">
        <f t="shared" si="41"/>
        <v/>
      </c>
      <c r="AO122" s="28" t="str">
        <f t="shared" si="21"/>
        <v/>
      </c>
    </row>
    <row r="123" spans="2:41" x14ac:dyDescent="0.25">
      <c r="B123" s="20">
        <v>3</v>
      </c>
      <c r="C123" s="32" t="s">
        <v>531</v>
      </c>
      <c r="D123" s="20" t="s">
        <v>96</v>
      </c>
      <c r="I123" s="32"/>
      <c r="S123" s="20" t="str">
        <f t="shared" si="22"/>
        <v>2-PASV</v>
      </c>
      <c r="T123" s="20" t="str">
        <f t="shared" si="23"/>
        <v>300-00</v>
      </c>
      <c r="U123" s="20" t="str">
        <f t="shared" si="24"/>
        <v>320-20</v>
      </c>
      <c r="V123" s="20" t="str">
        <f t="shared" si="25"/>
        <v>4-1EAT</v>
      </c>
      <c r="W123" s="20" t="str">
        <f t="shared" si="26"/>
        <v>910-00</v>
      </c>
      <c r="X123" s="20" t="str">
        <f t="shared" si="42"/>
        <v>810-00</v>
      </c>
      <c r="Y123" s="20" t="str">
        <f t="shared" si="43"/>
        <v>910-10</v>
      </c>
      <c r="Z123" s="20" t="str">
        <f t="shared" si="29"/>
        <v>910-12</v>
      </c>
      <c r="AA123" s="20" t="str">
        <f t="shared" si="30"/>
        <v>660-71</v>
      </c>
      <c r="AB123" s="20" t="str">
        <f t="shared" si="31"/>
        <v/>
      </c>
      <c r="AD123" s="20" t="str">
        <f t="shared" si="32"/>
        <v/>
      </c>
      <c r="AE123" s="20" t="str">
        <f t="shared" si="33"/>
        <v/>
      </c>
      <c r="AF123" s="20" t="str">
        <f t="shared" si="34"/>
        <v/>
      </c>
      <c r="AG123" s="20" t="str">
        <f t="shared" si="35"/>
        <v/>
      </c>
      <c r="AH123" s="20" t="str">
        <f t="shared" si="36"/>
        <v/>
      </c>
      <c r="AI123" s="20" t="str">
        <f t="shared" si="37"/>
        <v/>
      </c>
      <c r="AJ123" s="20" t="str">
        <f t="shared" si="38"/>
        <v/>
      </c>
      <c r="AK123" s="20" t="str">
        <f t="shared" si="39"/>
        <v/>
      </c>
      <c r="AL123" s="20" t="str">
        <f t="shared" si="40"/>
        <v/>
      </c>
      <c r="AM123" s="20" t="str">
        <f t="shared" si="41"/>
        <v/>
      </c>
      <c r="AO123" s="28" t="str">
        <f t="shared" si="21"/>
        <v/>
      </c>
    </row>
    <row r="124" spans="2:41" x14ac:dyDescent="0.25">
      <c r="B124" s="20">
        <v>3</v>
      </c>
      <c r="C124" s="32" t="s">
        <v>532</v>
      </c>
      <c r="D124" s="20" t="s">
        <v>98</v>
      </c>
      <c r="I124" s="32"/>
      <c r="S124" s="20" t="str">
        <f t="shared" si="22"/>
        <v>2-PASV</v>
      </c>
      <c r="T124" s="20" t="str">
        <f t="shared" si="23"/>
        <v>300-00</v>
      </c>
      <c r="U124" s="20" t="str">
        <f t="shared" si="24"/>
        <v>320-20</v>
      </c>
      <c r="V124" s="20" t="str">
        <f t="shared" si="25"/>
        <v>4-1EAT</v>
      </c>
      <c r="W124" s="20" t="str">
        <f t="shared" si="26"/>
        <v>910-00</v>
      </c>
      <c r="X124" s="20" t="str">
        <f t="shared" si="42"/>
        <v>810-00</v>
      </c>
      <c r="Y124" s="20" t="str">
        <f t="shared" si="43"/>
        <v>910-10</v>
      </c>
      <c r="Z124" s="20" t="str">
        <f t="shared" si="29"/>
        <v>910-12</v>
      </c>
      <c r="AA124" s="20" t="str">
        <f t="shared" si="30"/>
        <v>660-71</v>
      </c>
      <c r="AB124" s="20" t="str">
        <f t="shared" si="31"/>
        <v/>
      </c>
      <c r="AD124" s="20" t="str">
        <f t="shared" si="32"/>
        <v/>
      </c>
      <c r="AE124" s="20" t="str">
        <f t="shared" si="33"/>
        <v/>
      </c>
      <c r="AF124" s="20" t="str">
        <f t="shared" si="34"/>
        <v/>
      </c>
      <c r="AG124" s="20" t="str">
        <f t="shared" si="35"/>
        <v/>
      </c>
      <c r="AH124" s="20" t="str">
        <f t="shared" si="36"/>
        <v/>
      </c>
      <c r="AI124" s="20" t="str">
        <f t="shared" si="37"/>
        <v/>
      </c>
      <c r="AJ124" s="20" t="str">
        <f t="shared" si="38"/>
        <v/>
      </c>
      <c r="AK124" s="20" t="str">
        <f t="shared" si="39"/>
        <v/>
      </c>
      <c r="AL124" s="20" t="str">
        <f t="shared" si="40"/>
        <v/>
      </c>
      <c r="AM124" s="20" t="str">
        <f t="shared" si="41"/>
        <v/>
      </c>
      <c r="AO124" s="28" t="str">
        <f t="shared" si="21"/>
        <v/>
      </c>
    </row>
    <row r="125" spans="2:41" x14ac:dyDescent="0.25">
      <c r="B125" s="20">
        <v>3</v>
      </c>
      <c r="C125" s="32" t="s">
        <v>533</v>
      </c>
      <c r="D125" s="20" t="s">
        <v>99</v>
      </c>
      <c r="I125" s="32"/>
      <c r="S125" s="20" t="str">
        <f t="shared" si="22"/>
        <v>2-PASV</v>
      </c>
      <c r="T125" s="20" t="str">
        <f t="shared" si="23"/>
        <v>300-00</v>
      </c>
      <c r="U125" s="20" t="str">
        <f t="shared" si="24"/>
        <v>320-20</v>
      </c>
      <c r="V125" s="20" t="str">
        <f t="shared" si="25"/>
        <v>4-1EAT</v>
      </c>
      <c r="W125" s="20" t="str">
        <f t="shared" si="26"/>
        <v>910-00</v>
      </c>
      <c r="X125" s="20" t="str">
        <f t="shared" si="42"/>
        <v>810-00</v>
      </c>
      <c r="Y125" s="20" t="str">
        <f t="shared" si="43"/>
        <v>910-10</v>
      </c>
      <c r="Z125" s="20" t="str">
        <f t="shared" si="29"/>
        <v>910-12</v>
      </c>
      <c r="AA125" s="20" t="str">
        <f t="shared" si="30"/>
        <v>660-71</v>
      </c>
      <c r="AB125" s="20" t="str">
        <f t="shared" si="31"/>
        <v/>
      </c>
      <c r="AD125" s="20" t="str">
        <f t="shared" si="32"/>
        <v/>
      </c>
      <c r="AE125" s="20" t="str">
        <f t="shared" si="33"/>
        <v/>
      </c>
      <c r="AF125" s="20" t="str">
        <f t="shared" si="34"/>
        <v/>
      </c>
      <c r="AG125" s="20" t="str">
        <f t="shared" si="35"/>
        <v/>
      </c>
      <c r="AH125" s="20" t="str">
        <f t="shared" si="36"/>
        <v/>
      </c>
      <c r="AI125" s="20" t="str">
        <f t="shared" si="37"/>
        <v/>
      </c>
      <c r="AJ125" s="20" t="str">
        <f t="shared" si="38"/>
        <v/>
      </c>
      <c r="AK125" s="20" t="str">
        <f t="shared" si="39"/>
        <v/>
      </c>
      <c r="AL125" s="20" t="str">
        <f t="shared" si="40"/>
        <v/>
      </c>
      <c r="AM125" s="20" t="str">
        <f t="shared" si="41"/>
        <v/>
      </c>
      <c r="AO125" s="28" t="str">
        <f t="shared" si="21"/>
        <v/>
      </c>
    </row>
    <row r="126" spans="2:41" x14ac:dyDescent="0.25">
      <c r="B126" s="20">
        <v>3</v>
      </c>
      <c r="C126" s="32" t="s">
        <v>534</v>
      </c>
      <c r="D126" s="20" t="s">
        <v>100</v>
      </c>
      <c r="I126" s="32"/>
      <c r="S126" s="20" t="str">
        <f t="shared" si="22"/>
        <v>2-PASV</v>
      </c>
      <c r="T126" s="20" t="str">
        <f t="shared" si="23"/>
        <v>300-00</v>
      </c>
      <c r="U126" s="20" t="str">
        <f t="shared" si="24"/>
        <v>320-20</v>
      </c>
      <c r="V126" s="20" t="str">
        <f t="shared" si="25"/>
        <v>4-1EAT</v>
      </c>
      <c r="W126" s="20" t="str">
        <f t="shared" si="26"/>
        <v>910-00</v>
      </c>
      <c r="X126" s="20" t="str">
        <f t="shared" si="42"/>
        <v>810-00</v>
      </c>
      <c r="Y126" s="20" t="str">
        <f t="shared" si="43"/>
        <v>910-10</v>
      </c>
      <c r="Z126" s="20" t="str">
        <f t="shared" si="29"/>
        <v>910-12</v>
      </c>
      <c r="AA126" s="20" t="str">
        <f t="shared" si="30"/>
        <v>660-71</v>
      </c>
      <c r="AB126" s="20" t="str">
        <f t="shared" si="31"/>
        <v/>
      </c>
      <c r="AD126" s="20" t="str">
        <f t="shared" si="32"/>
        <v/>
      </c>
      <c r="AE126" s="20" t="str">
        <f t="shared" si="33"/>
        <v/>
      </c>
      <c r="AF126" s="20" t="str">
        <f t="shared" si="34"/>
        <v/>
      </c>
      <c r="AG126" s="20" t="str">
        <f t="shared" si="35"/>
        <v/>
      </c>
      <c r="AH126" s="20" t="str">
        <f t="shared" si="36"/>
        <v/>
      </c>
      <c r="AI126" s="20" t="str">
        <f t="shared" si="37"/>
        <v/>
      </c>
      <c r="AJ126" s="20" t="str">
        <f t="shared" si="38"/>
        <v/>
      </c>
      <c r="AK126" s="20" t="str">
        <f t="shared" si="39"/>
        <v/>
      </c>
      <c r="AL126" s="20" t="str">
        <f t="shared" si="40"/>
        <v/>
      </c>
      <c r="AM126" s="20" t="str">
        <f t="shared" si="41"/>
        <v/>
      </c>
      <c r="AO126" s="28" t="str">
        <f t="shared" si="21"/>
        <v/>
      </c>
    </row>
    <row r="127" spans="2:41" x14ac:dyDescent="0.25">
      <c r="B127" s="20">
        <v>3</v>
      </c>
      <c r="C127" s="32" t="s">
        <v>535</v>
      </c>
      <c r="D127" s="20" t="s">
        <v>101</v>
      </c>
      <c r="I127" s="32"/>
      <c r="S127" s="20" t="str">
        <f t="shared" si="22"/>
        <v>2-PASV</v>
      </c>
      <c r="T127" s="20" t="str">
        <f t="shared" si="23"/>
        <v>300-00</v>
      </c>
      <c r="U127" s="20" t="str">
        <f t="shared" si="24"/>
        <v>320-20</v>
      </c>
      <c r="V127" s="20" t="str">
        <f t="shared" si="25"/>
        <v>4-1EAT</v>
      </c>
      <c r="W127" s="20" t="str">
        <f t="shared" si="26"/>
        <v>910-00</v>
      </c>
      <c r="X127" s="20" t="str">
        <f t="shared" si="42"/>
        <v>810-00</v>
      </c>
      <c r="Y127" s="20" t="str">
        <f t="shared" si="43"/>
        <v>910-10</v>
      </c>
      <c r="Z127" s="20" t="str">
        <f t="shared" si="29"/>
        <v>910-12</v>
      </c>
      <c r="AA127" s="20" t="str">
        <f t="shared" si="30"/>
        <v>660-71</v>
      </c>
      <c r="AB127" s="20" t="str">
        <f t="shared" si="31"/>
        <v/>
      </c>
      <c r="AD127" s="20" t="str">
        <f t="shared" si="32"/>
        <v/>
      </c>
      <c r="AE127" s="20" t="str">
        <f t="shared" si="33"/>
        <v/>
      </c>
      <c r="AF127" s="20" t="str">
        <f t="shared" si="34"/>
        <v/>
      </c>
      <c r="AG127" s="20" t="str">
        <f t="shared" si="35"/>
        <v/>
      </c>
      <c r="AH127" s="20" t="str">
        <f t="shared" si="36"/>
        <v/>
      </c>
      <c r="AI127" s="20" t="str">
        <f t="shared" si="37"/>
        <v/>
      </c>
      <c r="AJ127" s="20" t="str">
        <f t="shared" si="38"/>
        <v/>
      </c>
      <c r="AK127" s="20" t="str">
        <f t="shared" si="39"/>
        <v/>
      </c>
      <c r="AL127" s="20" t="str">
        <f t="shared" si="40"/>
        <v/>
      </c>
      <c r="AM127" s="20" t="str">
        <f t="shared" si="41"/>
        <v/>
      </c>
      <c r="AO127" s="28" t="str">
        <f t="shared" si="21"/>
        <v/>
      </c>
    </row>
    <row r="128" spans="2:41" x14ac:dyDescent="0.25">
      <c r="B128" s="20">
        <v>3</v>
      </c>
      <c r="C128" s="32" t="s">
        <v>536</v>
      </c>
      <c r="D128" s="20" t="s">
        <v>102</v>
      </c>
      <c r="I128" s="32"/>
      <c r="S128" s="20" t="str">
        <f t="shared" si="22"/>
        <v>2-PASV</v>
      </c>
      <c r="T128" s="20" t="str">
        <f t="shared" si="23"/>
        <v>300-00</v>
      </c>
      <c r="U128" s="20" t="str">
        <f t="shared" si="24"/>
        <v>320-20</v>
      </c>
      <c r="V128" s="20" t="str">
        <f t="shared" si="25"/>
        <v>4-1EAT</v>
      </c>
      <c r="W128" s="20" t="str">
        <f t="shared" si="26"/>
        <v>910-00</v>
      </c>
      <c r="X128" s="20" t="str">
        <f t="shared" si="42"/>
        <v>810-00</v>
      </c>
      <c r="Y128" s="20" t="str">
        <f t="shared" si="43"/>
        <v>910-10</v>
      </c>
      <c r="Z128" s="20" t="str">
        <f t="shared" si="29"/>
        <v>910-12</v>
      </c>
      <c r="AA128" s="20" t="str">
        <f t="shared" si="30"/>
        <v>660-71</v>
      </c>
      <c r="AB128" s="20" t="str">
        <f t="shared" si="31"/>
        <v/>
      </c>
      <c r="AD128" s="20" t="str">
        <f t="shared" si="32"/>
        <v/>
      </c>
      <c r="AE128" s="20" t="str">
        <f t="shared" si="33"/>
        <v/>
      </c>
      <c r="AF128" s="20" t="str">
        <f t="shared" si="34"/>
        <v/>
      </c>
      <c r="AG128" s="20" t="str">
        <f t="shared" si="35"/>
        <v/>
      </c>
      <c r="AH128" s="20" t="str">
        <f t="shared" si="36"/>
        <v/>
      </c>
      <c r="AI128" s="20" t="str">
        <f t="shared" si="37"/>
        <v/>
      </c>
      <c r="AJ128" s="20" t="str">
        <f t="shared" si="38"/>
        <v/>
      </c>
      <c r="AK128" s="20" t="str">
        <f t="shared" si="39"/>
        <v/>
      </c>
      <c r="AL128" s="20" t="str">
        <f t="shared" si="40"/>
        <v/>
      </c>
      <c r="AM128" s="20" t="str">
        <f t="shared" si="41"/>
        <v/>
      </c>
      <c r="AO128" s="28" t="str">
        <f t="shared" si="21"/>
        <v/>
      </c>
    </row>
    <row r="129" spans="2:41" x14ac:dyDescent="0.25">
      <c r="B129" s="20">
        <v>3</v>
      </c>
      <c r="C129" s="32" t="s">
        <v>537</v>
      </c>
      <c r="D129" s="20" t="s">
        <v>103</v>
      </c>
      <c r="I129" s="32"/>
      <c r="S129" s="20" t="str">
        <f t="shared" si="22"/>
        <v>2-PASV</v>
      </c>
      <c r="T129" s="20" t="str">
        <f t="shared" si="23"/>
        <v>300-00</v>
      </c>
      <c r="U129" s="20" t="str">
        <f t="shared" si="24"/>
        <v>320-20</v>
      </c>
      <c r="V129" s="20" t="str">
        <f t="shared" si="25"/>
        <v>4-1EAT</v>
      </c>
      <c r="W129" s="20" t="str">
        <f t="shared" si="26"/>
        <v>910-00</v>
      </c>
      <c r="X129" s="20" t="str">
        <f t="shared" si="42"/>
        <v>810-00</v>
      </c>
      <c r="Y129" s="20" t="str">
        <f t="shared" si="43"/>
        <v>910-10</v>
      </c>
      <c r="Z129" s="20" t="str">
        <f t="shared" si="29"/>
        <v>910-12</v>
      </c>
      <c r="AA129" s="20" t="str">
        <f t="shared" si="30"/>
        <v>660-71</v>
      </c>
      <c r="AB129" s="20" t="str">
        <f t="shared" si="31"/>
        <v/>
      </c>
      <c r="AD129" s="20" t="str">
        <f t="shared" si="32"/>
        <v/>
      </c>
      <c r="AE129" s="20" t="str">
        <f t="shared" si="33"/>
        <v/>
      </c>
      <c r="AF129" s="20" t="str">
        <f t="shared" si="34"/>
        <v/>
      </c>
      <c r="AG129" s="20" t="str">
        <f t="shared" si="35"/>
        <v/>
      </c>
      <c r="AH129" s="20" t="str">
        <f t="shared" si="36"/>
        <v/>
      </c>
      <c r="AI129" s="20" t="str">
        <f t="shared" si="37"/>
        <v/>
      </c>
      <c r="AJ129" s="20" t="str">
        <f t="shared" si="38"/>
        <v/>
      </c>
      <c r="AK129" s="20" t="str">
        <f t="shared" si="39"/>
        <v/>
      </c>
      <c r="AL129" s="20" t="str">
        <f t="shared" si="40"/>
        <v/>
      </c>
      <c r="AM129" s="20" t="str">
        <f t="shared" si="41"/>
        <v/>
      </c>
      <c r="AO129" s="28" t="str">
        <f t="shared" si="21"/>
        <v/>
      </c>
    </row>
    <row r="130" spans="2:41" x14ac:dyDescent="0.25">
      <c r="B130" s="20">
        <v>3</v>
      </c>
      <c r="C130" s="32" t="s">
        <v>538</v>
      </c>
      <c r="D130" s="20" t="s">
        <v>104</v>
      </c>
      <c r="I130" s="32"/>
      <c r="S130" s="20" t="str">
        <f t="shared" si="22"/>
        <v>2-PASV</v>
      </c>
      <c r="T130" s="20" t="str">
        <f t="shared" si="23"/>
        <v>300-00</v>
      </c>
      <c r="U130" s="20" t="str">
        <f t="shared" si="24"/>
        <v>320-20</v>
      </c>
      <c r="V130" s="20" t="str">
        <f t="shared" si="25"/>
        <v>4-1EAT</v>
      </c>
      <c r="W130" s="20" t="str">
        <f t="shared" si="26"/>
        <v>910-00</v>
      </c>
      <c r="X130" s="20" t="str">
        <f t="shared" si="42"/>
        <v>810-00</v>
      </c>
      <c r="Y130" s="20" t="str">
        <f t="shared" si="43"/>
        <v>910-10</v>
      </c>
      <c r="Z130" s="20" t="str">
        <f t="shared" si="29"/>
        <v>910-12</v>
      </c>
      <c r="AA130" s="20" t="str">
        <f t="shared" si="30"/>
        <v>660-71</v>
      </c>
      <c r="AB130" s="20" t="str">
        <f t="shared" si="31"/>
        <v/>
      </c>
      <c r="AD130" s="20" t="str">
        <f t="shared" si="32"/>
        <v/>
      </c>
      <c r="AE130" s="20" t="str">
        <f t="shared" si="33"/>
        <v/>
      </c>
      <c r="AF130" s="20" t="str">
        <f t="shared" si="34"/>
        <v/>
      </c>
      <c r="AG130" s="20" t="str">
        <f t="shared" si="35"/>
        <v/>
      </c>
      <c r="AH130" s="20" t="str">
        <f t="shared" si="36"/>
        <v/>
      </c>
      <c r="AI130" s="20" t="str">
        <f t="shared" si="37"/>
        <v/>
      </c>
      <c r="AJ130" s="20" t="str">
        <f t="shared" si="38"/>
        <v/>
      </c>
      <c r="AK130" s="20" t="str">
        <f t="shared" si="39"/>
        <v/>
      </c>
      <c r="AL130" s="20" t="str">
        <f t="shared" si="40"/>
        <v/>
      </c>
      <c r="AM130" s="20" t="str">
        <f t="shared" si="41"/>
        <v/>
      </c>
      <c r="AO130" s="28" t="str">
        <f t="shared" si="21"/>
        <v/>
      </c>
    </row>
    <row r="131" spans="2:41" x14ac:dyDescent="0.25">
      <c r="B131" s="20">
        <v>3</v>
      </c>
      <c r="C131" s="32" t="s">
        <v>539</v>
      </c>
      <c r="D131" s="20" t="s">
        <v>105</v>
      </c>
      <c r="I131" s="32"/>
      <c r="S131" s="20" t="str">
        <f t="shared" si="22"/>
        <v>2-PASV</v>
      </c>
      <c r="T131" s="20" t="str">
        <f t="shared" si="23"/>
        <v>300-00</v>
      </c>
      <c r="U131" s="20" t="str">
        <f t="shared" si="24"/>
        <v>320-20</v>
      </c>
      <c r="V131" s="20" t="str">
        <f t="shared" si="25"/>
        <v>4-1EAT</v>
      </c>
      <c r="W131" s="20" t="str">
        <f t="shared" si="26"/>
        <v>910-00</v>
      </c>
      <c r="X131" s="20" t="str">
        <f t="shared" si="42"/>
        <v>810-00</v>
      </c>
      <c r="Y131" s="20" t="str">
        <f t="shared" si="43"/>
        <v>910-10</v>
      </c>
      <c r="Z131" s="20" t="str">
        <f t="shared" si="29"/>
        <v>910-12</v>
      </c>
      <c r="AA131" s="20" t="str">
        <f t="shared" si="30"/>
        <v>660-71</v>
      </c>
      <c r="AB131" s="20" t="str">
        <f t="shared" si="31"/>
        <v/>
      </c>
      <c r="AD131" s="20" t="str">
        <f t="shared" si="32"/>
        <v/>
      </c>
      <c r="AE131" s="20" t="str">
        <f t="shared" si="33"/>
        <v/>
      </c>
      <c r="AF131" s="20" t="str">
        <f t="shared" si="34"/>
        <v/>
      </c>
      <c r="AG131" s="20" t="str">
        <f t="shared" si="35"/>
        <v/>
      </c>
      <c r="AH131" s="20" t="str">
        <f t="shared" si="36"/>
        <v/>
      </c>
      <c r="AI131" s="20" t="str">
        <f t="shared" si="37"/>
        <v/>
      </c>
      <c r="AJ131" s="20" t="str">
        <f t="shared" si="38"/>
        <v/>
      </c>
      <c r="AK131" s="20" t="str">
        <f t="shared" si="39"/>
        <v/>
      </c>
      <c r="AL131" s="20" t="str">
        <f t="shared" si="40"/>
        <v/>
      </c>
      <c r="AM131" s="20" t="str">
        <f t="shared" si="41"/>
        <v/>
      </c>
      <c r="AO131" s="28" t="str">
        <f t="shared" si="21"/>
        <v/>
      </c>
    </row>
    <row r="132" spans="2:41" x14ac:dyDescent="0.25">
      <c r="B132" s="20">
        <v>2</v>
      </c>
      <c r="C132" s="32" t="s">
        <v>540</v>
      </c>
      <c r="D132" s="20" t="s">
        <v>106</v>
      </c>
      <c r="H132" s="32"/>
      <c r="S132" s="20" t="str">
        <f t="shared" si="22"/>
        <v>2-PASV</v>
      </c>
      <c r="T132" s="20" t="str">
        <f t="shared" si="23"/>
        <v>300-00</v>
      </c>
      <c r="U132" s="20" t="str">
        <f t="shared" si="24"/>
        <v>320-20</v>
      </c>
      <c r="V132" s="20" t="str">
        <f t="shared" si="25"/>
        <v>4-1EAT</v>
      </c>
      <c r="W132" s="20" t="str">
        <f t="shared" si="26"/>
        <v>910-00</v>
      </c>
      <c r="X132" s="20" t="str">
        <f t="shared" si="42"/>
        <v>810-00</v>
      </c>
      <c r="Y132" s="20" t="str">
        <f t="shared" si="43"/>
        <v>910-10</v>
      </c>
      <c r="Z132" s="20" t="str">
        <f t="shared" si="29"/>
        <v>910-12</v>
      </c>
      <c r="AA132" s="20" t="str">
        <f t="shared" si="30"/>
        <v>660-71</v>
      </c>
      <c r="AB132" s="20" t="str">
        <f t="shared" si="31"/>
        <v/>
      </c>
      <c r="AD132" s="20" t="str">
        <f t="shared" si="32"/>
        <v/>
      </c>
      <c r="AE132" s="20" t="str">
        <f t="shared" si="33"/>
        <v/>
      </c>
      <c r="AF132" s="20" t="str">
        <f t="shared" si="34"/>
        <v/>
      </c>
      <c r="AG132" s="20" t="str">
        <f t="shared" si="35"/>
        <v/>
      </c>
      <c r="AH132" s="20" t="str">
        <f t="shared" si="36"/>
        <v/>
      </c>
      <c r="AI132" s="20" t="str">
        <f t="shared" si="37"/>
        <v/>
      </c>
      <c r="AJ132" s="20" t="str">
        <f t="shared" si="38"/>
        <v/>
      </c>
      <c r="AK132" s="20" t="str">
        <f t="shared" si="39"/>
        <v/>
      </c>
      <c r="AL132" s="20" t="str">
        <f t="shared" si="40"/>
        <v/>
      </c>
      <c r="AM132" s="20" t="str">
        <f t="shared" si="41"/>
        <v/>
      </c>
      <c r="AO132" s="28" t="str">
        <f t="shared" si="21"/>
        <v/>
      </c>
    </row>
    <row r="133" spans="2:41" x14ac:dyDescent="0.25">
      <c r="B133" s="20">
        <v>3</v>
      </c>
      <c r="C133" s="32" t="s">
        <v>541</v>
      </c>
      <c r="D133" s="20" t="s">
        <v>107</v>
      </c>
      <c r="I133" s="32"/>
      <c r="S133" s="20" t="str">
        <f t="shared" si="22"/>
        <v>2-PASV</v>
      </c>
      <c r="T133" s="20" t="str">
        <f t="shared" si="23"/>
        <v>300-00</v>
      </c>
      <c r="U133" s="20" t="str">
        <f t="shared" si="24"/>
        <v>320-20</v>
      </c>
      <c r="V133" s="20" t="str">
        <f t="shared" si="25"/>
        <v>4-1EAT</v>
      </c>
      <c r="W133" s="20" t="str">
        <f t="shared" si="26"/>
        <v>910-00</v>
      </c>
      <c r="X133" s="20" t="str">
        <f t="shared" si="42"/>
        <v>810-00</v>
      </c>
      <c r="Y133" s="20" t="str">
        <f t="shared" si="43"/>
        <v>910-10</v>
      </c>
      <c r="Z133" s="20" t="str">
        <f t="shared" si="29"/>
        <v>910-12</v>
      </c>
      <c r="AA133" s="20" t="str">
        <f t="shared" si="30"/>
        <v>660-71</v>
      </c>
      <c r="AB133" s="20" t="str">
        <f t="shared" si="31"/>
        <v/>
      </c>
      <c r="AD133" s="20" t="str">
        <f t="shared" si="32"/>
        <v/>
      </c>
      <c r="AE133" s="20" t="str">
        <f t="shared" si="33"/>
        <v/>
      </c>
      <c r="AF133" s="20" t="str">
        <f t="shared" si="34"/>
        <v/>
      </c>
      <c r="AG133" s="20" t="str">
        <f t="shared" si="35"/>
        <v/>
      </c>
      <c r="AH133" s="20" t="str">
        <f t="shared" si="36"/>
        <v/>
      </c>
      <c r="AI133" s="20" t="str">
        <f t="shared" si="37"/>
        <v/>
      </c>
      <c r="AJ133" s="20" t="str">
        <f t="shared" si="38"/>
        <v/>
      </c>
      <c r="AK133" s="20" t="str">
        <f t="shared" si="39"/>
        <v/>
      </c>
      <c r="AL133" s="20" t="str">
        <f t="shared" si="40"/>
        <v/>
      </c>
      <c r="AM133" s="20" t="str">
        <f t="shared" si="41"/>
        <v/>
      </c>
      <c r="AO133" s="28" t="str">
        <f t="shared" ref="AO133:AO196" si="44">IF(NOT(EXACT(AD133, "")), AD133, IF(NOT(EXACT(AE133, "")), AE133, IF(NOT(EXACT(AF133, "")), AF133, IF(NOT(EXACT(AG133, "")), AG133, IF(NOT(EXACT(AH133, "")), AH133, IF(NOT(EXACT(AI133, "")), AI133, IF(NOT(EXACT(AJ133, "")), AJ133, IF(NOT(EXACT(AK133, "")), AK133, IF(NOT(EXACT(AL133, "")), AL133, IF(NOT(EXACT(AM133, "")), AM133, ""))))))))))</f>
        <v/>
      </c>
    </row>
    <row r="134" spans="2:41" x14ac:dyDescent="0.25">
      <c r="B134" s="20">
        <v>3</v>
      </c>
      <c r="C134" s="32" t="s">
        <v>542</v>
      </c>
      <c r="D134" s="20" t="s">
        <v>108</v>
      </c>
      <c r="I134" s="32"/>
      <c r="S134" s="20" t="str">
        <f t="shared" ref="S134:S197" si="45">IF(EXACT($F134, ""), IF(EXACT($S133, ""), "", $S133), $F134)</f>
        <v>2-PASV</v>
      </c>
      <c r="T134" s="20" t="str">
        <f t="shared" ref="T134:T197" si="46">IF(EXACT($G134, ""), IF(EXACT($T133, ""), "", $T133), $G134)</f>
        <v>300-00</v>
      </c>
      <c r="U134" s="20" t="str">
        <f t="shared" ref="U134:U197" si="47">IF(EXACT($H134, ""), IF(EXACT($U133, ""), "", $U133), $H134)</f>
        <v>320-20</v>
      </c>
      <c r="V134" s="20" t="str">
        <f t="shared" ref="V134:V197" si="48">IF(EXACT($I134, ""), IF(EXACT($V133, ""), "", $V133), $I134)</f>
        <v>4-1EAT</v>
      </c>
      <c r="W134" s="20" t="str">
        <f t="shared" ref="W134:W197" si="49">IF(EXACT($J134, ""), IF(EXACT($W133, ""), "", $W133), $J134)</f>
        <v>910-00</v>
      </c>
      <c r="X134" s="20" t="str">
        <f t="shared" si="42"/>
        <v>810-00</v>
      </c>
      <c r="Y134" s="20" t="str">
        <f t="shared" si="43"/>
        <v>910-10</v>
      </c>
      <c r="Z134" s="20" t="str">
        <f t="shared" ref="Z134:Z197" si="50">IF(EXACT($M134, ""), IF(EXACT($Z133, ""), "", $Z133), $M134)</f>
        <v>910-12</v>
      </c>
      <c r="AA134" s="20" t="str">
        <f t="shared" ref="AA134:AA197" si="51">IF(EXACT($N134, ""), IF(EXACT($AA133, ""), "", $AA133), $N134)</f>
        <v>660-71</v>
      </c>
      <c r="AB134" s="20" t="str">
        <f t="shared" ref="AB134:AB197" si="52">IF(EXACT($O134, ""), IF(EXACT($AB133, ""), "", $AB133), $O134)</f>
        <v/>
      </c>
      <c r="AD134" s="20" t="str">
        <f t="shared" ref="AD134:AD197" si="53">IF(EXACT(T134, T133), "", CONCATENATE("SELECT * FROM ""SchAccounting"".""Func_TblCodeOfAccounting_Structure_SET""(0000004000000000002, NULL, 0000009000000000002, 0, '", S134, "', '", T134, "'); "))</f>
        <v/>
      </c>
      <c r="AE134" s="20" t="str">
        <f t="shared" ref="AE134:AE197" si="54">IF(EXACT(U134, U133), "", CONCATENATE("SELECT * FROM ""SchAccounting"".""Func_TblCodeOfAccounting_Structure_SET""(0000004000000000002, NULL, 0000009000000000002, 1, '", T134, "', '", U134, "'); "))</f>
        <v/>
      </c>
      <c r="AF134" s="20" t="str">
        <f t="shared" ref="AF134:AF197" si="55">IF(EXACT(V134, V133), "", CONCATENATE("SELECT * FROM ""SchAccounting"".""Func_TblCodeOfAccounting_Structure_SET""(0000004000000000002, NULL, 0000009000000000002, 2, '", U134, "', '", V134, "'); "))</f>
        <v/>
      </c>
      <c r="AG134" s="20" t="str">
        <f t="shared" ref="AG134:AG197" si="56">IF(EXACT(W134, W133), "", CONCATENATE("SELECT * FROM ""SchAccounting"".""Func_TblCodeOfAccounting_Structure_SET""(0000004000000000002, NULL, 0000009000000000002, 3, '", V134, "', '", W134, "'); "))</f>
        <v/>
      </c>
      <c r="AH134" s="20" t="str">
        <f t="shared" ref="AH134:AH197" si="57">IF(EXACT(X134, X133), "", CONCATENATE("SELECT * FROM ""SchAccounting"".""Func_TblCodeOfAccounting_Structure_SET""(0000004000000000002, NULL, 0000009000000000002, 4, '", W134, "', '", X134, "'); "))</f>
        <v/>
      </c>
      <c r="AI134" s="20" t="str">
        <f t="shared" ref="AI134:AI197" si="58">IF(EXACT(Y134, Y133), "", CONCATENATE("SELECT * FROM ""SchAccounting"".""Func_TblCodeOfAccounting_Structure_SET""(0000004000000000002, NULL, 0000009000000000002, 5, '", X134, "', '", Y134, "'); "))</f>
        <v/>
      </c>
      <c r="AJ134" s="20" t="str">
        <f t="shared" ref="AJ134:AJ197" si="59">IF(EXACT(Z134, Z133), "", CONCATENATE("SELECT * FROM ""SchAccounting"".""Func_TblCodeOfAccounting_Structure_SET""(0000004000000000002, NULL, 0000009000000000002, 6, '", Y134, "', '", Z134, "'); "))</f>
        <v/>
      </c>
      <c r="AK134" s="20" t="str">
        <f t="shared" ref="AK134:AK197" si="60">IF(EXACT(AA134, AA133), "", CONCATENATE("SELECT * FROM ""SchAccounting"".""Func_TblCodeOfAccounting_Structure_SET""(0000004000000000002, NULL, 0000009000000000002, 7, '", Z134, "', '", AA134, "'); "))</f>
        <v/>
      </c>
      <c r="AL134" s="20" t="str">
        <f t="shared" ref="AL134:AL197" si="61">IF(EXACT(AB134, AB133), "", CONCATENATE("SELECT * FROM ""SchAccounting"".""Func_TblCodeOfAccounting_Structure_SET""(0000004000000000002, NULL, 0000009000000000002, 8, '", AA134, "', '", AB134, "'); "))</f>
        <v/>
      </c>
      <c r="AM134" s="20" t="str">
        <f t="shared" ref="AM134:AM197" si="62">IF(EXACT(AC134, AC133), "", CONCATENATE("SELECT * FROM ""SchAccounting"".""Func_TblCodeOfAccounting_Structure_SET""(0000004000000000002, NULL, 0000009000000000002, 9, '", AB134, "', '", AC134, "'); "))</f>
        <v/>
      </c>
      <c r="AO134" s="28" t="str">
        <f t="shared" si="44"/>
        <v/>
      </c>
    </row>
    <row r="135" spans="2:41" x14ac:dyDescent="0.25">
      <c r="B135" s="20">
        <v>3</v>
      </c>
      <c r="C135" s="32" t="s">
        <v>543</v>
      </c>
      <c r="D135" s="20" t="s">
        <v>109</v>
      </c>
      <c r="I135" s="32"/>
      <c r="S135" s="20" t="str">
        <f t="shared" si="45"/>
        <v>2-PASV</v>
      </c>
      <c r="T135" s="20" t="str">
        <f t="shared" si="46"/>
        <v>300-00</v>
      </c>
      <c r="U135" s="20" t="str">
        <f t="shared" si="47"/>
        <v>320-20</v>
      </c>
      <c r="V135" s="20" t="str">
        <f t="shared" si="48"/>
        <v>4-1EAT</v>
      </c>
      <c r="W135" s="20" t="str">
        <f t="shared" si="49"/>
        <v>910-00</v>
      </c>
      <c r="X135" s="20" t="str">
        <f t="shared" si="42"/>
        <v>810-00</v>
      </c>
      <c r="Y135" s="20" t="str">
        <f t="shared" si="43"/>
        <v>910-10</v>
      </c>
      <c r="Z135" s="20" t="str">
        <f t="shared" si="50"/>
        <v>910-12</v>
      </c>
      <c r="AA135" s="20" t="str">
        <f t="shared" si="51"/>
        <v>660-71</v>
      </c>
      <c r="AB135" s="20" t="str">
        <f t="shared" si="52"/>
        <v/>
      </c>
      <c r="AD135" s="20" t="str">
        <f t="shared" si="53"/>
        <v/>
      </c>
      <c r="AE135" s="20" t="str">
        <f t="shared" si="54"/>
        <v/>
      </c>
      <c r="AF135" s="20" t="str">
        <f t="shared" si="55"/>
        <v/>
      </c>
      <c r="AG135" s="20" t="str">
        <f t="shared" si="56"/>
        <v/>
      </c>
      <c r="AH135" s="20" t="str">
        <f t="shared" si="57"/>
        <v/>
      </c>
      <c r="AI135" s="20" t="str">
        <f t="shared" si="58"/>
        <v/>
      </c>
      <c r="AJ135" s="20" t="str">
        <f t="shared" si="59"/>
        <v/>
      </c>
      <c r="AK135" s="20" t="str">
        <f t="shared" si="60"/>
        <v/>
      </c>
      <c r="AL135" s="20" t="str">
        <f t="shared" si="61"/>
        <v/>
      </c>
      <c r="AM135" s="20" t="str">
        <f t="shared" si="62"/>
        <v/>
      </c>
      <c r="AO135" s="28" t="str">
        <f t="shared" si="44"/>
        <v/>
      </c>
    </row>
    <row r="136" spans="2:41" x14ac:dyDescent="0.25">
      <c r="B136" s="20">
        <v>3</v>
      </c>
      <c r="C136" s="32" t="s">
        <v>544</v>
      </c>
      <c r="D136" s="20" t="s">
        <v>110</v>
      </c>
      <c r="I136" s="32"/>
      <c r="S136" s="20" t="str">
        <f t="shared" si="45"/>
        <v>2-PASV</v>
      </c>
      <c r="T136" s="20" t="str">
        <f t="shared" si="46"/>
        <v>300-00</v>
      </c>
      <c r="U136" s="20" t="str">
        <f t="shared" si="47"/>
        <v>320-20</v>
      </c>
      <c r="V136" s="20" t="str">
        <f t="shared" si="48"/>
        <v>4-1EAT</v>
      </c>
      <c r="W136" s="20" t="str">
        <f t="shared" si="49"/>
        <v>910-00</v>
      </c>
      <c r="X136" s="20" t="str">
        <f t="shared" si="42"/>
        <v>810-00</v>
      </c>
      <c r="Y136" s="20" t="str">
        <f t="shared" si="43"/>
        <v>910-10</v>
      </c>
      <c r="Z136" s="20" t="str">
        <f t="shared" si="50"/>
        <v>910-12</v>
      </c>
      <c r="AA136" s="20" t="str">
        <f t="shared" si="51"/>
        <v>660-71</v>
      </c>
      <c r="AB136" s="20" t="str">
        <f t="shared" si="52"/>
        <v/>
      </c>
      <c r="AD136" s="20" t="str">
        <f t="shared" si="53"/>
        <v/>
      </c>
      <c r="AE136" s="20" t="str">
        <f t="shared" si="54"/>
        <v/>
      </c>
      <c r="AF136" s="20" t="str">
        <f t="shared" si="55"/>
        <v/>
      </c>
      <c r="AG136" s="20" t="str">
        <f t="shared" si="56"/>
        <v/>
      </c>
      <c r="AH136" s="20" t="str">
        <f t="shared" si="57"/>
        <v/>
      </c>
      <c r="AI136" s="20" t="str">
        <f t="shared" si="58"/>
        <v/>
      </c>
      <c r="AJ136" s="20" t="str">
        <f t="shared" si="59"/>
        <v/>
      </c>
      <c r="AK136" s="20" t="str">
        <f t="shared" si="60"/>
        <v/>
      </c>
      <c r="AL136" s="20" t="str">
        <f t="shared" si="61"/>
        <v/>
      </c>
      <c r="AM136" s="20" t="str">
        <f t="shared" si="62"/>
        <v/>
      </c>
      <c r="AO136" s="28" t="str">
        <f t="shared" si="44"/>
        <v/>
      </c>
    </row>
    <row r="137" spans="2:41" x14ac:dyDescent="0.25">
      <c r="I137" s="32"/>
      <c r="S137" s="20" t="str">
        <f t="shared" si="45"/>
        <v>2-PASV</v>
      </c>
      <c r="T137" s="20" t="str">
        <f t="shared" si="46"/>
        <v>300-00</v>
      </c>
      <c r="U137" s="20" t="str">
        <f t="shared" si="47"/>
        <v>320-20</v>
      </c>
      <c r="V137" s="20" t="str">
        <f t="shared" si="48"/>
        <v>4-1EAT</v>
      </c>
      <c r="W137" s="20" t="str">
        <f t="shared" si="49"/>
        <v>910-00</v>
      </c>
      <c r="X137" s="20" t="str">
        <f t="shared" si="42"/>
        <v>810-00</v>
      </c>
      <c r="Y137" s="20" t="str">
        <f t="shared" si="43"/>
        <v>910-10</v>
      </c>
      <c r="Z137" s="20" t="str">
        <f t="shared" si="50"/>
        <v>910-12</v>
      </c>
      <c r="AA137" s="20" t="str">
        <f t="shared" si="51"/>
        <v>660-71</v>
      </c>
      <c r="AB137" s="20" t="str">
        <f t="shared" si="52"/>
        <v/>
      </c>
      <c r="AD137" s="20" t="str">
        <f t="shared" si="53"/>
        <v/>
      </c>
      <c r="AE137" s="20" t="str">
        <f t="shared" si="54"/>
        <v/>
      </c>
      <c r="AF137" s="20" t="str">
        <f t="shared" si="55"/>
        <v/>
      </c>
      <c r="AG137" s="20" t="str">
        <f t="shared" si="56"/>
        <v/>
      </c>
      <c r="AH137" s="20" t="str">
        <f t="shared" si="57"/>
        <v/>
      </c>
      <c r="AI137" s="20" t="str">
        <f t="shared" si="58"/>
        <v/>
      </c>
      <c r="AJ137" s="20" t="str">
        <f t="shared" si="59"/>
        <v/>
      </c>
      <c r="AK137" s="20" t="str">
        <f t="shared" si="60"/>
        <v/>
      </c>
      <c r="AL137" s="20" t="str">
        <f t="shared" si="61"/>
        <v/>
      </c>
      <c r="AM137" s="20" t="str">
        <f t="shared" si="62"/>
        <v/>
      </c>
      <c r="AO137" s="28" t="str">
        <f t="shared" si="44"/>
        <v/>
      </c>
    </row>
    <row r="138" spans="2:41" x14ac:dyDescent="0.25">
      <c r="B138" s="20">
        <v>1</v>
      </c>
      <c r="C138" s="32" t="s">
        <v>388</v>
      </c>
      <c r="D138" s="20" t="s">
        <v>111</v>
      </c>
      <c r="G138" s="32"/>
      <c r="S138" s="20" t="str">
        <f t="shared" si="45"/>
        <v>2-PASV</v>
      </c>
      <c r="T138" s="20" t="str">
        <f t="shared" si="46"/>
        <v>300-00</v>
      </c>
      <c r="U138" s="20" t="str">
        <f t="shared" si="47"/>
        <v>320-20</v>
      </c>
      <c r="V138" s="20" t="str">
        <f t="shared" si="48"/>
        <v>4-1EAT</v>
      </c>
      <c r="W138" s="20" t="str">
        <f t="shared" si="49"/>
        <v>910-00</v>
      </c>
      <c r="X138" s="20" t="str">
        <f t="shared" si="42"/>
        <v>810-00</v>
      </c>
      <c r="Y138" s="20" t="str">
        <f t="shared" si="43"/>
        <v>910-10</v>
      </c>
      <c r="Z138" s="20" t="str">
        <f t="shared" si="50"/>
        <v>910-12</v>
      </c>
      <c r="AA138" s="20" t="str">
        <f t="shared" si="51"/>
        <v>660-71</v>
      </c>
      <c r="AB138" s="20" t="str">
        <f t="shared" si="52"/>
        <v/>
      </c>
      <c r="AD138" s="20" t="str">
        <f t="shared" si="53"/>
        <v/>
      </c>
      <c r="AE138" s="20" t="str">
        <f t="shared" si="54"/>
        <v/>
      </c>
      <c r="AF138" s="20" t="str">
        <f t="shared" si="55"/>
        <v/>
      </c>
      <c r="AG138" s="20" t="str">
        <f t="shared" si="56"/>
        <v/>
      </c>
      <c r="AH138" s="20" t="str">
        <f t="shared" si="57"/>
        <v/>
      </c>
      <c r="AI138" s="20" t="str">
        <f t="shared" si="58"/>
        <v/>
      </c>
      <c r="AJ138" s="20" t="str">
        <f t="shared" si="59"/>
        <v/>
      </c>
      <c r="AK138" s="20" t="str">
        <f t="shared" si="60"/>
        <v/>
      </c>
      <c r="AL138" s="20" t="str">
        <f t="shared" si="61"/>
        <v/>
      </c>
      <c r="AM138" s="20" t="str">
        <f t="shared" si="62"/>
        <v/>
      </c>
      <c r="AO138" s="28" t="str">
        <f t="shared" si="44"/>
        <v/>
      </c>
    </row>
    <row r="139" spans="2:41" x14ac:dyDescent="0.25">
      <c r="B139" s="20">
        <v>2</v>
      </c>
      <c r="C139" s="32" t="s">
        <v>389</v>
      </c>
      <c r="D139" s="20" t="s">
        <v>315</v>
      </c>
      <c r="H139" s="32"/>
      <c r="S139" s="20" t="str">
        <f t="shared" si="45"/>
        <v>2-PASV</v>
      </c>
      <c r="T139" s="20" t="str">
        <f t="shared" si="46"/>
        <v>300-00</v>
      </c>
      <c r="U139" s="20" t="str">
        <f t="shared" si="47"/>
        <v>320-20</v>
      </c>
      <c r="V139" s="20" t="str">
        <f t="shared" si="48"/>
        <v>4-1EAT</v>
      </c>
      <c r="W139" s="20" t="str">
        <f t="shared" si="49"/>
        <v>910-00</v>
      </c>
      <c r="X139" s="20" t="str">
        <f t="shared" si="42"/>
        <v>810-00</v>
      </c>
      <c r="Y139" s="20" t="str">
        <f t="shared" si="43"/>
        <v>910-10</v>
      </c>
      <c r="Z139" s="20" t="str">
        <f t="shared" si="50"/>
        <v>910-12</v>
      </c>
      <c r="AA139" s="20" t="str">
        <f t="shared" si="51"/>
        <v>660-71</v>
      </c>
      <c r="AB139" s="20" t="str">
        <f t="shared" si="52"/>
        <v/>
      </c>
      <c r="AD139" s="20" t="str">
        <f t="shared" si="53"/>
        <v/>
      </c>
      <c r="AE139" s="20" t="str">
        <f t="shared" si="54"/>
        <v/>
      </c>
      <c r="AF139" s="20" t="str">
        <f t="shared" si="55"/>
        <v/>
      </c>
      <c r="AG139" s="20" t="str">
        <f t="shared" si="56"/>
        <v/>
      </c>
      <c r="AH139" s="20" t="str">
        <f t="shared" si="57"/>
        <v/>
      </c>
      <c r="AI139" s="20" t="str">
        <f t="shared" si="58"/>
        <v/>
      </c>
      <c r="AJ139" s="20" t="str">
        <f t="shared" si="59"/>
        <v/>
      </c>
      <c r="AK139" s="20" t="str">
        <f t="shared" si="60"/>
        <v/>
      </c>
      <c r="AL139" s="20" t="str">
        <f t="shared" si="61"/>
        <v/>
      </c>
      <c r="AM139" s="20" t="str">
        <f t="shared" si="62"/>
        <v/>
      </c>
      <c r="AO139" s="28" t="str">
        <f t="shared" si="44"/>
        <v/>
      </c>
    </row>
    <row r="140" spans="2:41" x14ac:dyDescent="0.25">
      <c r="B140" s="20">
        <v>3</v>
      </c>
      <c r="C140" s="32" t="s">
        <v>390</v>
      </c>
      <c r="D140" s="20" t="s">
        <v>112</v>
      </c>
      <c r="I140" s="32"/>
      <c r="S140" s="20" t="str">
        <f t="shared" si="45"/>
        <v>2-PASV</v>
      </c>
      <c r="T140" s="20" t="str">
        <f t="shared" si="46"/>
        <v>300-00</v>
      </c>
      <c r="U140" s="20" t="str">
        <f t="shared" si="47"/>
        <v>320-20</v>
      </c>
      <c r="V140" s="20" t="str">
        <f t="shared" si="48"/>
        <v>4-1EAT</v>
      </c>
      <c r="W140" s="20" t="str">
        <f t="shared" si="49"/>
        <v>910-00</v>
      </c>
      <c r="X140" s="20" t="str">
        <f t="shared" si="42"/>
        <v>810-00</v>
      </c>
      <c r="Y140" s="20" t="str">
        <f t="shared" si="43"/>
        <v>910-10</v>
      </c>
      <c r="Z140" s="20" t="str">
        <f t="shared" si="50"/>
        <v>910-12</v>
      </c>
      <c r="AA140" s="20" t="str">
        <f t="shared" si="51"/>
        <v>660-71</v>
      </c>
      <c r="AB140" s="20" t="str">
        <f t="shared" si="52"/>
        <v/>
      </c>
      <c r="AD140" s="20" t="str">
        <f t="shared" si="53"/>
        <v/>
      </c>
      <c r="AE140" s="20" t="str">
        <f t="shared" si="54"/>
        <v/>
      </c>
      <c r="AF140" s="20" t="str">
        <f t="shared" si="55"/>
        <v/>
      </c>
      <c r="AG140" s="20" t="str">
        <f t="shared" si="56"/>
        <v/>
      </c>
      <c r="AH140" s="20" t="str">
        <f t="shared" si="57"/>
        <v/>
      </c>
      <c r="AI140" s="20" t="str">
        <f t="shared" si="58"/>
        <v/>
      </c>
      <c r="AJ140" s="20" t="str">
        <f t="shared" si="59"/>
        <v/>
      </c>
      <c r="AK140" s="20" t="str">
        <f t="shared" si="60"/>
        <v/>
      </c>
      <c r="AL140" s="20" t="str">
        <f t="shared" si="61"/>
        <v/>
      </c>
      <c r="AM140" s="20" t="str">
        <f t="shared" si="62"/>
        <v/>
      </c>
      <c r="AO140" s="28" t="str">
        <f t="shared" si="44"/>
        <v/>
      </c>
    </row>
    <row r="141" spans="2:41" x14ac:dyDescent="0.25">
      <c r="B141" s="20">
        <v>3</v>
      </c>
      <c r="C141" s="32" t="s">
        <v>391</v>
      </c>
      <c r="D141" s="20" t="s">
        <v>113</v>
      </c>
      <c r="J141" s="32"/>
      <c r="S141" s="20" t="str">
        <f t="shared" si="45"/>
        <v>2-PASV</v>
      </c>
      <c r="T141" s="20" t="str">
        <f t="shared" si="46"/>
        <v>300-00</v>
      </c>
      <c r="U141" s="20" t="str">
        <f t="shared" si="47"/>
        <v>320-20</v>
      </c>
      <c r="V141" s="20" t="str">
        <f t="shared" si="48"/>
        <v>4-1EAT</v>
      </c>
      <c r="W141" s="20" t="str">
        <f t="shared" si="49"/>
        <v>910-00</v>
      </c>
      <c r="X141" s="20" t="str">
        <f t="shared" si="42"/>
        <v>810-00</v>
      </c>
      <c r="Y141" s="20" t="str">
        <f t="shared" si="43"/>
        <v>910-10</v>
      </c>
      <c r="Z141" s="20" t="str">
        <f t="shared" si="50"/>
        <v>910-12</v>
      </c>
      <c r="AA141" s="20" t="str">
        <f t="shared" si="51"/>
        <v>660-71</v>
      </c>
      <c r="AB141" s="20" t="str">
        <f t="shared" si="52"/>
        <v/>
      </c>
      <c r="AD141" s="20" t="str">
        <f t="shared" si="53"/>
        <v/>
      </c>
      <c r="AE141" s="20" t="str">
        <f t="shared" si="54"/>
        <v/>
      </c>
      <c r="AF141" s="20" t="str">
        <f t="shared" si="55"/>
        <v/>
      </c>
      <c r="AG141" s="20" t="str">
        <f t="shared" si="56"/>
        <v/>
      </c>
      <c r="AH141" s="20" t="str">
        <f t="shared" si="57"/>
        <v/>
      </c>
      <c r="AI141" s="20" t="str">
        <f t="shared" si="58"/>
        <v/>
      </c>
      <c r="AJ141" s="20" t="str">
        <f t="shared" si="59"/>
        <v/>
      </c>
      <c r="AK141" s="20" t="str">
        <f t="shared" si="60"/>
        <v/>
      </c>
      <c r="AL141" s="20" t="str">
        <f t="shared" si="61"/>
        <v/>
      </c>
      <c r="AM141" s="20" t="str">
        <f t="shared" si="62"/>
        <v/>
      </c>
      <c r="AO141" s="28" t="str">
        <f t="shared" si="44"/>
        <v/>
      </c>
    </row>
    <row r="142" spans="2:41" x14ac:dyDescent="0.25">
      <c r="B142" s="20">
        <v>3</v>
      </c>
      <c r="C142" s="32" t="s">
        <v>392</v>
      </c>
      <c r="D142" s="20" t="s">
        <v>114</v>
      </c>
      <c r="J142" s="32"/>
      <c r="S142" s="20" t="str">
        <f t="shared" si="45"/>
        <v>2-PASV</v>
      </c>
      <c r="T142" s="20" t="str">
        <f t="shared" si="46"/>
        <v>300-00</v>
      </c>
      <c r="U142" s="20" t="str">
        <f t="shared" si="47"/>
        <v>320-20</v>
      </c>
      <c r="V142" s="20" t="str">
        <f t="shared" si="48"/>
        <v>4-1EAT</v>
      </c>
      <c r="W142" s="20" t="str">
        <f t="shared" si="49"/>
        <v>910-00</v>
      </c>
      <c r="X142" s="20" t="str">
        <f t="shared" si="42"/>
        <v>810-00</v>
      </c>
      <c r="Y142" s="20" t="str">
        <f t="shared" si="43"/>
        <v>910-10</v>
      </c>
      <c r="Z142" s="20" t="str">
        <f t="shared" si="50"/>
        <v>910-12</v>
      </c>
      <c r="AA142" s="20" t="str">
        <f t="shared" si="51"/>
        <v>660-71</v>
      </c>
      <c r="AB142" s="20" t="str">
        <f t="shared" si="52"/>
        <v/>
      </c>
      <c r="AD142" s="20" t="str">
        <f t="shared" si="53"/>
        <v/>
      </c>
      <c r="AE142" s="20" t="str">
        <f t="shared" si="54"/>
        <v/>
      </c>
      <c r="AF142" s="20" t="str">
        <f t="shared" si="55"/>
        <v/>
      </c>
      <c r="AG142" s="20" t="str">
        <f t="shared" si="56"/>
        <v/>
      </c>
      <c r="AH142" s="20" t="str">
        <f t="shared" si="57"/>
        <v/>
      </c>
      <c r="AI142" s="20" t="str">
        <f t="shared" si="58"/>
        <v/>
      </c>
      <c r="AJ142" s="20" t="str">
        <f t="shared" si="59"/>
        <v/>
      </c>
      <c r="AK142" s="20" t="str">
        <f t="shared" si="60"/>
        <v/>
      </c>
      <c r="AL142" s="20" t="str">
        <f t="shared" si="61"/>
        <v/>
      </c>
      <c r="AM142" s="20" t="str">
        <f t="shared" si="62"/>
        <v/>
      </c>
      <c r="AO142" s="28" t="str">
        <f t="shared" si="44"/>
        <v/>
      </c>
    </row>
    <row r="143" spans="2:41" x14ac:dyDescent="0.25">
      <c r="B143" s="20">
        <v>4</v>
      </c>
      <c r="C143" s="32" t="s">
        <v>393</v>
      </c>
      <c r="D143" s="20" t="s">
        <v>114</v>
      </c>
      <c r="K143" s="32"/>
      <c r="S143" s="20" t="str">
        <f t="shared" si="45"/>
        <v>2-PASV</v>
      </c>
      <c r="T143" s="20" t="str">
        <f t="shared" si="46"/>
        <v>300-00</v>
      </c>
      <c r="U143" s="20" t="str">
        <f t="shared" si="47"/>
        <v>320-20</v>
      </c>
      <c r="V143" s="20" t="str">
        <f t="shared" si="48"/>
        <v>4-1EAT</v>
      </c>
      <c r="W143" s="20" t="str">
        <f t="shared" si="49"/>
        <v>910-00</v>
      </c>
      <c r="X143" s="20" t="str">
        <f t="shared" si="42"/>
        <v>810-00</v>
      </c>
      <c r="Y143" s="20" t="str">
        <f t="shared" si="43"/>
        <v>910-10</v>
      </c>
      <c r="Z143" s="20" t="str">
        <f t="shared" si="50"/>
        <v>910-12</v>
      </c>
      <c r="AA143" s="20" t="str">
        <f t="shared" si="51"/>
        <v>660-71</v>
      </c>
      <c r="AB143" s="20" t="str">
        <f t="shared" si="52"/>
        <v/>
      </c>
      <c r="AD143" s="20" t="str">
        <f t="shared" si="53"/>
        <v/>
      </c>
      <c r="AE143" s="20" t="str">
        <f t="shared" si="54"/>
        <v/>
      </c>
      <c r="AF143" s="20" t="str">
        <f t="shared" si="55"/>
        <v/>
      </c>
      <c r="AG143" s="20" t="str">
        <f t="shared" si="56"/>
        <v/>
      </c>
      <c r="AH143" s="20" t="str">
        <f t="shared" si="57"/>
        <v/>
      </c>
      <c r="AI143" s="20" t="str">
        <f t="shared" si="58"/>
        <v/>
      </c>
      <c r="AJ143" s="20" t="str">
        <f t="shared" si="59"/>
        <v/>
      </c>
      <c r="AK143" s="20" t="str">
        <f t="shared" si="60"/>
        <v/>
      </c>
      <c r="AL143" s="20" t="str">
        <f t="shared" si="61"/>
        <v/>
      </c>
      <c r="AM143" s="20" t="str">
        <f t="shared" si="62"/>
        <v/>
      </c>
      <c r="AO143" s="28" t="str">
        <f t="shared" si="44"/>
        <v/>
      </c>
    </row>
    <row r="144" spans="2:41" x14ac:dyDescent="0.25">
      <c r="B144" s="20">
        <v>4</v>
      </c>
      <c r="C144" s="32" t="s">
        <v>394</v>
      </c>
      <c r="D144" s="20" t="s">
        <v>466</v>
      </c>
      <c r="K144" s="32"/>
      <c r="S144" s="20" t="str">
        <f t="shared" si="45"/>
        <v>2-PASV</v>
      </c>
      <c r="T144" s="20" t="str">
        <f t="shared" si="46"/>
        <v>300-00</v>
      </c>
      <c r="U144" s="20" t="str">
        <f t="shared" si="47"/>
        <v>320-20</v>
      </c>
      <c r="V144" s="20" t="str">
        <f t="shared" si="48"/>
        <v>4-1EAT</v>
      </c>
      <c r="W144" s="20" t="str">
        <f t="shared" si="49"/>
        <v>910-00</v>
      </c>
      <c r="X144" s="20" t="str">
        <f t="shared" si="42"/>
        <v>810-00</v>
      </c>
      <c r="Y144" s="20" t="str">
        <f t="shared" si="43"/>
        <v>910-10</v>
      </c>
      <c r="Z144" s="20" t="str">
        <f t="shared" si="50"/>
        <v>910-12</v>
      </c>
      <c r="AA144" s="20" t="str">
        <f t="shared" si="51"/>
        <v>660-71</v>
      </c>
      <c r="AB144" s="20" t="str">
        <f t="shared" si="52"/>
        <v/>
      </c>
      <c r="AD144" s="20" t="str">
        <f t="shared" si="53"/>
        <v/>
      </c>
      <c r="AE144" s="20" t="str">
        <f t="shared" si="54"/>
        <v/>
      </c>
      <c r="AF144" s="20" t="str">
        <f t="shared" si="55"/>
        <v/>
      </c>
      <c r="AG144" s="20" t="str">
        <f t="shared" si="56"/>
        <v/>
      </c>
      <c r="AH144" s="20" t="str">
        <f t="shared" si="57"/>
        <v/>
      </c>
      <c r="AI144" s="20" t="str">
        <f t="shared" si="58"/>
        <v/>
      </c>
      <c r="AJ144" s="20" t="str">
        <f t="shared" si="59"/>
        <v/>
      </c>
      <c r="AK144" s="20" t="str">
        <f t="shared" si="60"/>
        <v/>
      </c>
      <c r="AL144" s="20" t="str">
        <f t="shared" si="61"/>
        <v/>
      </c>
      <c r="AM144" s="20" t="str">
        <f t="shared" si="62"/>
        <v/>
      </c>
      <c r="AO144" s="28" t="str">
        <f t="shared" si="44"/>
        <v/>
      </c>
    </row>
    <row r="145" spans="2:41" x14ac:dyDescent="0.25">
      <c r="B145" s="20">
        <v>3</v>
      </c>
      <c r="C145" s="32" t="s">
        <v>395</v>
      </c>
      <c r="D145" s="20" t="s">
        <v>116</v>
      </c>
      <c r="J145" s="32"/>
      <c r="S145" s="20" t="str">
        <f t="shared" si="45"/>
        <v>2-PASV</v>
      </c>
      <c r="T145" s="20" t="str">
        <f t="shared" si="46"/>
        <v>300-00</v>
      </c>
      <c r="U145" s="20" t="str">
        <f t="shared" si="47"/>
        <v>320-20</v>
      </c>
      <c r="V145" s="20" t="str">
        <f t="shared" si="48"/>
        <v>4-1EAT</v>
      </c>
      <c r="W145" s="20" t="str">
        <f t="shared" si="49"/>
        <v>910-00</v>
      </c>
      <c r="X145" s="20" t="str">
        <f t="shared" si="42"/>
        <v>810-00</v>
      </c>
      <c r="Y145" s="20" t="str">
        <f t="shared" si="43"/>
        <v>910-10</v>
      </c>
      <c r="Z145" s="20" t="str">
        <f t="shared" si="50"/>
        <v>910-12</v>
      </c>
      <c r="AA145" s="20" t="str">
        <f t="shared" si="51"/>
        <v>660-71</v>
      </c>
      <c r="AB145" s="20" t="str">
        <f t="shared" si="52"/>
        <v/>
      </c>
      <c r="AD145" s="20" t="str">
        <f t="shared" si="53"/>
        <v/>
      </c>
      <c r="AE145" s="20" t="str">
        <f t="shared" si="54"/>
        <v/>
      </c>
      <c r="AF145" s="20" t="str">
        <f t="shared" si="55"/>
        <v/>
      </c>
      <c r="AG145" s="20" t="str">
        <f t="shared" si="56"/>
        <v/>
      </c>
      <c r="AH145" s="20" t="str">
        <f t="shared" si="57"/>
        <v/>
      </c>
      <c r="AI145" s="20" t="str">
        <f t="shared" si="58"/>
        <v/>
      </c>
      <c r="AJ145" s="20" t="str">
        <f t="shared" si="59"/>
        <v/>
      </c>
      <c r="AK145" s="20" t="str">
        <f t="shared" si="60"/>
        <v/>
      </c>
      <c r="AL145" s="20" t="str">
        <f t="shared" si="61"/>
        <v/>
      </c>
      <c r="AM145" s="20" t="str">
        <f t="shared" si="62"/>
        <v/>
      </c>
      <c r="AO145" s="28" t="str">
        <f t="shared" si="44"/>
        <v/>
      </c>
    </row>
    <row r="146" spans="2:41" x14ac:dyDescent="0.25">
      <c r="B146" s="20">
        <v>4</v>
      </c>
      <c r="C146" s="32" t="s">
        <v>396</v>
      </c>
      <c r="D146" s="20" t="s">
        <v>116</v>
      </c>
      <c r="K146" s="32"/>
      <c r="S146" s="20" t="str">
        <f t="shared" si="45"/>
        <v>2-PASV</v>
      </c>
      <c r="T146" s="20" t="str">
        <f t="shared" si="46"/>
        <v>300-00</v>
      </c>
      <c r="U146" s="20" t="str">
        <f t="shared" si="47"/>
        <v>320-20</v>
      </c>
      <c r="V146" s="20" t="str">
        <f t="shared" si="48"/>
        <v>4-1EAT</v>
      </c>
      <c r="W146" s="20" t="str">
        <f t="shared" si="49"/>
        <v>910-00</v>
      </c>
      <c r="X146" s="20" t="str">
        <f t="shared" si="42"/>
        <v>810-00</v>
      </c>
      <c r="Y146" s="20" t="str">
        <f t="shared" si="43"/>
        <v>910-10</v>
      </c>
      <c r="Z146" s="20" t="str">
        <f t="shared" si="50"/>
        <v>910-12</v>
      </c>
      <c r="AA146" s="20" t="str">
        <f t="shared" si="51"/>
        <v>660-71</v>
      </c>
      <c r="AB146" s="20" t="str">
        <f t="shared" si="52"/>
        <v/>
      </c>
      <c r="AD146" s="20" t="str">
        <f t="shared" si="53"/>
        <v/>
      </c>
      <c r="AE146" s="20" t="str">
        <f t="shared" si="54"/>
        <v/>
      </c>
      <c r="AF146" s="20" t="str">
        <f t="shared" si="55"/>
        <v/>
      </c>
      <c r="AG146" s="20" t="str">
        <f t="shared" si="56"/>
        <v/>
      </c>
      <c r="AH146" s="20" t="str">
        <f t="shared" si="57"/>
        <v/>
      </c>
      <c r="AI146" s="20" t="str">
        <f t="shared" si="58"/>
        <v/>
      </c>
      <c r="AJ146" s="20" t="str">
        <f t="shared" si="59"/>
        <v/>
      </c>
      <c r="AK146" s="20" t="str">
        <f t="shared" si="60"/>
        <v/>
      </c>
      <c r="AL146" s="20" t="str">
        <f t="shared" si="61"/>
        <v/>
      </c>
      <c r="AM146" s="20" t="str">
        <f t="shared" si="62"/>
        <v/>
      </c>
      <c r="AO146" s="28" t="str">
        <f t="shared" si="44"/>
        <v/>
      </c>
    </row>
    <row r="147" spans="2:41" x14ac:dyDescent="0.25">
      <c r="B147" s="20">
        <v>4</v>
      </c>
      <c r="C147" s="32" t="s">
        <v>397</v>
      </c>
      <c r="D147" s="20" t="s">
        <v>467</v>
      </c>
      <c r="K147" s="32"/>
      <c r="S147" s="20" t="str">
        <f t="shared" si="45"/>
        <v>2-PASV</v>
      </c>
      <c r="T147" s="20" t="str">
        <f t="shared" si="46"/>
        <v>300-00</v>
      </c>
      <c r="U147" s="20" t="str">
        <f t="shared" si="47"/>
        <v>320-20</v>
      </c>
      <c r="V147" s="20" t="str">
        <f t="shared" si="48"/>
        <v>4-1EAT</v>
      </c>
      <c r="W147" s="20" t="str">
        <f t="shared" si="49"/>
        <v>910-00</v>
      </c>
      <c r="X147" s="20" t="str">
        <f t="shared" si="42"/>
        <v>810-00</v>
      </c>
      <c r="Y147" s="20" t="str">
        <f t="shared" si="43"/>
        <v>910-10</v>
      </c>
      <c r="Z147" s="20" t="str">
        <f t="shared" si="50"/>
        <v>910-12</v>
      </c>
      <c r="AA147" s="20" t="str">
        <f t="shared" si="51"/>
        <v>660-71</v>
      </c>
      <c r="AB147" s="20" t="str">
        <f t="shared" si="52"/>
        <v/>
      </c>
      <c r="AD147" s="20" t="str">
        <f t="shared" si="53"/>
        <v/>
      </c>
      <c r="AE147" s="20" t="str">
        <f t="shared" si="54"/>
        <v/>
      </c>
      <c r="AF147" s="20" t="str">
        <f t="shared" si="55"/>
        <v/>
      </c>
      <c r="AG147" s="20" t="str">
        <f t="shared" si="56"/>
        <v/>
      </c>
      <c r="AH147" s="20" t="str">
        <f t="shared" si="57"/>
        <v/>
      </c>
      <c r="AI147" s="20" t="str">
        <f t="shared" si="58"/>
        <v/>
      </c>
      <c r="AJ147" s="20" t="str">
        <f t="shared" si="59"/>
        <v/>
      </c>
      <c r="AK147" s="20" t="str">
        <f t="shared" si="60"/>
        <v/>
      </c>
      <c r="AL147" s="20" t="str">
        <f t="shared" si="61"/>
        <v/>
      </c>
      <c r="AM147" s="20" t="str">
        <f t="shared" si="62"/>
        <v/>
      </c>
      <c r="AO147" s="28" t="str">
        <f t="shared" si="44"/>
        <v/>
      </c>
    </row>
    <row r="148" spans="2:41" x14ac:dyDescent="0.25">
      <c r="B148" s="20">
        <v>3</v>
      </c>
      <c r="C148" s="32" t="s">
        <v>398</v>
      </c>
      <c r="D148" s="20" t="s">
        <v>118</v>
      </c>
      <c r="J148" s="32"/>
      <c r="S148" s="20" t="str">
        <f t="shared" si="45"/>
        <v>2-PASV</v>
      </c>
      <c r="T148" s="20" t="str">
        <f t="shared" si="46"/>
        <v>300-00</v>
      </c>
      <c r="U148" s="20" t="str">
        <f t="shared" si="47"/>
        <v>320-20</v>
      </c>
      <c r="V148" s="20" t="str">
        <f t="shared" si="48"/>
        <v>4-1EAT</v>
      </c>
      <c r="W148" s="20" t="str">
        <f t="shared" si="49"/>
        <v>910-00</v>
      </c>
      <c r="X148" s="20" t="str">
        <f t="shared" si="42"/>
        <v>810-00</v>
      </c>
      <c r="Y148" s="20" t="str">
        <f t="shared" si="43"/>
        <v>910-10</v>
      </c>
      <c r="Z148" s="20" t="str">
        <f t="shared" si="50"/>
        <v>910-12</v>
      </c>
      <c r="AA148" s="20" t="str">
        <f t="shared" si="51"/>
        <v>660-71</v>
      </c>
      <c r="AB148" s="20" t="str">
        <f t="shared" si="52"/>
        <v/>
      </c>
      <c r="AD148" s="20" t="str">
        <f t="shared" si="53"/>
        <v/>
      </c>
      <c r="AE148" s="20" t="str">
        <f t="shared" si="54"/>
        <v/>
      </c>
      <c r="AF148" s="20" t="str">
        <f t="shared" si="55"/>
        <v/>
      </c>
      <c r="AG148" s="20" t="str">
        <f t="shared" si="56"/>
        <v/>
      </c>
      <c r="AH148" s="20" t="str">
        <f t="shared" si="57"/>
        <v/>
      </c>
      <c r="AI148" s="20" t="str">
        <f t="shared" si="58"/>
        <v/>
      </c>
      <c r="AJ148" s="20" t="str">
        <f t="shared" si="59"/>
        <v/>
      </c>
      <c r="AK148" s="20" t="str">
        <f t="shared" si="60"/>
        <v/>
      </c>
      <c r="AL148" s="20" t="str">
        <f t="shared" si="61"/>
        <v/>
      </c>
      <c r="AM148" s="20" t="str">
        <f t="shared" si="62"/>
        <v/>
      </c>
      <c r="AO148" s="28" t="str">
        <f t="shared" si="44"/>
        <v/>
      </c>
    </row>
    <row r="149" spans="2:41" x14ac:dyDescent="0.25">
      <c r="B149" s="20">
        <v>3</v>
      </c>
      <c r="C149" s="32" t="s">
        <v>399</v>
      </c>
      <c r="D149" s="20" t="s">
        <v>119</v>
      </c>
      <c r="I149" s="32"/>
      <c r="S149" s="20" t="str">
        <f t="shared" si="45"/>
        <v>2-PASV</v>
      </c>
      <c r="T149" s="20" t="str">
        <f t="shared" si="46"/>
        <v>300-00</v>
      </c>
      <c r="U149" s="20" t="str">
        <f t="shared" si="47"/>
        <v>320-20</v>
      </c>
      <c r="V149" s="20" t="str">
        <f t="shared" si="48"/>
        <v>4-1EAT</v>
      </c>
      <c r="W149" s="20" t="str">
        <f t="shared" si="49"/>
        <v>910-00</v>
      </c>
      <c r="X149" s="20" t="str">
        <f t="shared" si="42"/>
        <v>810-00</v>
      </c>
      <c r="Y149" s="20" t="str">
        <f t="shared" si="43"/>
        <v>910-10</v>
      </c>
      <c r="Z149" s="20" t="str">
        <f t="shared" si="50"/>
        <v>910-12</v>
      </c>
      <c r="AA149" s="20" t="str">
        <f t="shared" si="51"/>
        <v>660-71</v>
      </c>
      <c r="AB149" s="20" t="str">
        <f t="shared" si="52"/>
        <v/>
      </c>
      <c r="AD149" s="20" t="str">
        <f t="shared" si="53"/>
        <v/>
      </c>
      <c r="AE149" s="20" t="str">
        <f t="shared" si="54"/>
        <v/>
      </c>
      <c r="AF149" s="20" t="str">
        <f t="shared" si="55"/>
        <v/>
      </c>
      <c r="AG149" s="20" t="str">
        <f t="shared" si="56"/>
        <v/>
      </c>
      <c r="AH149" s="20" t="str">
        <f t="shared" si="57"/>
        <v/>
      </c>
      <c r="AI149" s="20" t="str">
        <f t="shared" si="58"/>
        <v/>
      </c>
      <c r="AJ149" s="20" t="str">
        <f t="shared" si="59"/>
        <v/>
      </c>
      <c r="AK149" s="20" t="str">
        <f t="shared" si="60"/>
        <v/>
      </c>
      <c r="AL149" s="20" t="str">
        <f t="shared" si="61"/>
        <v/>
      </c>
      <c r="AM149" s="20" t="str">
        <f t="shared" si="62"/>
        <v/>
      </c>
      <c r="AO149" s="28" t="str">
        <f t="shared" si="44"/>
        <v/>
      </c>
    </row>
    <row r="150" spans="2:41" x14ac:dyDescent="0.25">
      <c r="B150" s="20">
        <v>3</v>
      </c>
      <c r="C150" s="32" t="s">
        <v>400</v>
      </c>
      <c r="D150" s="20" t="s">
        <v>120</v>
      </c>
      <c r="J150" s="32"/>
      <c r="S150" s="20" t="str">
        <f t="shared" si="45"/>
        <v>2-PASV</v>
      </c>
      <c r="T150" s="20" t="str">
        <f t="shared" si="46"/>
        <v>300-00</v>
      </c>
      <c r="U150" s="20" t="str">
        <f t="shared" si="47"/>
        <v>320-20</v>
      </c>
      <c r="V150" s="20" t="str">
        <f t="shared" si="48"/>
        <v>4-1EAT</v>
      </c>
      <c r="W150" s="20" t="str">
        <f t="shared" si="49"/>
        <v>910-00</v>
      </c>
      <c r="X150" s="20" t="str">
        <f t="shared" si="42"/>
        <v>810-00</v>
      </c>
      <c r="Y150" s="20" t="str">
        <f t="shared" si="43"/>
        <v>910-10</v>
      </c>
      <c r="Z150" s="20" t="str">
        <f t="shared" si="50"/>
        <v>910-12</v>
      </c>
      <c r="AA150" s="20" t="str">
        <f t="shared" si="51"/>
        <v>660-71</v>
      </c>
      <c r="AB150" s="20" t="str">
        <f t="shared" si="52"/>
        <v/>
      </c>
      <c r="AD150" s="20" t="str">
        <f t="shared" si="53"/>
        <v/>
      </c>
      <c r="AE150" s="20" t="str">
        <f t="shared" si="54"/>
        <v/>
      </c>
      <c r="AF150" s="20" t="str">
        <f t="shared" si="55"/>
        <v/>
      </c>
      <c r="AG150" s="20" t="str">
        <f t="shared" si="56"/>
        <v/>
      </c>
      <c r="AH150" s="20" t="str">
        <f t="shared" si="57"/>
        <v/>
      </c>
      <c r="AI150" s="20" t="str">
        <f t="shared" si="58"/>
        <v/>
      </c>
      <c r="AJ150" s="20" t="str">
        <f t="shared" si="59"/>
        <v/>
      </c>
      <c r="AK150" s="20" t="str">
        <f t="shared" si="60"/>
        <v/>
      </c>
      <c r="AL150" s="20" t="str">
        <f t="shared" si="61"/>
        <v/>
      </c>
      <c r="AM150" s="20" t="str">
        <f t="shared" si="62"/>
        <v/>
      </c>
      <c r="AO150" s="28" t="str">
        <f t="shared" si="44"/>
        <v/>
      </c>
    </row>
    <row r="151" spans="2:41" x14ac:dyDescent="0.25">
      <c r="B151" s="20">
        <v>3</v>
      </c>
      <c r="C151" s="32" t="s">
        <v>401</v>
      </c>
      <c r="D151" s="20" t="s">
        <v>121</v>
      </c>
      <c r="J151" s="32"/>
      <c r="S151" s="20" t="str">
        <f t="shared" si="45"/>
        <v>2-PASV</v>
      </c>
      <c r="T151" s="20" t="str">
        <f t="shared" si="46"/>
        <v>300-00</v>
      </c>
      <c r="U151" s="20" t="str">
        <f t="shared" si="47"/>
        <v>320-20</v>
      </c>
      <c r="V151" s="20" t="str">
        <f t="shared" si="48"/>
        <v>4-1EAT</v>
      </c>
      <c r="W151" s="20" t="str">
        <f t="shared" si="49"/>
        <v>910-00</v>
      </c>
      <c r="X151" s="20" t="str">
        <f t="shared" si="42"/>
        <v>810-00</v>
      </c>
      <c r="Y151" s="20" t="str">
        <f t="shared" si="43"/>
        <v>910-10</v>
      </c>
      <c r="Z151" s="20" t="str">
        <f t="shared" si="50"/>
        <v>910-12</v>
      </c>
      <c r="AA151" s="20" t="str">
        <f t="shared" si="51"/>
        <v>660-71</v>
      </c>
      <c r="AB151" s="20" t="str">
        <f t="shared" si="52"/>
        <v/>
      </c>
      <c r="AD151" s="20" t="str">
        <f t="shared" si="53"/>
        <v/>
      </c>
      <c r="AE151" s="20" t="str">
        <f t="shared" si="54"/>
        <v/>
      </c>
      <c r="AF151" s="20" t="str">
        <f t="shared" si="55"/>
        <v/>
      </c>
      <c r="AG151" s="20" t="str">
        <f t="shared" si="56"/>
        <v/>
      </c>
      <c r="AH151" s="20" t="str">
        <f t="shared" si="57"/>
        <v/>
      </c>
      <c r="AI151" s="20" t="str">
        <f t="shared" si="58"/>
        <v/>
      </c>
      <c r="AJ151" s="20" t="str">
        <f t="shared" si="59"/>
        <v/>
      </c>
      <c r="AK151" s="20" t="str">
        <f t="shared" si="60"/>
        <v/>
      </c>
      <c r="AL151" s="20" t="str">
        <f t="shared" si="61"/>
        <v/>
      </c>
      <c r="AM151" s="20" t="str">
        <f t="shared" si="62"/>
        <v/>
      </c>
      <c r="AO151" s="28" t="str">
        <f t="shared" si="44"/>
        <v/>
      </c>
    </row>
    <row r="152" spans="2:41" x14ac:dyDescent="0.25">
      <c r="B152" s="20">
        <v>3</v>
      </c>
      <c r="C152" s="32" t="s">
        <v>402</v>
      </c>
      <c r="D152" s="20" t="s">
        <v>122</v>
      </c>
      <c r="I152" s="32"/>
      <c r="S152" s="20" t="str">
        <f t="shared" si="45"/>
        <v>2-PASV</v>
      </c>
      <c r="T152" s="20" t="str">
        <f t="shared" si="46"/>
        <v>300-00</v>
      </c>
      <c r="U152" s="20" t="str">
        <f t="shared" si="47"/>
        <v>320-20</v>
      </c>
      <c r="V152" s="20" t="str">
        <f t="shared" si="48"/>
        <v>4-1EAT</v>
      </c>
      <c r="W152" s="20" t="str">
        <f t="shared" si="49"/>
        <v>910-00</v>
      </c>
      <c r="X152" s="20" t="str">
        <f t="shared" si="42"/>
        <v>810-00</v>
      </c>
      <c r="Y152" s="20" t="str">
        <f t="shared" si="43"/>
        <v>910-10</v>
      </c>
      <c r="Z152" s="20" t="str">
        <f t="shared" si="50"/>
        <v>910-12</v>
      </c>
      <c r="AA152" s="20" t="str">
        <f t="shared" si="51"/>
        <v>660-71</v>
      </c>
      <c r="AB152" s="20" t="str">
        <f t="shared" si="52"/>
        <v/>
      </c>
      <c r="AD152" s="20" t="str">
        <f t="shared" si="53"/>
        <v/>
      </c>
      <c r="AE152" s="20" t="str">
        <f t="shared" si="54"/>
        <v/>
      </c>
      <c r="AF152" s="20" t="str">
        <f t="shared" si="55"/>
        <v/>
      </c>
      <c r="AG152" s="20" t="str">
        <f t="shared" si="56"/>
        <v/>
      </c>
      <c r="AH152" s="20" t="str">
        <f t="shared" si="57"/>
        <v/>
      </c>
      <c r="AI152" s="20" t="str">
        <f t="shared" si="58"/>
        <v/>
      </c>
      <c r="AJ152" s="20" t="str">
        <f t="shared" si="59"/>
        <v/>
      </c>
      <c r="AK152" s="20" t="str">
        <f t="shared" si="60"/>
        <v/>
      </c>
      <c r="AL152" s="20" t="str">
        <f t="shared" si="61"/>
        <v/>
      </c>
      <c r="AM152" s="20" t="str">
        <f t="shared" si="62"/>
        <v/>
      </c>
      <c r="AO152" s="28" t="str">
        <f t="shared" si="44"/>
        <v/>
      </c>
    </row>
    <row r="153" spans="2:41" x14ac:dyDescent="0.25">
      <c r="B153" s="20">
        <v>3</v>
      </c>
      <c r="C153" s="32" t="s">
        <v>545</v>
      </c>
      <c r="D153" s="20" t="s">
        <v>123</v>
      </c>
      <c r="I153" s="32"/>
      <c r="S153" s="20" t="str">
        <f t="shared" si="45"/>
        <v>2-PASV</v>
      </c>
      <c r="T153" s="20" t="str">
        <f t="shared" si="46"/>
        <v>300-00</v>
      </c>
      <c r="U153" s="20" t="str">
        <f t="shared" si="47"/>
        <v>320-20</v>
      </c>
      <c r="V153" s="20" t="str">
        <f t="shared" si="48"/>
        <v>4-1EAT</v>
      </c>
      <c r="W153" s="20" t="str">
        <f t="shared" si="49"/>
        <v>910-00</v>
      </c>
      <c r="X153" s="20" t="str">
        <f t="shared" si="42"/>
        <v>810-00</v>
      </c>
      <c r="Y153" s="20" t="str">
        <f t="shared" si="43"/>
        <v>910-10</v>
      </c>
      <c r="Z153" s="20" t="str">
        <f t="shared" si="50"/>
        <v>910-12</v>
      </c>
      <c r="AA153" s="20" t="str">
        <f t="shared" si="51"/>
        <v>660-71</v>
      </c>
      <c r="AB153" s="20" t="str">
        <f t="shared" si="52"/>
        <v/>
      </c>
      <c r="AD153" s="20" t="str">
        <f t="shared" si="53"/>
        <v/>
      </c>
      <c r="AE153" s="20" t="str">
        <f t="shared" si="54"/>
        <v/>
      </c>
      <c r="AF153" s="20" t="str">
        <f t="shared" si="55"/>
        <v/>
      </c>
      <c r="AG153" s="20" t="str">
        <f t="shared" si="56"/>
        <v/>
      </c>
      <c r="AH153" s="20" t="str">
        <f t="shared" si="57"/>
        <v/>
      </c>
      <c r="AI153" s="20" t="str">
        <f t="shared" si="58"/>
        <v/>
      </c>
      <c r="AJ153" s="20" t="str">
        <f t="shared" si="59"/>
        <v/>
      </c>
      <c r="AK153" s="20" t="str">
        <f t="shared" si="60"/>
        <v/>
      </c>
      <c r="AL153" s="20" t="str">
        <f t="shared" si="61"/>
        <v/>
      </c>
      <c r="AM153" s="20" t="str">
        <f t="shared" si="62"/>
        <v/>
      </c>
      <c r="AO153" s="28" t="str">
        <f t="shared" si="44"/>
        <v/>
      </c>
    </row>
    <row r="154" spans="2:41" x14ac:dyDescent="0.25">
      <c r="B154" s="20">
        <v>3</v>
      </c>
      <c r="C154" s="32" t="s">
        <v>546</v>
      </c>
      <c r="D154" s="20" t="s">
        <v>124</v>
      </c>
      <c r="I154" s="32"/>
      <c r="S154" s="20" t="str">
        <f t="shared" si="45"/>
        <v>2-PASV</v>
      </c>
      <c r="T154" s="20" t="str">
        <f t="shared" si="46"/>
        <v>300-00</v>
      </c>
      <c r="U154" s="20" t="str">
        <f t="shared" si="47"/>
        <v>320-20</v>
      </c>
      <c r="V154" s="20" t="str">
        <f t="shared" si="48"/>
        <v>4-1EAT</v>
      </c>
      <c r="W154" s="20" t="str">
        <f t="shared" si="49"/>
        <v>910-00</v>
      </c>
      <c r="X154" s="20" t="str">
        <f t="shared" si="42"/>
        <v>810-00</v>
      </c>
      <c r="Y154" s="20" t="str">
        <f t="shared" si="43"/>
        <v>910-10</v>
      </c>
      <c r="Z154" s="20" t="str">
        <f t="shared" si="50"/>
        <v>910-12</v>
      </c>
      <c r="AA154" s="20" t="str">
        <f t="shared" si="51"/>
        <v>660-71</v>
      </c>
      <c r="AB154" s="20" t="str">
        <f t="shared" si="52"/>
        <v/>
      </c>
      <c r="AD154" s="20" t="str">
        <f t="shared" si="53"/>
        <v/>
      </c>
      <c r="AE154" s="20" t="str">
        <f t="shared" si="54"/>
        <v/>
      </c>
      <c r="AF154" s="20" t="str">
        <f t="shared" si="55"/>
        <v/>
      </c>
      <c r="AG154" s="20" t="str">
        <f t="shared" si="56"/>
        <v/>
      </c>
      <c r="AH154" s="20" t="str">
        <f t="shared" si="57"/>
        <v/>
      </c>
      <c r="AI154" s="20" t="str">
        <f t="shared" si="58"/>
        <v/>
      </c>
      <c r="AJ154" s="20" t="str">
        <f t="shared" si="59"/>
        <v/>
      </c>
      <c r="AK154" s="20" t="str">
        <f t="shared" si="60"/>
        <v/>
      </c>
      <c r="AL154" s="20" t="str">
        <f t="shared" si="61"/>
        <v/>
      </c>
      <c r="AM154" s="20" t="str">
        <f t="shared" si="62"/>
        <v/>
      </c>
      <c r="AO154" s="28" t="str">
        <f t="shared" si="44"/>
        <v/>
      </c>
    </row>
    <row r="155" spans="2:41" x14ac:dyDescent="0.25">
      <c r="B155" s="20">
        <v>3</v>
      </c>
      <c r="C155" s="32" t="s">
        <v>547</v>
      </c>
      <c r="D155" s="20" t="s">
        <v>125</v>
      </c>
      <c r="I155" s="32"/>
      <c r="S155" s="20" t="str">
        <f t="shared" si="45"/>
        <v>2-PASV</v>
      </c>
      <c r="T155" s="20" t="str">
        <f t="shared" si="46"/>
        <v>300-00</v>
      </c>
      <c r="U155" s="20" t="str">
        <f t="shared" si="47"/>
        <v>320-20</v>
      </c>
      <c r="V155" s="20" t="str">
        <f t="shared" si="48"/>
        <v>4-1EAT</v>
      </c>
      <c r="W155" s="20" t="str">
        <f t="shared" si="49"/>
        <v>910-00</v>
      </c>
      <c r="X155" s="20" t="str">
        <f t="shared" si="42"/>
        <v>810-00</v>
      </c>
      <c r="Y155" s="20" t="str">
        <f t="shared" si="43"/>
        <v>910-10</v>
      </c>
      <c r="Z155" s="20" t="str">
        <f t="shared" si="50"/>
        <v>910-12</v>
      </c>
      <c r="AA155" s="20" t="str">
        <f t="shared" si="51"/>
        <v>660-71</v>
      </c>
      <c r="AB155" s="20" t="str">
        <f t="shared" si="52"/>
        <v/>
      </c>
      <c r="AD155" s="20" t="str">
        <f t="shared" si="53"/>
        <v/>
      </c>
      <c r="AE155" s="20" t="str">
        <f t="shared" si="54"/>
        <v/>
      </c>
      <c r="AF155" s="20" t="str">
        <f t="shared" si="55"/>
        <v/>
      </c>
      <c r="AG155" s="20" t="str">
        <f t="shared" si="56"/>
        <v/>
      </c>
      <c r="AH155" s="20" t="str">
        <f t="shared" si="57"/>
        <v/>
      </c>
      <c r="AI155" s="20" t="str">
        <f t="shared" si="58"/>
        <v/>
      </c>
      <c r="AJ155" s="20" t="str">
        <f t="shared" si="59"/>
        <v/>
      </c>
      <c r="AK155" s="20" t="str">
        <f t="shared" si="60"/>
        <v/>
      </c>
      <c r="AL155" s="20" t="str">
        <f t="shared" si="61"/>
        <v/>
      </c>
      <c r="AM155" s="20" t="str">
        <f t="shared" si="62"/>
        <v/>
      </c>
      <c r="AO155" s="28" t="str">
        <f t="shared" si="44"/>
        <v/>
      </c>
    </row>
    <row r="156" spans="2:41" x14ac:dyDescent="0.25">
      <c r="B156" s="20">
        <v>3</v>
      </c>
      <c r="C156" s="32" t="s">
        <v>548</v>
      </c>
      <c r="D156" s="20" t="s">
        <v>126</v>
      </c>
      <c r="I156" s="32"/>
      <c r="S156" s="20" t="str">
        <f t="shared" si="45"/>
        <v>2-PASV</v>
      </c>
      <c r="T156" s="20" t="str">
        <f t="shared" si="46"/>
        <v>300-00</v>
      </c>
      <c r="U156" s="20" t="str">
        <f t="shared" si="47"/>
        <v>320-20</v>
      </c>
      <c r="V156" s="20" t="str">
        <f t="shared" si="48"/>
        <v>4-1EAT</v>
      </c>
      <c r="W156" s="20" t="str">
        <f t="shared" si="49"/>
        <v>910-00</v>
      </c>
      <c r="X156" s="20" t="str">
        <f t="shared" si="42"/>
        <v>810-00</v>
      </c>
      <c r="Y156" s="20" t="str">
        <f t="shared" si="43"/>
        <v>910-10</v>
      </c>
      <c r="Z156" s="20" t="str">
        <f t="shared" si="50"/>
        <v>910-12</v>
      </c>
      <c r="AA156" s="20" t="str">
        <f t="shared" si="51"/>
        <v>660-71</v>
      </c>
      <c r="AB156" s="20" t="str">
        <f t="shared" si="52"/>
        <v/>
      </c>
      <c r="AD156" s="20" t="str">
        <f t="shared" si="53"/>
        <v/>
      </c>
      <c r="AE156" s="20" t="str">
        <f t="shared" si="54"/>
        <v/>
      </c>
      <c r="AF156" s="20" t="str">
        <f t="shared" si="55"/>
        <v/>
      </c>
      <c r="AG156" s="20" t="str">
        <f t="shared" si="56"/>
        <v/>
      </c>
      <c r="AH156" s="20" t="str">
        <f t="shared" si="57"/>
        <v/>
      </c>
      <c r="AI156" s="20" t="str">
        <f t="shared" si="58"/>
        <v/>
      </c>
      <c r="AJ156" s="20" t="str">
        <f t="shared" si="59"/>
        <v/>
      </c>
      <c r="AK156" s="20" t="str">
        <f t="shared" si="60"/>
        <v/>
      </c>
      <c r="AL156" s="20" t="str">
        <f t="shared" si="61"/>
        <v/>
      </c>
      <c r="AM156" s="20" t="str">
        <f t="shared" si="62"/>
        <v/>
      </c>
      <c r="AO156" s="28" t="str">
        <f t="shared" si="44"/>
        <v/>
      </c>
    </row>
    <row r="157" spans="2:41" x14ac:dyDescent="0.25">
      <c r="B157" s="20">
        <v>4</v>
      </c>
      <c r="C157" s="32" t="s">
        <v>549</v>
      </c>
      <c r="D157" s="20" t="s">
        <v>127</v>
      </c>
      <c r="J157" s="32"/>
      <c r="S157" s="20" t="str">
        <f t="shared" si="45"/>
        <v>2-PASV</v>
      </c>
      <c r="T157" s="20" t="str">
        <f t="shared" si="46"/>
        <v>300-00</v>
      </c>
      <c r="U157" s="20" t="str">
        <f t="shared" si="47"/>
        <v>320-20</v>
      </c>
      <c r="V157" s="20" t="str">
        <f t="shared" si="48"/>
        <v>4-1EAT</v>
      </c>
      <c r="W157" s="20" t="str">
        <f t="shared" si="49"/>
        <v>910-00</v>
      </c>
      <c r="X157" s="20" t="str">
        <f t="shared" si="42"/>
        <v>810-00</v>
      </c>
      <c r="Y157" s="20" t="str">
        <f t="shared" si="43"/>
        <v>910-10</v>
      </c>
      <c r="Z157" s="20" t="str">
        <f t="shared" si="50"/>
        <v>910-12</v>
      </c>
      <c r="AA157" s="20" t="str">
        <f t="shared" si="51"/>
        <v>660-71</v>
      </c>
      <c r="AB157" s="20" t="str">
        <f t="shared" si="52"/>
        <v/>
      </c>
      <c r="AD157" s="20" t="str">
        <f t="shared" si="53"/>
        <v/>
      </c>
      <c r="AE157" s="20" t="str">
        <f t="shared" si="54"/>
        <v/>
      </c>
      <c r="AF157" s="20" t="str">
        <f t="shared" si="55"/>
        <v/>
      </c>
      <c r="AG157" s="20" t="str">
        <f t="shared" si="56"/>
        <v/>
      </c>
      <c r="AH157" s="20" t="str">
        <f t="shared" si="57"/>
        <v/>
      </c>
      <c r="AI157" s="20" t="str">
        <f t="shared" si="58"/>
        <v/>
      </c>
      <c r="AJ157" s="20" t="str">
        <f t="shared" si="59"/>
        <v/>
      </c>
      <c r="AK157" s="20" t="str">
        <f t="shared" si="60"/>
        <v/>
      </c>
      <c r="AL157" s="20" t="str">
        <f t="shared" si="61"/>
        <v/>
      </c>
      <c r="AM157" s="20" t="str">
        <f t="shared" si="62"/>
        <v/>
      </c>
      <c r="AO157" s="28" t="str">
        <f t="shared" si="44"/>
        <v/>
      </c>
    </row>
    <row r="158" spans="2:41" x14ac:dyDescent="0.25">
      <c r="B158" s="20">
        <v>4</v>
      </c>
      <c r="C158" s="32" t="s">
        <v>550</v>
      </c>
      <c r="D158" s="20" t="s">
        <v>128</v>
      </c>
      <c r="J158" s="32"/>
      <c r="S158" s="20" t="str">
        <f t="shared" si="45"/>
        <v>2-PASV</v>
      </c>
      <c r="T158" s="20" t="str">
        <f t="shared" si="46"/>
        <v>300-00</v>
      </c>
      <c r="U158" s="20" t="str">
        <f t="shared" si="47"/>
        <v>320-20</v>
      </c>
      <c r="V158" s="20" t="str">
        <f t="shared" si="48"/>
        <v>4-1EAT</v>
      </c>
      <c r="W158" s="20" t="str">
        <f t="shared" si="49"/>
        <v>910-00</v>
      </c>
      <c r="X158" s="20" t="str">
        <f t="shared" si="42"/>
        <v>810-00</v>
      </c>
      <c r="Y158" s="20" t="str">
        <f t="shared" si="43"/>
        <v>910-10</v>
      </c>
      <c r="Z158" s="20" t="str">
        <f t="shared" si="50"/>
        <v>910-12</v>
      </c>
      <c r="AA158" s="20" t="str">
        <f t="shared" si="51"/>
        <v>660-71</v>
      </c>
      <c r="AB158" s="20" t="str">
        <f t="shared" si="52"/>
        <v/>
      </c>
      <c r="AD158" s="20" t="str">
        <f t="shared" si="53"/>
        <v/>
      </c>
      <c r="AE158" s="20" t="str">
        <f t="shared" si="54"/>
        <v/>
      </c>
      <c r="AF158" s="20" t="str">
        <f t="shared" si="55"/>
        <v/>
      </c>
      <c r="AG158" s="20" t="str">
        <f t="shared" si="56"/>
        <v/>
      </c>
      <c r="AH158" s="20" t="str">
        <f t="shared" si="57"/>
        <v/>
      </c>
      <c r="AI158" s="20" t="str">
        <f t="shared" si="58"/>
        <v/>
      </c>
      <c r="AJ158" s="20" t="str">
        <f t="shared" si="59"/>
        <v/>
      </c>
      <c r="AK158" s="20" t="str">
        <f t="shared" si="60"/>
        <v/>
      </c>
      <c r="AL158" s="20" t="str">
        <f t="shared" si="61"/>
        <v/>
      </c>
      <c r="AM158" s="20" t="str">
        <f t="shared" si="62"/>
        <v/>
      </c>
      <c r="AO158" s="28" t="str">
        <f t="shared" si="44"/>
        <v/>
      </c>
    </row>
    <row r="159" spans="2:41" x14ac:dyDescent="0.25">
      <c r="B159" s="20">
        <v>4</v>
      </c>
      <c r="C159" s="32" t="s">
        <v>551</v>
      </c>
      <c r="D159" s="20" t="s">
        <v>129</v>
      </c>
      <c r="J159" s="32"/>
      <c r="S159" s="20" t="str">
        <f t="shared" si="45"/>
        <v>2-PASV</v>
      </c>
      <c r="T159" s="20" t="str">
        <f t="shared" si="46"/>
        <v>300-00</v>
      </c>
      <c r="U159" s="20" t="str">
        <f t="shared" si="47"/>
        <v>320-20</v>
      </c>
      <c r="V159" s="20" t="str">
        <f t="shared" si="48"/>
        <v>4-1EAT</v>
      </c>
      <c r="W159" s="20" t="str">
        <f t="shared" si="49"/>
        <v>910-00</v>
      </c>
      <c r="X159" s="20" t="str">
        <f t="shared" si="42"/>
        <v>810-00</v>
      </c>
      <c r="Y159" s="20" t="str">
        <f t="shared" si="43"/>
        <v>910-10</v>
      </c>
      <c r="Z159" s="20" t="str">
        <f t="shared" si="50"/>
        <v>910-12</v>
      </c>
      <c r="AA159" s="20" t="str">
        <f t="shared" si="51"/>
        <v>660-71</v>
      </c>
      <c r="AB159" s="20" t="str">
        <f t="shared" si="52"/>
        <v/>
      </c>
      <c r="AD159" s="20" t="str">
        <f t="shared" si="53"/>
        <v/>
      </c>
      <c r="AE159" s="20" t="str">
        <f t="shared" si="54"/>
        <v/>
      </c>
      <c r="AF159" s="20" t="str">
        <f t="shared" si="55"/>
        <v/>
      </c>
      <c r="AG159" s="20" t="str">
        <f t="shared" si="56"/>
        <v/>
      </c>
      <c r="AH159" s="20" t="str">
        <f t="shared" si="57"/>
        <v/>
      </c>
      <c r="AI159" s="20" t="str">
        <f t="shared" si="58"/>
        <v/>
      </c>
      <c r="AJ159" s="20" t="str">
        <f t="shared" si="59"/>
        <v/>
      </c>
      <c r="AK159" s="20" t="str">
        <f t="shared" si="60"/>
        <v/>
      </c>
      <c r="AL159" s="20" t="str">
        <f t="shared" si="61"/>
        <v/>
      </c>
      <c r="AM159" s="20" t="str">
        <f t="shared" si="62"/>
        <v/>
      </c>
      <c r="AO159" s="28" t="str">
        <f t="shared" si="44"/>
        <v/>
      </c>
    </row>
    <row r="160" spans="2:41" x14ac:dyDescent="0.25">
      <c r="B160" s="20">
        <v>4</v>
      </c>
      <c r="C160" s="32" t="s">
        <v>552</v>
      </c>
      <c r="D160" s="20" t="s">
        <v>130</v>
      </c>
      <c r="J160" s="32"/>
      <c r="S160" s="20" t="str">
        <f t="shared" si="45"/>
        <v>2-PASV</v>
      </c>
      <c r="T160" s="20" t="str">
        <f t="shared" si="46"/>
        <v>300-00</v>
      </c>
      <c r="U160" s="20" t="str">
        <f t="shared" si="47"/>
        <v>320-20</v>
      </c>
      <c r="V160" s="20" t="str">
        <f t="shared" si="48"/>
        <v>4-1EAT</v>
      </c>
      <c r="W160" s="20" t="str">
        <f t="shared" si="49"/>
        <v>910-00</v>
      </c>
      <c r="X160" s="20" t="str">
        <f t="shared" si="42"/>
        <v>810-00</v>
      </c>
      <c r="Y160" s="20" t="str">
        <f t="shared" si="43"/>
        <v>910-10</v>
      </c>
      <c r="Z160" s="20" t="str">
        <f t="shared" si="50"/>
        <v>910-12</v>
      </c>
      <c r="AA160" s="20" t="str">
        <f t="shared" si="51"/>
        <v>660-71</v>
      </c>
      <c r="AB160" s="20" t="str">
        <f t="shared" si="52"/>
        <v/>
      </c>
      <c r="AD160" s="20" t="str">
        <f t="shared" si="53"/>
        <v/>
      </c>
      <c r="AE160" s="20" t="str">
        <f t="shared" si="54"/>
        <v/>
      </c>
      <c r="AF160" s="20" t="str">
        <f t="shared" si="55"/>
        <v/>
      </c>
      <c r="AG160" s="20" t="str">
        <f t="shared" si="56"/>
        <v/>
      </c>
      <c r="AH160" s="20" t="str">
        <f t="shared" si="57"/>
        <v/>
      </c>
      <c r="AI160" s="20" t="str">
        <f t="shared" si="58"/>
        <v/>
      </c>
      <c r="AJ160" s="20" t="str">
        <f t="shared" si="59"/>
        <v/>
      </c>
      <c r="AK160" s="20" t="str">
        <f t="shared" si="60"/>
        <v/>
      </c>
      <c r="AL160" s="20" t="str">
        <f t="shared" si="61"/>
        <v/>
      </c>
      <c r="AM160" s="20" t="str">
        <f t="shared" si="62"/>
        <v/>
      </c>
      <c r="AO160" s="28" t="str">
        <f t="shared" si="44"/>
        <v/>
      </c>
    </row>
    <row r="161" spans="2:41" x14ac:dyDescent="0.25">
      <c r="B161" s="20">
        <v>3</v>
      </c>
      <c r="C161" s="32" t="s">
        <v>553</v>
      </c>
      <c r="D161" s="20" t="s">
        <v>131</v>
      </c>
      <c r="I161" s="32"/>
      <c r="S161" s="20" t="str">
        <f t="shared" si="45"/>
        <v>2-PASV</v>
      </c>
      <c r="T161" s="20" t="str">
        <f t="shared" si="46"/>
        <v>300-00</v>
      </c>
      <c r="U161" s="20" t="str">
        <f t="shared" si="47"/>
        <v>320-20</v>
      </c>
      <c r="V161" s="20" t="str">
        <f t="shared" si="48"/>
        <v>4-1EAT</v>
      </c>
      <c r="W161" s="20" t="str">
        <f t="shared" si="49"/>
        <v>910-00</v>
      </c>
      <c r="X161" s="20" t="str">
        <f t="shared" si="42"/>
        <v>810-00</v>
      </c>
      <c r="Y161" s="20" t="str">
        <f t="shared" si="43"/>
        <v>910-10</v>
      </c>
      <c r="Z161" s="20" t="str">
        <f t="shared" si="50"/>
        <v>910-12</v>
      </c>
      <c r="AA161" s="20" t="str">
        <f t="shared" si="51"/>
        <v>660-71</v>
      </c>
      <c r="AB161" s="20" t="str">
        <f t="shared" si="52"/>
        <v/>
      </c>
      <c r="AD161" s="20" t="str">
        <f t="shared" si="53"/>
        <v/>
      </c>
      <c r="AE161" s="20" t="str">
        <f t="shared" si="54"/>
        <v/>
      </c>
      <c r="AF161" s="20" t="str">
        <f t="shared" si="55"/>
        <v/>
      </c>
      <c r="AG161" s="20" t="str">
        <f t="shared" si="56"/>
        <v/>
      </c>
      <c r="AH161" s="20" t="str">
        <f t="shared" si="57"/>
        <v/>
      </c>
      <c r="AI161" s="20" t="str">
        <f t="shared" si="58"/>
        <v/>
      </c>
      <c r="AJ161" s="20" t="str">
        <f t="shared" si="59"/>
        <v/>
      </c>
      <c r="AK161" s="20" t="str">
        <f t="shared" si="60"/>
        <v/>
      </c>
      <c r="AL161" s="20" t="str">
        <f t="shared" si="61"/>
        <v/>
      </c>
      <c r="AM161" s="20" t="str">
        <f t="shared" si="62"/>
        <v/>
      </c>
      <c r="AO161" s="28" t="str">
        <f t="shared" si="44"/>
        <v/>
      </c>
    </row>
    <row r="162" spans="2:41" x14ac:dyDescent="0.25">
      <c r="B162" s="20">
        <v>3</v>
      </c>
      <c r="C162" s="32" t="s">
        <v>554</v>
      </c>
      <c r="D162" s="20" t="s">
        <v>132</v>
      </c>
      <c r="I162" s="32"/>
      <c r="S162" s="20" t="str">
        <f t="shared" si="45"/>
        <v>2-PASV</v>
      </c>
      <c r="T162" s="20" t="str">
        <f t="shared" si="46"/>
        <v>300-00</v>
      </c>
      <c r="U162" s="20" t="str">
        <f t="shared" si="47"/>
        <v>320-20</v>
      </c>
      <c r="V162" s="20" t="str">
        <f t="shared" si="48"/>
        <v>4-1EAT</v>
      </c>
      <c r="W162" s="20" t="str">
        <f t="shared" si="49"/>
        <v>910-00</v>
      </c>
      <c r="X162" s="20" t="str">
        <f t="shared" ref="X162:X172" si="63">IF(EXACT($K162, ""), IF(EXACT($X161, ""), "", $X161), $K162)</f>
        <v>810-00</v>
      </c>
      <c r="Y162" s="20" t="str">
        <f t="shared" ref="Y162:Y172" si="64">IF(EXACT($L162, ""), IF(EXACT($Y161, ""), "", $Y161), $L162)</f>
        <v>910-10</v>
      </c>
      <c r="Z162" s="20" t="str">
        <f t="shared" si="50"/>
        <v>910-12</v>
      </c>
      <c r="AA162" s="20" t="str">
        <f t="shared" si="51"/>
        <v>660-71</v>
      </c>
      <c r="AB162" s="20" t="str">
        <f t="shared" si="52"/>
        <v/>
      </c>
      <c r="AD162" s="20" t="str">
        <f t="shared" si="53"/>
        <v/>
      </c>
      <c r="AE162" s="20" t="str">
        <f t="shared" si="54"/>
        <v/>
      </c>
      <c r="AF162" s="20" t="str">
        <f t="shared" si="55"/>
        <v/>
      </c>
      <c r="AG162" s="20" t="str">
        <f t="shared" si="56"/>
        <v/>
      </c>
      <c r="AH162" s="20" t="str">
        <f t="shared" si="57"/>
        <v/>
      </c>
      <c r="AI162" s="20" t="str">
        <f t="shared" si="58"/>
        <v/>
      </c>
      <c r="AJ162" s="20" t="str">
        <f t="shared" si="59"/>
        <v/>
      </c>
      <c r="AK162" s="20" t="str">
        <f t="shared" si="60"/>
        <v/>
      </c>
      <c r="AL162" s="20" t="str">
        <f t="shared" si="61"/>
        <v/>
      </c>
      <c r="AM162" s="20" t="str">
        <f t="shared" si="62"/>
        <v/>
      </c>
      <c r="AO162" s="28" t="str">
        <f t="shared" si="44"/>
        <v/>
      </c>
    </row>
    <row r="163" spans="2:41" x14ac:dyDescent="0.25">
      <c r="B163" s="20">
        <v>3</v>
      </c>
      <c r="C163" s="32" t="s">
        <v>555</v>
      </c>
      <c r="D163" s="20" t="s">
        <v>133</v>
      </c>
      <c r="I163" s="32"/>
      <c r="S163" s="20" t="str">
        <f t="shared" si="45"/>
        <v>2-PASV</v>
      </c>
      <c r="T163" s="20" t="str">
        <f t="shared" si="46"/>
        <v>300-00</v>
      </c>
      <c r="U163" s="20" t="str">
        <f t="shared" si="47"/>
        <v>320-20</v>
      </c>
      <c r="V163" s="20" t="str">
        <f t="shared" si="48"/>
        <v>4-1EAT</v>
      </c>
      <c r="W163" s="20" t="str">
        <f t="shared" si="49"/>
        <v>910-00</v>
      </c>
      <c r="X163" s="20" t="str">
        <f t="shared" si="63"/>
        <v>810-00</v>
      </c>
      <c r="Y163" s="20" t="str">
        <f t="shared" si="64"/>
        <v>910-10</v>
      </c>
      <c r="Z163" s="20" t="str">
        <f t="shared" si="50"/>
        <v>910-12</v>
      </c>
      <c r="AA163" s="20" t="str">
        <f t="shared" si="51"/>
        <v>660-71</v>
      </c>
      <c r="AB163" s="20" t="str">
        <f t="shared" si="52"/>
        <v/>
      </c>
      <c r="AD163" s="20" t="str">
        <f t="shared" si="53"/>
        <v/>
      </c>
      <c r="AE163" s="20" t="str">
        <f t="shared" si="54"/>
        <v/>
      </c>
      <c r="AF163" s="20" t="str">
        <f t="shared" si="55"/>
        <v/>
      </c>
      <c r="AG163" s="20" t="str">
        <f t="shared" si="56"/>
        <v/>
      </c>
      <c r="AH163" s="20" t="str">
        <f t="shared" si="57"/>
        <v/>
      </c>
      <c r="AI163" s="20" t="str">
        <f t="shared" si="58"/>
        <v/>
      </c>
      <c r="AJ163" s="20" t="str">
        <f t="shared" si="59"/>
        <v/>
      </c>
      <c r="AK163" s="20" t="str">
        <f t="shared" si="60"/>
        <v/>
      </c>
      <c r="AL163" s="20" t="str">
        <f t="shared" si="61"/>
        <v/>
      </c>
      <c r="AM163" s="20" t="str">
        <f t="shared" si="62"/>
        <v/>
      </c>
      <c r="AO163" s="28" t="str">
        <f t="shared" si="44"/>
        <v/>
      </c>
    </row>
    <row r="164" spans="2:41" x14ac:dyDescent="0.25">
      <c r="B164" s="20">
        <v>2</v>
      </c>
      <c r="C164" s="32" t="s">
        <v>556</v>
      </c>
      <c r="D164" s="20" t="s">
        <v>134</v>
      </c>
      <c r="H164" s="32"/>
      <c r="S164" s="20" t="str">
        <f t="shared" si="45"/>
        <v>2-PASV</v>
      </c>
      <c r="T164" s="20" t="str">
        <f t="shared" si="46"/>
        <v>300-00</v>
      </c>
      <c r="U164" s="20" t="str">
        <f t="shared" si="47"/>
        <v>320-20</v>
      </c>
      <c r="V164" s="20" t="str">
        <f t="shared" si="48"/>
        <v>4-1EAT</v>
      </c>
      <c r="W164" s="20" t="str">
        <f t="shared" si="49"/>
        <v>910-00</v>
      </c>
      <c r="X164" s="20" t="str">
        <f t="shared" si="63"/>
        <v>810-00</v>
      </c>
      <c r="Y164" s="20" t="str">
        <f t="shared" si="64"/>
        <v>910-10</v>
      </c>
      <c r="Z164" s="20" t="str">
        <f t="shared" si="50"/>
        <v>910-12</v>
      </c>
      <c r="AA164" s="20" t="str">
        <f t="shared" si="51"/>
        <v>660-71</v>
      </c>
      <c r="AB164" s="20" t="str">
        <f t="shared" si="52"/>
        <v/>
      </c>
      <c r="AD164" s="20" t="str">
        <f t="shared" si="53"/>
        <v/>
      </c>
      <c r="AE164" s="20" t="str">
        <f t="shared" si="54"/>
        <v/>
      </c>
      <c r="AF164" s="20" t="str">
        <f t="shared" si="55"/>
        <v/>
      </c>
      <c r="AG164" s="20" t="str">
        <f t="shared" si="56"/>
        <v/>
      </c>
      <c r="AH164" s="20" t="str">
        <f t="shared" si="57"/>
        <v/>
      </c>
      <c r="AI164" s="20" t="str">
        <f t="shared" si="58"/>
        <v/>
      </c>
      <c r="AJ164" s="20" t="str">
        <f t="shared" si="59"/>
        <v/>
      </c>
      <c r="AK164" s="20" t="str">
        <f t="shared" si="60"/>
        <v/>
      </c>
      <c r="AL164" s="20" t="str">
        <f t="shared" si="61"/>
        <v/>
      </c>
      <c r="AM164" s="20" t="str">
        <f t="shared" si="62"/>
        <v/>
      </c>
      <c r="AO164" s="28" t="str">
        <f t="shared" si="44"/>
        <v/>
      </c>
    </row>
    <row r="165" spans="2:41" x14ac:dyDescent="0.25">
      <c r="B165" s="20">
        <v>3</v>
      </c>
      <c r="C165" s="32" t="s">
        <v>557</v>
      </c>
      <c r="D165" s="20" t="s">
        <v>135</v>
      </c>
      <c r="I165" s="32"/>
      <c r="S165" s="20" t="str">
        <f t="shared" si="45"/>
        <v>2-PASV</v>
      </c>
      <c r="T165" s="20" t="str">
        <f t="shared" si="46"/>
        <v>300-00</v>
      </c>
      <c r="U165" s="20" t="str">
        <f t="shared" si="47"/>
        <v>320-20</v>
      </c>
      <c r="V165" s="20" t="str">
        <f t="shared" si="48"/>
        <v>4-1EAT</v>
      </c>
      <c r="W165" s="20" t="str">
        <f t="shared" si="49"/>
        <v>910-00</v>
      </c>
      <c r="X165" s="20" t="str">
        <f t="shared" si="63"/>
        <v>810-00</v>
      </c>
      <c r="Y165" s="20" t="str">
        <f t="shared" si="64"/>
        <v>910-10</v>
      </c>
      <c r="Z165" s="20" t="str">
        <f t="shared" si="50"/>
        <v>910-12</v>
      </c>
      <c r="AA165" s="20" t="str">
        <f t="shared" si="51"/>
        <v>660-71</v>
      </c>
      <c r="AB165" s="20" t="str">
        <f t="shared" si="52"/>
        <v/>
      </c>
      <c r="AD165" s="20" t="str">
        <f t="shared" si="53"/>
        <v/>
      </c>
      <c r="AE165" s="20" t="str">
        <f t="shared" si="54"/>
        <v/>
      </c>
      <c r="AF165" s="20" t="str">
        <f t="shared" si="55"/>
        <v/>
      </c>
      <c r="AG165" s="20" t="str">
        <f t="shared" si="56"/>
        <v/>
      </c>
      <c r="AH165" s="20" t="str">
        <f t="shared" si="57"/>
        <v/>
      </c>
      <c r="AI165" s="20" t="str">
        <f t="shared" si="58"/>
        <v/>
      </c>
      <c r="AJ165" s="20" t="str">
        <f t="shared" si="59"/>
        <v/>
      </c>
      <c r="AK165" s="20" t="str">
        <f t="shared" si="60"/>
        <v/>
      </c>
      <c r="AL165" s="20" t="str">
        <f t="shared" si="61"/>
        <v/>
      </c>
      <c r="AM165" s="20" t="str">
        <f t="shared" si="62"/>
        <v/>
      </c>
      <c r="AO165" s="28" t="str">
        <f t="shared" si="44"/>
        <v/>
      </c>
    </row>
    <row r="166" spans="2:41" x14ac:dyDescent="0.25">
      <c r="B166" s="20">
        <v>2</v>
      </c>
      <c r="C166" s="32" t="s">
        <v>558</v>
      </c>
      <c r="D166" s="20" t="s">
        <v>468</v>
      </c>
      <c r="J166" s="32"/>
      <c r="S166" s="20" t="str">
        <f t="shared" si="45"/>
        <v>2-PASV</v>
      </c>
      <c r="T166" s="20" t="str">
        <f t="shared" si="46"/>
        <v>300-00</v>
      </c>
      <c r="U166" s="20" t="str">
        <f t="shared" si="47"/>
        <v>320-20</v>
      </c>
      <c r="V166" s="20" t="str">
        <f t="shared" si="48"/>
        <v>4-1EAT</v>
      </c>
      <c r="W166" s="20" t="str">
        <f t="shared" si="49"/>
        <v>910-00</v>
      </c>
      <c r="X166" s="20" t="str">
        <f t="shared" si="63"/>
        <v>810-00</v>
      </c>
      <c r="Y166" s="20" t="str">
        <f t="shared" si="64"/>
        <v>910-10</v>
      </c>
      <c r="Z166" s="20" t="str">
        <f t="shared" si="50"/>
        <v>910-12</v>
      </c>
      <c r="AA166" s="20" t="str">
        <f t="shared" si="51"/>
        <v>660-71</v>
      </c>
      <c r="AB166" s="20" t="str">
        <f t="shared" si="52"/>
        <v/>
      </c>
      <c r="AD166" s="20" t="str">
        <f t="shared" si="53"/>
        <v/>
      </c>
      <c r="AE166" s="20" t="str">
        <f t="shared" si="54"/>
        <v/>
      </c>
      <c r="AF166" s="20" t="str">
        <f t="shared" si="55"/>
        <v/>
      </c>
      <c r="AG166" s="20" t="str">
        <f t="shared" si="56"/>
        <v/>
      </c>
      <c r="AH166" s="20" t="str">
        <f t="shared" si="57"/>
        <v/>
      </c>
      <c r="AI166" s="20" t="str">
        <f t="shared" si="58"/>
        <v/>
      </c>
      <c r="AJ166" s="20" t="str">
        <f t="shared" si="59"/>
        <v/>
      </c>
      <c r="AK166" s="20" t="str">
        <f t="shared" si="60"/>
        <v/>
      </c>
      <c r="AL166" s="20" t="str">
        <f t="shared" si="61"/>
        <v/>
      </c>
      <c r="AM166" s="20" t="str">
        <f t="shared" si="62"/>
        <v/>
      </c>
      <c r="AO166" s="28" t="str">
        <f t="shared" si="44"/>
        <v/>
      </c>
    </row>
    <row r="167" spans="2:41" x14ac:dyDescent="0.25">
      <c r="B167" s="20">
        <v>2</v>
      </c>
      <c r="C167" s="32" t="s">
        <v>559</v>
      </c>
      <c r="D167" s="20" t="s">
        <v>469</v>
      </c>
      <c r="J167" s="32"/>
      <c r="S167" s="20" t="str">
        <f t="shared" si="45"/>
        <v>2-PASV</v>
      </c>
      <c r="T167" s="20" t="str">
        <f t="shared" si="46"/>
        <v>300-00</v>
      </c>
      <c r="U167" s="20" t="str">
        <f t="shared" si="47"/>
        <v>320-20</v>
      </c>
      <c r="V167" s="20" t="str">
        <f t="shared" si="48"/>
        <v>4-1EAT</v>
      </c>
      <c r="W167" s="20" t="str">
        <f t="shared" si="49"/>
        <v>910-00</v>
      </c>
      <c r="X167" s="20" t="str">
        <f t="shared" si="63"/>
        <v>810-00</v>
      </c>
      <c r="Y167" s="20" t="str">
        <f t="shared" si="64"/>
        <v>910-10</v>
      </c>
      <c r="Z167" s="20" t="str">
        <f t="shared" si="50"/>
        <v>910-12</v>
      </c>
      <c r="AA167" s="20" t="str">
        <f t="shared" si="51"/>
        <v>660-71</v>
      </c>
      <c r="AB167" s="20" t="str">
        <f t="shared" si="52"/>
        <v/>
      </c>
      <c r="AD167" s="20" t="str">
        <f t="shared" si="53"/>
        <v/>
      </c>
      <c r="AE167" s="20" t="str">
        <f t="shared" si="54"/>
        <v/>
      </c>
      <c r="AF167" s="20" t="str">
        <f t="shared" si="55"/>
        <v/>
      </c>
      <c r="AG167" s="20" t="str">
        <f t="shared" si="56"/>
        <v/>
      </c>
      <c r="AH167" s="20" t="str">
        <f t="shared" si="57"/>
        <v/>
      </c>
      <c r="AI167" s="20" t="str">
        <f t="shared" si="58"/>
        <v/>
      </c>
      <c r="AJ167" s="20" t="str">
        <f t="shared" si="59"/>
        <v/>
      </c>
      <c r="AK167" s="20" t="str">
        <f t="shared" si="60"/>
        <v/>
      </c>
      <c r="AL167" s="20" t="str">
        <f t="shared" si="61"/>
        <v/>
      </c>
      <c r="AM167" s="20" t="str">
        <f t="shared" si="62"/>
        <v/>
      </c>
      <c r="AO167" s="28" t="str">
        <f t="shared" si="44"/>
        <v/>
      </c>
    </row>
    <row r="168" spans="2:41" x14ac:dyDescent="0.25">
      <c r="B168" s="20">
        <v>3</v>
      </c>
      <c r="C168" s="32" t="s">
        <v>560</v>
      </c>
      <c r="D168" s="20" t="s">
        <v>138</v>
      </c>
      <c r="I168" s="32"/>
      <c r="S168" s="20" t="str">
        <f t="shared" si="45"/>
        <v>2-PASV</v>
      </c>
      <c r="T168" s="20" t="str">
        <f t="shared" si="46"/>
        <v>300-00</v>
      </c>
      <c r="U168" s="20" t="str">
        <f t="shared" si="47"/>
        <v>320-20</v>
      </c>
      <c r="V168" s="20" t="str">
        <f t="shared" si="48"/>
        <v>4-1EAT</v>
      </c>
      <c r="W168" s="20" t="str">
        <f t="shared" si="49"/>
        <v>910-00</v>
      </c>
      <c r="X168" s="20" t="str">
        <f t="shared" si="63"/>
        <v>810-00</v>
      </c>
      <c r="Y168" s="20" t="str">
        <f t="shared" si="64"/>
        <v>910-10</v>
      </c>
      <c r="Z168" s="20" t="str">
        <f t="shared" si="50"/>
        <v>910-12</v>
      </c>
      <c r="AA168" s="20" t="str">
        <f t="shared" si="51"/>
        <v>660-71</v>
      </c>
      <c r="AB168" s="20" t="str">
        <f t="shared" si="52"/>
        <v/>
      </c>
      <c r="AD168" s="20" t="str">
        <f t="shared" si="53"/>
        <v/>
      </c>
      <c r="AE168" s="20" t="str">
        <f t="shared" si="54"/>
        <v/>
      </c>
      <c r="AF168" s="20" t="str">
        <f t="shared" si="55"/>
        <v/>
      </c>
      <c r="AG168" s="20" t="str">
        <f t="shared" si="56"/>
        <v/>
      </c>
      <c r="AH168" s="20" t="str">
        <f t="shared" si="57"/>
        <v/>
      </c>
      <c r="AI168" s="20" t="str">
        <f t="shared" si="58"/>
        <v/>
      </c>
      <c r="AJ168" s="20" t="str">
        <f t="shared" si="59"/>
        <v/>
      </c>
      <c r="AK168" s="20" t="str">
        <f t="shared" si="60"/>
        <v/>
      </c>
      <c r="AL168" s="20" t="str">
        <f t="shared" si="61"/>
        <v/>
      </c>
      <c r="AM168" s="20" t="str">
        <f t="shared" si="62"/>
        <v/>
      </c>
      <c r="AO168" s="28" t="str">
        <f t="shared" si="44"/>
        <v/>
      </c>
    </row>
    <row r="169" spans="2:41" x14ac:dyDescent="0.25">
      <c r="B169" s="20">
        <v>3</v>
      </c>
      <c r="C169" s="32" t="s">
        <v>561</v>
      </c>
      <c r="D169" s="20" t="s">
        <v>139</v>
      </c>
      <c r="I169" s="32"/>
      <c r="S169" s="20" t="str">
        <f t="shared" si="45"/>
        <v>2-PASV</v>
      </c>
      <c r="T169" s="20" t="str">
        <f t="shared" si="46"/>
        <v>300-00</v>
      </c>
      <c r="U169" s="20" t="str">
        <f t="shared" si="47"/>
        <v>320-20</v>
      </c>
      <c r="V169" s="20" t="str">
        <f t="shared" si="48"/>
        <v>4-1EAT</v>
      </c>
      <c r="W169" s="20" t="str">
        <f t="shared" si="49"/>
        <v>910-00</v>
      </c>
      <c r="X169" s="20" t="str">
        <f t="shared" si="63"/>
        <v>810-00</v>
      </c>
      <c r="Y169" s="20" t="str">
        <f t="shared" si="64"/>
        <v>910-10</v>
      </c>
      <c r="Z169" s="20" t="str">
        <f t="shared" si="50"/>
        <v>910-12</v>
      </c>
      <c r="AA169" s="20" t="str">
        <f t="shared" si="51"/>
        <v>660-71</v>
      </c>
      <c r="AB169" s="20" t="str">
        <f t="shared" si="52"/>
        <v/>
      </c>
      <c r="AD169" s="20" t="str">
        <f t="shared" si="53"/>
        <v/>
      </c>
      <c r="AE169" s="20" t="str">
        <f t="shared" si="54"/>
        <v/>
      </c>
      <c r="AF169" s="20" t="str">
        <f t="shared" si="55"/>
        <v/>
      </c>
      <c r="AG169" s="20" t="str">
        <f t="shared" si="56"/>
        <v/>
      </c>
      <c r="AH169" s="20" t="str">
        <f t="shared" si="57"/>
        <v/>
      </c>
      <c r="AI169" s="20" t="str">
        <f t="shared" si="58"/>
        <v/>
      </c>
      <c r="AJ169" s="20" t="str">
        <f t="shared" si="59"/>
        <v/>
      </c>
      <c r="AK169" s="20" t="str">
        <f t="shared" si="60"/>
        <v/>
      </c>
      <c r="AL169" s="20" t="str">
        <f t="shared" si="61"/>
        <v/>
      </c>
      <c r="AM169" s="20" t="str">
        <f t="shared" si="62"/>
        <v/>
      </c>
      <c r="AO169" s="28" t="str">
        <f t="shared" si="44"/>
        <v/>
      </c>
    </row>
    <row r="170" spans="2:41" x14ac:dyDescent="0.25">
      <c r="B170" s="20">
        <v>3</v>
      </c>
      <c r="C170" s="32" t="s">
        <v>562</v>
      </c>
      <c r="D170" s="20" t="s">
        <v>140</v>
      </c>
      <c r="I170" s="32"/>
      <c r="S170" s="20" t="str">
        <f t="shared" si="45"/>
        <v>2-PASV</v>
      </c>
      <c r="T170" s="20" t="str">
        <f t="shared" si="46"/>
        <v>300-00</v>
      </c>
      <c r="U170" s="20" t="str">
        <f t="shared" si="47"/>
        <v>320-20</v>
      </c>
      <c r="V170" s="20" t="str">
        <f t="shared" si="48"/>
        <v>4-1EAT</v>
      </c>
      <c r="W170" s="20" t="str">
        <f t="shared" si="49"/>
        <v>910-00</v>
      </c>
      <c r="X170" s="20" t="str">
        <f t="shared" si="63"/>
        <v>810-00</v>
      </c>
      <c r="Y170" s="20" t="str">
        <f t="shared" si="64"/>
        <v>910-10</v>
      </c>
      <c r="Z170" s="20" t="str">
        <f t="shared" si="50"/>
        <v>910-12</v>
      </c>
      <c r="AA170" s="20" t="str">
        <f t="shared" si="51"/>
        <v>660-71</v>
      </c>
      <c r="AB170" s="20" t="str">
        <f t="shared" si="52"/>
        <v/>
      </c>
      <c r="AD170" s="20" t="str">
        <f t="shared" si="53"/>
        <v/>
      </c>
      <c r="AE170" s="20" t="str">
        <f t="shared" si="54"/>
        <v/>
      </c>
      <c r="AF170" s="20" t="str">
        <f t="shared" si="55"/>
        <v/>
      </c>
      <c r="AG170" s="20" t="str">
        <f t="shared" si="56"/>
        <v/>
      </c>
      <c r="AH170" s="20" t="str">
        <f t="shared" si="57"/>
        <v/>
      </c>
      <c r="AI170" s="20" t="str">
        <f t="shared" si="58"/>
        <v/>
      </c>
      <c r="AJ170" s="20" t="str">
        <f t="shared" si="59"/>
        <v/>
      </c>
      <c r="AK170" s="20" t="str">
        <f t="shared" si="60"/>
        <v/>
      </c>
      <c r="AL170" s="20" t="str">
        <f t="shared" si="61"/>
        <v/>
      </c>
      <c r="AM170" s="20" t="str">
        <f t="shared" si="62"/>
        <v/>
      </c>
      <c r="AO170" s="28" t="str">
        <f t="shared" si="44"/>
        <v/>
      </c>
    </row>
    <row r="171" spans="2:41" x14ac:dyDescent="0.25">
      <c r="B171" s="20">
        <v>3</v>
      </c>
      <c r="C171" s="32" t="s">
        <v>563</v>
      </c>
      <c r="D171" s="20" t="s">
        <v>141</v>
      </c>
      <c r="I171" s="32"/>
      <c r="S171" s="20" t="str">
        <f t="shared" si="45"/>
        <v>2-PASV</v>
      </c>
      <c r="T171" s="20" t="str">
        <f t="shared" si="46"/>
        <v>300-00</v>
      </c>
      <c r="U171" s="20" t="str">
        <f t="shared" si="47"/>
        <v>320-20</v>
      </c>
      <c r="V171" s="20" t="str">
        <f t="shared" si="48"/>
        <v>4-1EAT</v>
      </c>
      <c r="W171" s="20" t="str">
        <f t="shared" si="49"/>
        <v>910-00</v>
      </c>
      <c r="X171" s="20" t="str">
        <f t="shared" si="63"/>
        <v>810-00</v>
      </c>
      <c r="Y171" s="20" t="str">
        <f t="shared" si="64"/>
        <v>910-10</v>
      </c>
      <c r="Z171" s="20" t="str">
        <f t="shared" si="50"/>
        <v>910-12</v>
      </c>
      <c r="AA171" s="20" t="str">
        <f t="shared" si="51"/>
        <v>660-71</v>
      </c>
      <c r="AB171" s="20" t="str">
        <f t="shared" si="52"/>
        <v/>
      </c>
      <c r="AD171" s="20" t="str">
        <f t="shared" si="53"/>
        <v/>
      </c>
      <c r="AE171" s="20" t="str">
        <f t="shared" si="54"/>
        <v/>
      </c>
      <c r="AF171" s="20" t="str">
        <f t="shared" si="55"/>
        <v/>
      </c>
      <c r="AG171" s="20" t="str">
        <f t="shared" si="56"/>
        <v/>
      </c>
      <c r="AH171" s="20" t="str">
        <f t="shared" si="57"/>
        <v/>
      </c>
      <c r="AI171" s="20" t="str">
        <f t="shared" si="58"/>
        <v/>
      </c>
      <c r="AJ171" s="20" t="str">
        <f t="shared" si="59"/>
        <v/>
      </c>
      <c r="AK171" s="20" t="str">
        <f t="shared" si="60"/>
        <v/>
      </c>
      <c r="AL171" s="20" t="str">
        <f t="shared" si="61"/>
        <v/>
      </c>
      <c r="AM171" s="20" t="str">
        <f t="shared" si="62"/>
        <v/>
      </c>
      <c r="AO171" s="28" t="str">
        <f t="shared" si="44"/>
        <v/>
      </c>
    </row>
    <row r="172" spans="2:41" x14ac:dyDescent="0.25">
      <c r="B172" s="20">
        <v>3</v>
      </c>
      <c r="C172" s="32" t="s">
        <v>564</v>
      </c>
      <c r="D172" s="20" t="s">
        <v>142</v>
      </c>
      <c r="I172" s="32"/>
      <c r="S172" s="20" t="str">
        <f t="shared" si="45"/>
        <v>2-PASV</v>
      </c>
      <c r="T172" s="20" t="str">
        <f t="shared" si="46"/>
        <v>300-00</v>
      </c>
      <c r="U172" s="20" t="str">
        <f t="shared" si="47"/>
        <v>320-20</v>
      </c>
      <c r="V172" s="20" t="str">
        <f t="shared" si="48"/>
        <v>4-1EAT</v>
      </c>
      <c r="W172" s="20" t="str">
        <f t="shared" si="49"/>
        <v>910-00</v>
      </c>
      <c r="X172" s="20" t="str">
        <f t="shared" si="63"/>
        <v>810-00</v>
      </c>
      <c r="Y172" s="20" t="str">
        <f t="shared" si="64"/>
        <v>910-10</v>
      </c>
      <c r="Z172" s="20" t="str">
        <f t="shared" si="50"/>
        <v>910-12</v>
      </c>
      <c r="AA172" s="20" t="str">
        <f t="shared" si="51"/>
        <v>660-71</v>
      </c>
      <c r="AB172" s="20" t="str">
        <f t="shared" si="52"/>
        <v/>
      </c>
      <c r="AD172" s="20" t="str">
        <f t="shared" si="53"/>
        <v/>
      </c>
      <c r="AE172" s="20" t="str">
        <f t="shared" si="54"/>
        <v/>
      </c>
      <c r="AF172" s="20" t="str">
        <f t="shared" si="55"/>
        <v/>
      </c>
      <c r="AG172" s="20" t="str">
        <f t="shared" si="56"/>
        <v/>
      </c>
      <c r="AH172" s="20" t="str">
        <f t="shared" si="57"/>
        <v/>
      </c>
      <c r="AI172" s="20" t="str">
        <f t="shared" si="58"/>
        <v/>
      </c>
      <c r="AJ172" s="20" t="str">
        <f t="shared" si="59"/>
        <v/>
      </c>
      <c r="AK172" s="20" t="str">
        <f t="shared" si="60"/>
        <v/>
      </c>
      <c r="AL172" s="20" t="str">
        <f t="shared" si="61"/>
        <v/>
      </c>
      <c r="AM172" s="20" t="str">
        <f t="shared" si="62"/>
        <v/>
      </c>
      <c r="AO172" s="28" t="str">
        <f t="shared" si="44"/>
        <v/>
      </c>
    </row>
    <row r="173" spans="2:41" x14ac:dyDescent="0.25">
      <c r="B173" s="20">
        <v>3</v>
      </c>
      <c r="C173" s="32" t="s">
        <v>565</v>
      </c>
      <c r="D173" s="20" t="s">
        <v>143</v>
      </c>
      <c r="I173" s="32"/>
      <c r="S173" s="20" t="str">
        <f t="shared" si="45"/>
        <v>2-PASV</v>
      </c>
      <c r="T173" s="20" t="str">
        <f t="shared" si="46"/>
        <v>300-00</v>
      </c>
      <c r="U173" s="20" t="str">
        <f t="shared" si="47"/>
        <v>320-20</v>
      </c>
      <c r="V173" s="20" t="str">
        <f t="shared" si="48"/>
        <v>4-1EAT</v>
      </c>
      <c r="W173" s="20" t="str">
        <f t="shared" si="49"/>
        <v>910-00</v>
      </c>
      <c r="X173" s="20" t="str">
        <f>IF(EXACT($K173, ""), IF(EXACT($X172, ""), "", $X172), $K173)</f>
        <v>810-00</v>
      </c>
      <c r="Y173" s="20" t="str">
        <f>IF(EXACT($L173, ""), IF(EXACT($Y172, ""), "", $Y172), $L173)</f>
        <v>910-10</v>
      </c>
      <c r="Z173" s="20" t="str">
        <f t="shared" si="50"/>
        <v>910-12</v>
      </c>
      <c r="AA173" s="20" t="str">
        <f t="shared" si="51"/>
        <v>660-71</v>
      </c>
      <c r="AB173" s="20" t="str">
        <f t="shared" si="52"/>
        <v/>
      </c>
      <c r="AD173" s="20" t="str">
        <f t="shared" si="53"/>
        <v/>
      </c>
      <c r="AE173" s="20" t="str">
        <f t="shared" si="54"/>
        <v/>
      </c>
      <c r="AF173" s="20" t="str">
        <f t="shared" si="55"/>
        <v/>
      </c>
      <c r="AG173" s="20" t="str">
        <f t="shared" si="56"/>
        <v/>
      </c>
      <c r="AH173" s="20" t="str">
        <f t="shared" si="57"/>
        <v/>
      </c>
      <c r="AI173" s="20" t="str">
        <f t="shared" si="58"/>
        <v/>
      </c>
      <c r="AJ173" s="20" t="str">
        <f t="shared" si="59"/>
        <v/>
      </c>
      <c r="AK173" s="20" t="str">
        <f t="shared" si="60"/>
        <v/>
      </c>
      <c r="AL173" s="20" t="str">
        <f t="shared" si="61"/>
        <v/>
      </c>
      <c r="AM173" s="20" t="str">
        <f t="shared" si="62"/>
        <v/>
      </c>
      <c r="AO173" s="28" t="str">
        <f t="shared" si="44"/>
        <v/>
      </c>
    </row>
    <row r="174" spans="2:41" x14ac:dyDescent="0.25">
      <c r="B174" s="20">
        <v>1</v>
      </c>
      <c r="C174" s="32" t="s">
        <v>403</v>
      </c>
      <c r="D174" s="20" t="s">
        <v>144</v>
      </c>
      <c r="G174" s="32"/>
      <c r="S174" s="20" t="str">
        <f t="shared" si="45"/>
        <v>2-PASV</v>
      </c>
      <c r="T174" s="20" t="str">
        <f t="shared" si="46"/>
        <v>300-00</v>
      </c>
      <c r="U174" s="20" t="str">
        <f t="shared" si="47"/>
        <v>320-20</v>
      </c>
      <c r="V174" s="20" t="str">
        <f t="shared" si="48"/>
        <v>4-1EAT</v>
      </c>
      <c r="W174" s="20" t="str">
        <f t="shared" si="49"/>
        <v>910-00</v>
      </c>
      <c r="X174" s="20" t="str">
        <f t="shared" ref="X174:X237" si="65">IF(EXACT($K174, ""), IF(EXACT($X173, ""), "", $X173), $K174)</f>
        <v>810-00</v>
      </c>
      <c r="Y174" s="20" t="str">
        <f t="shared" ref="Y174:Y237" si="66">IF(EXACT($L174, ""), IF(EXACT($Y173, ""), "", $Y173), $L174)</f>
        <v>910-10</v>
      </c>
      <c r="Z174" s="20" t="str">
        <f t="shared" si="50"/>
        <v>910-12</v>
      </c>
      <c r="AA174" s="20" t="str">
        <f t="shared" si="51"/>
        <v>660-71</v>
      </c>
      <c r="AB174" s="20" t="str">
        <f t="shared" si="52"/>
        <v/>
      </c>
      <c r="AD174" s="20" t="str">
        <f t="shared" si="53"/>
        <v/>
      </c>
      <c r="AE174" s="20" t="str">
        <f t="shared" si="54"/>
        <v/>
      </c>
      <c r="AF174" s="20" t="str">
        <f t="shared" si="55"/>
        <v/>
      </c>
      <c r="AG174" s="20" t="str">
        <f t="shared" si="56"/>
        <v/>
      </c>
      <c r="AH174" s="20" t="str">
        <f t="shared" si="57"/>
        <v/>
      </c>
      <c r="AI174" s="20" t="str">
        <f t="shared" si="58"/>
        <v/>
      </c>
      <c r="AJ174" s="20" t="str">
        <f t="shared" si="59"/>
        <v/>
      </c>
      <c r="AK174" s="20" t="str">
        <f t="shared" si="60"/>
        <v/>
      </c>
      <c r="AL174" s="20" t="str">
        <f t="shared" si="61"/>
        <v/>
      </c>
      <c r="AM174" s="20" t="str">
        <f t="shared" si="62"/>
        <v/>
      </c>
      <c r="AO174" s="28" t="str">
        <f t="shared" si="44"/>
        <v/>
      </c>
    </row>
    <row r="175" spans="2:41" x14ac:dyDescent="0.25">
      <c r="B175" s="20">
        <v>2</v>
      </c>
      <c r="C175" s="32" t="s">
        <v>404</v>
      </c>
      <c r="D175" s="20" t="s">
        <v>145</v>
      </c>
      <c r="H175" s="32"/>
      <c r="S175" s="20" t="str">
        <f t="shared" si="45"/>
        <v>2-PASV</v>
      </c>
      <c r="T175" s="20" t="str">
        <f t="shared" si="46"/>
        <v>300-00</v>
      </c>
      <c r="U175" s="20" t="str">
        <f t="shared" si="47"/>
        <v>320-20</v>
      </c>
      <c r="V175" s="20" t="str">
        <f t="shared" si="48"/>
        <v>4-1EAT</v>
      </c>
      <c r="W175" s="20" t="str">
        <f t="shared" si="49"/>
        <v>910-00</v>
      </c>
      <c r="X175" s="20" t="str">
        <f t="shared" si="65"/>
        <v>810-00</v>
      </c>
      <c r="Y175" s="20" t="str">
        <f t="shared" si="66"/>
        <v>910-10</v>
      </c>
      <c r="Z175" s="20" t="str">
        <f t="shared" si="50"/>
        <v>910-12</v>
      </c>
      <c r="AA175" s="20" t="str">
        <f t="shared" si="51"/>
        <v>660-71</v>
      </c>
      <c r="AB175" s="20" t="str">
        <f t="shared" si="52"/>
        <v/>
      </c>
      <c r="AD175" s="20" t="str">
        <f t="shared" si="53"/>
        <v/>
      </c>
      <c r="AE175" s="20" t="str">
        <f t="shared" si="54"/>
        <v/>
      </c>
      <c r="AF175" s="20" t="str">
        <f t="shared" si="55"/>
        <v/>
      </c>
      <c r="AG175" s="20" t="str">
        <f t="shared" si="56"/>
        <v/>
      </c>
      <c r="AH175" s="20" t="str">
        <f t="shared" si="57"/>
        <v/>
      </c>
      <c r="AI175" s="20" t="str">
        <f t="shared" si="58"/>
        <v/>
      </c>
      <c r="AJ175" s="20" t="str">
        <f t="shared" si="59"/>
        <v/>
      </c>
      <c r="AK175" s="20" t="str">
        <f t="shared" si="60"/>
        <v/>
      </c>
      <c r="AL175" s="20" t="str">
        <f t="shared" si="61"/>
        <v/>
      </c>
      <c r="AM175" s="20" t="str">
        <f t="shared" si="62"/>
        <v/>
      </c>
      <c r="AO175" s="28" t="str">
        <f t="shared" si="44"/>
        <v/>
      </c>
    </row>
    <row r="176" spans="2:41" x14ac:dyDescent="0.25">
      <c r="B176" s="20">
        <v>2</v>
      </c>
      <c r="C176" s="32" t="s">
        <v>566</v>
      </c>
      <c r="D176" s="20" t="s">
        <v>146</v>
      </c>
      <c r="H176" s="32"/>
      <c r="S176" s="20" t="str">
        <f t="shared" si="45"/>
        <v>2-PASV</v>
      </c>
      <c r="T176" s="20" t="str">
        <f t="shared" si="46"/>
        <v>300-00</v>
      </c>
      <c r="U176" s="20" t="str">
        <f t="shared" si="47"/>
        <v>320-20</v>
      </c>
      <c r="V176" s="20" t="str">
        <f t="shared" si="48"/>
        <v>4-1EAT</v>
      </c>
      <c r="W176" s="20" t="str">
        <f t="shared" si="49"/>
        <v>910-00</v>
      </c>
      <c r="X176" s="20" t="str">
        <f t="shared" si="65"/>
        <v>810-00</v>
      </c>
      <c r="Y176" s="20" t="str">
        <f t="shared" si="66"/>
        <v>910-10</v>
      </c>
      <c r="Z176" s="20" t="str">
        <f t="shared" si="50"/>
        <v>910-12</v>
      </c>
      <c r="AA176" s="20" t="str">
        <f t="shared" si="51"/>
        <v>660-71</v>
      </c>
      <c r="AB176" s="20" t="str">
        <f t="shared" si="52"/>
        <v/>
      </c>
      <c r="AD176" s="20" t="str">
        <f t="shared" si="53"/>
        <v/>
      </c>
      <c r="AE176" s="20" t="str">
        <f t="shared" si="54"/>
        <v/>
      </c>
      <c r="AF176" s="20" t="str">
        <f t="shared" si="55"/>
        <v/>
      </c>
      <c r="AG176" s="20" t="str">
        <f t="shared" si="56"/>
        <v/>
      </c>
      <c r="AH176" s="20" t="str">
        <f t="shared" si="57"/>
        <v/>
      </c>
      <c r="AI176" s="20" t="str">
        <f t="shared" si="58"/>
        <v/>
      </c>
      <c r="AJ176" s="20" t="str">
        <f t="shared" si="59"/>
        <v/>
      </c>
      <c r="AK176" s="20" t="str">
        <f t="shared" si="60"/>
        <v/>
      </c>
      <c r="AL176" s="20" t="str">
        <f t="shared" si="61"/>
        <v/>
      </c>
      <c r="AM176" s="20" t="str">
        <f t="shared" si="62"/>
        <v/>
      </c>
      <c r="AO176" s="28" t="str">
        <f t="shared" si="44"/>
        <v/>
      </c>
    </row>
    <row r="177" spans="2:41" x14ac:dyDescent="0.25">
      <c r="B177" s="20">
        <v>2</v>
      </c>
      <c r="C177" s="32" t="s">
        <v>567</v>
      </c>
      <c r="D177" s="20" t="s">
        <v>147</v>
      </c>
      <c r="H177" s="32"/>
      <c r="S177" s="20" t="str">
        <f t="shared" si="45"/>
        <v>2-PASV</v>
      </c>
      <c r="T177" s="20" t="str">
        <f t="shared" si="46"/>
        <v>300-00</v>
      </c>
      <c r="U177" s="20" t="str">
        <f t="shared" si="47"/>
        <v>320-20</v>
      </c>
      <c r="V177" s="20" t="str">
        <f t="shared" si="48"/>
        <v>4-1EAT</v>
      </c>
      <c r="W177" s="20" t="str">
        <f t="shared" si="49"/>
        <v>910-00</v>
      </c>
      <c r="X177" s="20" t="str">
        <f t="shared" si="65"/>
        <v>810-00</v>
      </c>
      <c r="Y177" s="20" t="str">
        <f t="shared" si="66"/>
        <v>910-10</v>
      </c>
      <c r="Z177" s="20" t="str">
        <f t="shared" si="50"/>
        <v>910-12</v>
      </c>
      <c r="AA177" s="20" t="str">
        <f t="shared" si="51"/>
        <v>660-71</v>
      </c>
      <c r="AB177" s="20" t="str">
        <f t="shared" si="52"/>
        <v/>
      </c>
      <c r="AD177" s="20" t="str">
        <f t="shared" si="53"/>
        <v/>
      </c>
      <c r="AE177" s="20" t="str">
        <f t="shared" si="54"/>
        <v/>
      </c>
      <c r="AF177" s="20" t="str">
        <f t="shared" si="55"/>
        <v/>
      </c>
      <c r="AG177" s="20" t="str">
        <f t="shared" si="56"/>
        <v/>
      </c>
      <c r="AH177" s="20" t="str">
        <f t="shared" si="57"/>
        <v/>
      </c>
      <c r="AI177" s="20" t="str">
        <f t="shared" si="58"/>
        <v/>
      </c>
      <c r="AJ177" s="20" t="str">
        <f t="shared" si="59"/>
        <v/>
      </c>
      <c r="AK177" s="20" t="str">
        <f t="shared" si="60"/>
        <v/>
      </c>
      <c r="AL177" s="20" t="str">
        <f t="shared" si="61"/>
        <v/>
      </c>
      <c r="AM177" s="20" t="str">
        <f t="shared" si="62"/>
        <v/>
      </c>
      <c r="AO177" s="28" t="str">
        <f t="shared" si="44"/>
        <v/>
      </c>
    </row>
    <row r="178" spans="2:41" x14ac:dyDescent="0.25">
      <c r="H178" s="32"/>
      <c r="S178" s="20" t="str">
        <f t="shared" si="45"/>
        <v>2-PASV</v>
      </c>
      <c r="T178" s="20" t="str">
        <f t="shared" si="46"/>
        <v>300-00</v>
      </c>
      <c r="U178" s="20" t="str">
        <f t="shared" si="47"/>
        <v>320-20</v>
      </c>
      <c r="V178" s="20" t="str">
        <f t="shared" si="48"/>
        <v>4-1EAT</v>
      </c>
      <c r="W178" s="20" t="str">
        <f t="shared" si="49"/>
        <v>910-00</v>
      </c>
      <c r="X178" s="20" t="str">
        <f t="shared" si="65"/>
        <v>810-00</v>
      </c>
      <c r="Y178" s="20" t="str">
        <f t="shared" si="66"/>
        <v>910-10</v>
      </c>
      <c r="Z178" s="20" t="str">
        <f t="shared" si="50"/>
        <v>910-12</v>
      </c>
      <c r="AA178" s="20" t="str">
        <f t="shared" si="51"/>
        <v>660-71</v>
      </c>
      <c r="AB178" s="20" t="str">
        <f t="shared" si="52"/>
        <v/>
      </c>
      <c r="AD178" s="20" t="str">
        <f t="shared" si="53"/>
        <v/>
      </c>
      <c r="AE178" s="20" t="str">
        <f t="shared" si="54"/>
        <v/>
      </c>
      <c r="AF178" s="20" t="str">
        <f t="shared" si="55"/>
        <v/>
      </c>
      <c r="AG178" s="20" t="str">
        <f t="shared" si="56"/>
        <v/>
      </c>
      <c r="AH178" s="20" t="str">
        <f t="shared" si="57"/>
        <v/>
      </c>
      <c r="AI178" s="20" t="str">
        <f t="shared" si="58"/>
        <v/>
      </c>
      <c r="AJ178" s="20" t="str">
        <f t="shared" si="59"/>
        <v/>
      </c>
      <c r="AK178" s="20" t="str">
        <f t="shared" si="60"/>
        <v/>
      </c>
      <c r="AL178" s="20" t="str">
        <f t="shared" si="61"/>
        <v/>
      </c>
      <c r="AM178" s="20" t="str">
        <f t="shared" si="62"/>
        <v/>
      </c>
      <c r="AO178" s="28" t="str">
        <f t="shared" si="44"/>
        <v/>
      </c>
    </row>
    <row r="179" spans="2:41" x14ac:dyDescent="0.25">
      <c r="H179" s="32"/>
      <c r="S179" s="20" t="str">
        <f t="shared" si="45"/>
        <v>2-PASV</v>
      </c>
      <c r="T179" s="20" t="str">
        <f t="shared" si="46"/>
        <v>300-00</v>
      </c>
      <c r="U179" s="20" t="str">
        <f t="shared" si="47"/>
        <v>320-20</v>
      </c>
      <c r="V179" s="20" t="str">
        <f t="shared" si="48"/>
        <v>4-1EAT</v>
      </c>
      <c r="W179" s="20" t="str">
        <f t="shared" si="49"/>
        <v>910-00</v>
      </c>
      <c r="X179" s="20" t="str">
        <f t="shared" si="65"/>
        <v>810-00</v>
      </c>
      <c r="Y179" s="20" t="str">
        <f t="shared" si="66"/>
        <v>910-10</v>
      </c>
      <c r="Z179" s="20" t="str">
        <f t="shared" si="50"/>
        <v>910-12</v>
      </c>
      <c r="AA179" s="20" t="str">
        <f t="shared" si="51"/>
        <v>660-71</v>
      </c>
      <c r="AB179" s="20" t="str">
        <f t="shared" si="52"/>
        <v/>
      </c>
      <c r="AD179" s="20" t="str">
        <f t="shared" si="53"/>
        <v/>
      </c>
      <c r="AE179" s="20" t="str">
        <f t="shared" si="54"/>
        <v/>
      </c>
      <c r="AF179" s="20" t="str">
        <f t="shared" si="55"/>
        <v/>
      </c>
      <c r="AG179" s="20" t="str">
        <f t="shared" si="56"/>
        <v/>
      </c>
      <c r="AH179" s="20" t="str">
        <f t="shared" si="57"/>
        <v/>
      </c>
      <c r="AI179" s="20" t="str">
        <f t="shared" si="58"/>
        <v/>
      </c>
      <c r="AJ179" s="20" t="str">
        <f t="shared" si="59"/>
        <v/>
      </c>
      <c r="AK179" s="20" t="str">
        <f t="shared" si="60"/>
        <v/>
      </c>
      <c r="AL179" s="20" t="str">
        <f t="shared" si="61"/>
        <v/>
      </c>
      <c r="AM179" s="20" t="str">
        <f t="shared" si="62"/>
        <v/>
      </c>
      <c r="AO179" s="28" t="str">
        <f t="shared" si="44"/>
        <v/>
      </c>
    </row>
    <row r="180" spans="2:41" x14ac:dyDescent="0.25">
      <c r="H180" s="32"/>
      <c r="S180" s="20" t="str">
        <f t="shared" si="45"/>
        <v>2-PASV</v>
      </c>
      <c r="T180" s="20" t="str">
        <f t="shared" si="46"/>
        <v>300-00</v>
      </c>
      <c r="U180" s="20" t="str">
        <f t="shared" si="47"/>
        <v>320-20</v>
      </c>
      <c r="V180" s="20" t="str">
        <f t="shared" si="48"/>
        <v>4-1EAT</v>
      </c>
      <c r="W180" s="20" t="str">
        <f t="shared" si="49"/>
        <v>910-00</v>
      </c>
      <c r="X180" s="20" t="str">
        <f t="shared" si="65"/>
        <v>810-00</v>
      </c>
      <c r="Y180" s="20" t="str">
        <f t="shared" si="66"/>
        <v>910-10</v>
      </c>
      <c r="Z180" s="20" t="str">
        <f t="shared" si="50"/>
        <v>910-12</v>
      </c>
      <c r="AA180" s="20" t="str">
        <f t="shared" si="51"/>
        <v>660-71</v>
      </c>
      <c r="AB180" s="20" t="str">
        <f t="shared" si="52"/>
        <v/>
      </c>
      <c r="AD180" s="20" t="str">
        <f t="shared" si="53"/>
        <v/>
      </c>
      <c r="AE180" s="20" t="str">
        <f t="shared" si="54"/>
        <v/>
      </c>
      <c r="AF180" s="20" t="str">
        <f t="shared" si="55"/>
        <v/>
      </c>
      <c r="AG180" s="20" t="str">
        <f t="shared" si="56"/>
        <v/>
      </c>
      <c r="AH180" s="20" t="str">
        <f t="shared" si="57"/>
        <v/>
      </c>
      <c r="AI180" s="20" t="str">
        <f t="shared" si="58"/>
        <v/>
      </c>
      <c r="AJ180" s="20" t="str">
        <f t="shared" si="59"/>
        <v/>
      </c>
      <c r="AK180" s="20" t="str">
        <f t="shared" si="60"/>
        <v/>
      </c>
      <c r="AL180" s="20" t="str">
        <f t="shared" si="61"/>
        <v/>
      </c>
      <c r="AM180" s="20" t="str">
        <f t="shared" si="62"/>
        <v/>
      </c>
      <c r="AO180" s="28" t="str">
        <f t="shared" si="44"/>
        <v/>
      </c>
    </row>
    <row r="181" spans="2:41" x14ac:dyDescent="0.25">
      <c r="H181" s="32"/>
      <c r="S181" s="20" t="str">
        <f t="shared" si="45"/>
        <v>2-PASV</v>
      </c>
      <c r="T181" s="20" t="str">
        <f t="shared" si="46"/>
        <v>300-00</v>
      </c>
      <c r="U181" s="20" t="str">
        <f t="shared" si="47"/>
        <v>320-20</v>
      </c>
      <c r="V181" s="20" t="str">
        <f t="shared" si="48"/>
        <v>4-1EAT</v>
      </c>
      <c r="W181" s="20" t="str">
        <f t="shared" si="49"/>
        <v>910-00</v>
      </c>
      <c r="X181" s="20" t="str">
        <f t="shared" si="65"/>
        <v>810-00</v>
      </c>
      <c r="Y181" s="20" t="str">
        <f t="shared" si="66"/>
        <v>910-10</v>
      </c>
      <c r="Z181" s="20" t="str">
        <f t="shared" si="50"/>
        <v>910-12</v>
      </c>
      <c r="AA181" s="20" t="str">
        <f t="shared" si="51"/>
        <v>660-71</v>
      </c>
      <c r="AB181" s="20" t="str">
        <f t="shared" si="52"/>
        <v/>
      </c>
      <c r="AD181" s="20" t="str">
        <f t="shared" si="53"/>
        <v/>
      </c>
      <c r="AE181" s="20" t="str">
        <f t="shared" si="54"/>
        <v/>
      </c>
      <c r="AF181" s="20" t="str">
        <f t="shared" si="55"/>
        <v/>
      </c>
      <c r="AG181" s="20" t="str">
        <f t="shared" si="56"/>
        <v/>
      </c>
      <c r="AH181" s="20" t="str">
        <f t="shared" si="57"/>
        <v/>
      </c>
      <c r="AI181" s="20" t="str">
        <f t="shared" si="58"/>
        <v/>
      </c>
      <c r="AJ181" s="20" t="str">
        <f t="shared" si="59"/>
        <v/>
      </c>
      <c r="AK181" s="20" t="str">
        <f t="shared" si="60"/>
        <v/>
      </c>
      <c r="AL181" s="20" t="str">
        <f t="shared" si="61"/>
        <v/>
      </c>
      <c r="AM181" s="20" t="str">
        <f t="shared" si="62"/>
        <v/>
      </c>
      <c r="AO181" s="28" t="str">
        <f t="shared" si="44"/>
        <v/>
      </c>
    </row>
    <row r="182" spans="2:41" x14ac:dyDescent="0.25">
      <c r="B182" s="20">
        <v>1</v>
      </c>
      <c r="C182" s="32" t="s">
        <v>405</v>
      </c>
      <c r="D182" s="20" t="s">
        <v>149</v>
      </c>
      <c r="M182" s="32"/>
      <c r="S182" s="20" t="str">
        <f t="shared" si="45"/>
        <v>2-PASV</v>
      </c>
      <c r="T182" s="20" t="str">
        <f t="shared" si="46"/>
        <v>300-00</v>
      </c>
      <c r="U182" s="20" t="str">
        <f t="shared" si="47"/>
        <v>320-20</v>
      </c>
      <c r="V182" s="20" t="str">
        <f t="shared" si="48"/>
        <v>4-1EAT</v>
      </c>
      <c r="W182" s="20" t="str">
        <f t="shared" si="49"/>
        <v>910-00</v>
      </c>
      <c r="X182" s="20" t="str">
        <f t="shared" si="65"/>
        <v>810-00</v>
      </c>
      <c r="Y182" s="20" t="str">
        <f t="shared" si="66"/>
        <v>910-10</v>
      </c>
      <c r="Z182" s="20" t="str">
        <f t="shared" si="50"/>
        <v>910-12</v>
      </c>
      <c r="AA182" s="20" t="str">
        <f t="shared" si="51"/>
        <v>660-71</v>
      </c>
      <c r="AB182" s="20" t="str">
        <f t="shared" si="52"/>
        <v/>
      </c>
      <c r="AD182" s="20" t="str">
        <f t="shared" si="53"/>
        <v/>
      </c>
      <c r="AE182" s="20" t="str">
        <f t="shared" si="54"/>
        <v/>
      </c>
      <c r="AF182" s="20" t="str">
        <f t="shared" si="55"/>
        <v/>
      </c>
      <c r="AG182" s="20" t="str">
        <f t="shared" si="56"/>
        <v/>
      </c>
      <c r="AH182" s="20" t="str">
        <f t="shared" si="57"/>
        <v/>
      </c>
      <c r="AI182" s="20" t="str">
        <f t="shared" si="58"/>
        <v/>
      </c>
      <c r="AJ182" s="20" t="str">
        <f t="shared" si="59"/>
        <v/>
      </c>
      <c r="AK182" s="20" t="str">
        <f t="shared" si="60"/>
        <v/>
      </c>
      <c r="AL182" s="20" t="str">
        <f t="shared" si="61"/>
        <v/>
      </c>
      <c r="AM182" s="20" t="str">
        <f t="shared" si="62"/>
        <v/>
      </c>
      <c r="AO182" s="28" t="str">
        <f t="shared" si="44"/>
        <v/>
      </c>
    </row>
    <row r="183" spans="2:41" x14ac:dyDescent="0.25">
      <c r="B183" s="20">
        <v>2</v>
      </c>
      <c r="C183" s="32" t="s">
        <v>406</v>
      </c>
      <c r="D183" s="20" t="s">
        <v>150</v>
      </c>
      <c r="N183" s="32"/>
      <c r="S183" s="20" t="str">
        <f t="shared" si="45"/>
        <v>2-PASV</v>
      </c>
      <c r="T183" s="20" t="str">
        <f t="shared" si="46"/>
        <v>300-00</v>
      </c>
      <c r="U183" s="20" t="str">
        <f t="shared" si="47"/>
        <v>320-20</v>
      </c>
      <c r="V183" s="20" t="str">
        <f t="shared" si="48"/>
        <v>4-1EAT</v>
      </c>
      <c r="W183" s="20" t="str">
        <f t="shared" si="49"/>
        <v>910-00</v>
      </c>
      <c r="X183" s="20" t="str">
        <f t="shared" si="65"/>
        <v>810-00</v>
      </c>
      <c r="Y183" s="20" t="str">
        <f t="shared" si="66"/>
        <v>910-10</v>
      </c>
      <c r="Z183" s="20" t="str">
        <f t="shared" si="50"/>
        <v>910-12</v>
      </c>
      <c r="AA183" s="20" t="str">
        <f t="shared" si="51"/>
        <v>660-71</v>
      </c>
      <c r="AB183" s="20" t="str">
        <f t="shared" si="52"/>
        <v/>
      </c>
      <c r="AD183" s="20" t="str">
        <f t="shared" si="53"/>
        <v/>
      </c>
      <c r="AE183" s="20" t="str">
        <f t="shared" si="54"/>
        <v/>
      </c>
      <c r="AF183" s="20" t="str">
        <f t="shared" si="55"/>
        <v/>
      </c>
      <c r="AG183" s="20" t="str">
        <f t="shared" si="56"/>
        <v/>
      </c>
      <c r="AH183" s="20" t="str">
        <f t="shared" si="57"/>
        <v/>
      </c>
      <c r="AI183" s="20" t="str">
        <f t="shared" si="58"/>
        <v/>
      </c>
      <c r="AJ183" s="20" t="str">
        <f t="shared" si="59"/>
        <v/>
      </c>
      <c r="AK183" s="20" t="str">
        <f t="shared" si="60"/>
        <v/>
      </c>
      <c r="AL183" s="20" t="str">
        <f t="shared" si="61"/>
        <v/>
      </c>
      <c r="AM183" s="20" t="str">
        <f t="shared" si="62"/>
        <v/>
      </c>
      <c r="AO183" s="28" t="str">
        <f t="shared" si="44"/>
        <v/>
      </c>
    </row>
    <row r="184" spans="2:41" x14ac:dyDescent="0.25">
      <c r="B184" s="20">
        <v>2</v>
      </c>
      <c r="C184" s="32" t="s">
        <v>569</v>
      </c>
      <c r="D184" s="20" t="s">
        <v>151</v>
      </c>
      <c r="N184" s="32"/>
      <c r="S184" s="20" t="str">
        <f t="shared" si="45"/>
        <v>2-PASV</v>
      </c>
      <c r="T184" s="20" t="str">
        <f t="shared" si="46"/>
        <v>300-00</v>
      </c>
      <c r="U184" s="20" t="str">
        <f t="shared" si="47"/>
        <v>320-20</v>
      </c>
      <c r="V184" s="20" t="str">
        <f t="shared" si="48"/>
        <v>4-1EAT</v>
      </c>
      <c r="W184" s="20" t="str">
        <f t="shared" si="49"/>
        <v>910-00</v>
      </c>
      <c r="X184" s="20" t="str">
        <f t="shared" si="65"/>
        <v>810-00</v>
      </c>
      <c r="Y184" s="20" t="str">
        <f t="shared" si="66"/>
        <v>910-10</v>
      </c>
      <c r="Z184" s="20" t="str">
        <f t="shared" si="50"/>
        <v>910-12</v>
      </c>
      <c r="AA184" s="20" t="str">
        <f t="shared" si="51"/>
        <v>660-71</v>
      </c>
      <c r="AB184" s="20" t="str">
        <f t="shared" si="52"/>
        <v/>
      </c>
      <c r="AD184" s="20" t="str">
        <f t="shared" si="53"/>
        <v/>
      </c>
      <c r="AE184" s="20" t="str">
        <f t="shared" si="54"/>
        <v/>
      </c>
      <c r="AF184" s="20" t="str">
        <f t="shared" si="55"/>
        <v/>
      </c>
      <c r="AG184" s="20" t="str">
        <f t="shared" si="56"/>
        <v/>
      </c>
      <c r="AH184" s="20" t="str">
        <f t="shared" si="57"/>
        <v/>
      </c>
      <c r="AI184" s="20" t="str">
        <f t="shared" si="58"/>
        <v/>
      </c>
      <c r="AJ184" s="20" t="str">
        <f t="shared" si="59"/>
        <v/>
      </c>
      <c r="AK184" s="20" t="str">
        <f t="shared" si="60"/>
        <v/>
      </c>
      <c r="AL184" s="20" t="str">
        <f t="shared" si="61"/>
        <v/>
      </c>
      <c r="AM184" s="20" t="str">
        <f t="shared" si="62"/>
        <v/>
      </c>
      <c r="AO184" s="28" t="str">
        <f t="shared" si="44"/>
        <v/>
      </c>
    </row>
    <row r="185" spans="2:41" x14ac:dyDescent="0.25">
      <c r="B185" s="20">
        <v>2</v>
      </c>
      <c r="C185" s="32" t="s">
        <v>570</v>
      </c>
      <c r="D185" s="20" t="s">
        <v>152</v>
      </c>
      <c r="N185" s="32"/>
      <c r="S185" s="20" t="str">
        <f t="shared" si="45"/>
        <v>2-PASV</v>
      </c>
      <c r="T185" s="20" t="str">
        <f t="shared" si="46"/>
        <v>300-00</v>
      </c>
      <c r="U185" s="20" t="str">
        <f t="shared" si="47"/>
        <v>320-20</v>
      </c>
      <c r="V185" s="20" t="str">
        <f t="shared" si="48"/>
        <v>4-1EAT</v>
      </c>
      <c r="W185" s="20" t="str">
        <f t="shared" si="49"/>
        <v>910-00</v>
      </c>
      <c r="X185" s="20" t="str">
        <f t="shared" si="65"/>
        <v>810-00</v>
      </c>
      <c r="Y185" s="20" t="str">
        <f t="shared" si="66"/>
        <v>910-10</v>
      </c>
      <c r="Z185" s="20" t="str">
        <f t="shared" si="50"/>
        <v>910-12</v>
      </c>
      <c r="AA185" s="20" t="str">
        <f t="shared" si="51"/>
        <v>660-71</v>
      </c>
      <c r="AB185" s="20" t="str">
        <f t="shared" si="52"/>
        <v/>
      </c>
      <c r="AD185" s="20" t="str">
        <f t="shared" si="53"/>
        <v/>
      </c>
      <c r="AE185" s="20" t="str">
        <f t="shared" si="54"/>
        <v/>
      </c>
      <c r="AF185" s="20" t="str">
        <f t="shared" si="55"/>
        <v/>
      </c>
      <c r="AG185" s="20" t="str">
        <f t="shared" si="56"/>
        <v/>
      </c>
      <c r="AH185" s="20" t="str">
        <f t="shared" si="57"/>
        <v/>
      </c>
      <c r="AI185" s="20" t="str">
        <f t="shared" si="58"/>
        <v/>
      </c>
      <c r="AJ185" s="20" t="str">
        <f t="shared" si="59"/>
        <v/>
      </c>
      <c r="AK185" s="20" t="str">
        <f t="shared" si="60"/>
        <v/>
      </c>
      <c r="AL185" s="20" t="str">
        <f t="shared" si="61"/>
        <v/>
      </c>
      <c r="AM185" s="20" t="str">
        <f t="shared" si="62"/>
        <v/>
      </c>
      <c r="AO185" s="28" t="str">
        <f t="shared" si="44"/>
        <v/>
      </c>
    </row>
    <row r="186" spans="2:41" x14ac:dyDescent="0.25">
      <c r="B186" s="20">
        <v>2</v>
      </c>
      <c r="C186" s="32" t="s">
        <v>571</v>
      </c>
      <c r="D186" s="20" t="s">
        <v>153</v>
      </c>
      <c r="N186" s="32"/>
      <c r="S186" s="20" t="str">
        <f t="shared" si="45"/>
        <v>2-PASV</v>
      </c>
      <c r="T186" s="20" t="str">
        <f t="shared" si="46"/>
        <v>300-00</v>
      </c>
      <c r="U186" s="20" t="str">
        <f t="shared" si="47"/>
        <v>320-20</v>
      </c>
      <c r="V186" s="20" t="str">
        <f t="shared" si="48"/>
        <v>4-1EAT</v>
      </c>
      <c r="W186" s="20" t="str">
        <f t="shared" si="49"/>
        <v>910-00</v>
      </c>
      <c r="X186" s="20" t="str">
        <f t="shared" si="65"/>
        <v>810-00</v>
      </c>
      <c r="Y186" s="20" t="str">
        <f t="shared" si="66"/>
        <v>910-10</v>
      </c>
      <c r="Z186" s="20" t="str">
        <f t="shared" si="50"/>
        <v>910-12</v>
      </c>
      <c r="AA186" s="20" t="str">
        <f t="shared" si="51"/>
        <v>660-71</v>
      </c>
      <c r="AB186" s="20" t="str">
        <f t="shared" si="52"/>
        <v/>
      </c>
      <c r="AD186" s="20" t="str">
        <f t="shared" si="53"/>
        <v/>
      </c>
      <c r="AE186" s="20" t="str">
        <f t="shared" si="54"/>
        <v/>
      </c>
      <c r="AF186" s="20" t="str">
        <f t="shared" si="55"/>
        <v/>
      </c>
      <c r="AG186" s="20" t="str">
        <f t="shared" si="56"/>
        <v/>
      </c>
      <c r="AH186" s="20" t="str">
        <f t="shared" si="57"/>
        <v/>
      </c>
      <c r="AI186" s="20" t="str">
        <f t="shared" si="58"/>
        <v/>
      </c>
      <c r="AJ186" s="20" t="str">
        <f t="shared" si="59"/>
        <v/>
      </c>
      <c r="AK186" s="20" t="str">
        <f t="shared" si="60"/>
        <v/>
      </c>
      <c r="AL186" s="20" t="str">
        <f t="shared" si="61"/>
        <v/>
      </c>
      <c r="AM186" s="20" t="str">
        <f t="shared" si="62"/>
        <v/>
      </c>
      <c r="AO186" s="28" t="str">
        <f t="shared" si="44"/>
        <v/>
      </c>
    </row>
    <row r="187" spans="2:41" x14ac:dyDescent="0.25">
      <c r="B187" s="20">
        <v>2</v>
      </c>
      <c r="C187" s="32" t="s">
        <v>572</v>
      </c>
      <c r="D187" s="20" t="s">
        <v>154</v>
      </c>
      <c r="N187" s="32"/>
      <c r="S187" s="20" t="str">
        <f t="shared" si="45"/>
        <v>2-PASV</v>
      </c>
      <c r="T187" s="20" t="str">
        <f t="shared" si="46"/>
        <v>300-00</v>
      </c>
      <c r="U187" s="20" t="str">
        <f t="shared" si="47"/>
        <v>320-20</v>
      </c>
      <c r="V187" s="20" t="str">
        <f t="shared" si="48"/>
        <v>4-1EAT</v>
      </c>
      <c r="W187" s="20" t="str">
        <f t="shared" si="49"/>
        <v>910-00</v>
      </c>
      <c r="X187" s="20" t="str">
        <f t="shared" si="65"/>
        <v>810-00</v>
      </c>
      <c r="Y187" s="20" t="str">
        <f t="shared" si="66"/>
        <v>910-10</v>
      </c>
      <c r="Z187" s="20" t="str">
        <f t="shared" si="50"/>
        <v>910-12</v>
      </c>
      <c r="AA187" s="20" t="str">
        <f t="shared" si="51"/>
        <v>660-71</v>
      </c>
      <c r="AB187" s="20" t="str">
        <f t="shared" si="52"/>
        <v/>
      </c>
      <c r="AD187" s="20" t="str">
        <f t="shared" si="53"/>
        <v/>
      </c>
      <c r="AE187" s="20" t="str">
        <f t="shared" si="54"/>
        <v/>
      </c>
      <c r="AF187" s="20" t="str">
        <f t="shared" si="55"/>
        <v/>
      </c>
      <c r="AG187" s="20" t="str">
        <f t="shared" si="56"/>
        <v/>
      </c>
      <c r="AH187" s="20" t="str">
        <f t="shared" si="57"/>
        <v/>
      </c>
      <c r="AI187" s="20" t="str">
        <f t="shared" si="58"/>
        <v/>
      </c>
      <c r="AJ187" s="20" t="str">
        <f t="shared" si="59"/>
        <v/>
      </c>
      <c r="AK187" s="20" t="str">
        <f t="shared" si="60"/>
        <v/>
      </c>
      <c r="AL187" s="20" t="str">
        <f t="shared" si="61"/>
        <v/>
      </c>
      <c r="AM187" s="20" t="str">
        <f t="shared" si="62"/>
        <v/>
      </c>
      <c r="AO187" s="28" t="str">
        <f t="shared" si="44"/>
        <v/>
      </c>
    </row>
    <row r="188" spans="2:41" x14ac:dyDescent="0.25">
      <c r="B188" s="20">
        <v>2</v>
      </c>
      <c r="C188" s="32" t="s">
        <v>573</v>
      </c>
      <c r="D188" s="20" t="s">
        <v>155</v>
      </c>
      <c r="N188" s="32"/>
      <c r="S188" s="20" t="str">
        <f t="shared" si="45"/>
        <v>2-PASV</v>
      </c>
      <c r="T188" s="20" t="str">
        <f t="shared" si="46"/>
        <v>300-00</v>
      </c>
      <c r="U188" s="20" t="str">
        <f t="shared" si="47"/>
        <v>320-20</v>
      </c>
      <c r="V188" s="20" t="str">
        <f t="shared" si="48"/>
        <v>4-1EAT</v>
      </c>
      <c r="W188" s="20" t="str">
        <f t="shared" si="49"/>
        <v>910-00</v>
      </c>
      <c r="X188" s="20" t="str">
        <f t="shared" si="65"/>
        <v>810-00</v>
      </c>
      <c r="Y188" s="20" t="str">
        <f t="shared" si="66"/>
        <v>910-10</v>
      </c>
      <c r="Z188" s="20" t="str">
        <f t="shared" si="50"/>
        <v>910-12</v>
      </c>
      <c r="AA188" s="20" t="str">
        <f t="shared" si="51"/>
        <v>660-71</v>
      </c>
      <c r="AB188" s="20" t="str">
        <f t="shared" si="52"/>
        <v/>
      </c>
      <c r="AD188" s="20" t="str">
        <f t="shared" si="53"/>
        <v/>
      </c>
      <c r="AE188" s="20" t="str">
        <f t="shared" si="54"/>
        <v/>
      </c>
      <c r="AF188" s="20" t="str">
        <f t="shared" si="55"/>
        <v/>
      </c>
      <c r="AG188" s="20" t="str">
        <f t="shared" si="56"/>
        <v/>
      </c>
      <c r="AH188" s="20" t="str">
        <f t="shared" si="57"/>
        <v/>
      </c>
      <c r="AI188" s="20" t="str">
        <f t="shared" si="58"/>
        <v/>
      </c>
      <c r="AJ188" s="20" t="str">
        <f t="shared" si="59"/>
        <v/>
      </c>
      <c r="AK188" s="20" t="str">
        <f t="shared" si="60"/>
        <v/>
      </c>
      <c r="AL188" s="20" t="str">
        <f t="shared" si="61"/>
        <v/>
      </c>
      <c r="AM188" s="20" t="str">
        <f t="shared" si="62"/>
        <v/>
      </c>
      <c r="AO188" s="28" t="str">
        <f t="shared" si="44"/>
        <v/>
      </c>
    </row>
    <row r="189" spans="2:41" x14ac:dyDescent="0.25">
      <c r="B189" s="20">
        <v>1</v>
      </c>
      <c r="C189" s="32" t="s">
        <v>407</v>
      </c>
      <c r="D189" s="20" t="s">
        <v>156</v>
      </c>
      <c r="M189" s="32"/>
      <c r="S189" s="20" t="str">
        <f t="shared" si="45"/>
        <v>2-PASV</v>
      </c>
      <c r="T189" s="20" t="str">
        <f t="shared" si="46"/>
        <v>300-00</v>
      </c>
      <c r="U189" s="20" t="str">
        <f t="shared" si="47"/>
        <v>320-20</v>
      </c>
      <c r="V189" s="20" t="str">
        <f t="shared" si="48"/>
        <v>4-1EAT</v>
      </c>
      <c r="W189" s="20" t="str">
        <f t="shared" si="49"/>
        <v>910-00</v>
      </c>
      <c r="X189" s="20" t="str">
        <f t="shared" si="65"/>
        <v>810-00</v>
      </c>
      <c r="Y189" s="20" t="str">
        <f t="shared" si="66"/>
        <v>910-10</v>
      </c>
      <c r="Z189" s="20" t="str">
        <f t="shared" si="50"/>
        <v>910-12</v>
      </c>
      <c r="AA189" s="20" t="str">
        <f t="shared" si="51"/>
        <v>660-71</v>
      </c>
      <c r="AB189" s="20" t="str">
        <f t="shared" si="52"/>
        <v/>
      </c>
      <c r="AD189" s="20" t="str">
        <f t="shared" si="53"/>
        <v/>
      </c>
      <c r="AE189" s="20" t="str">
        <f t="shared" si="54"/>
        <v/>
      </c>
      <c r="AF189" s="20" t="str">
        <f t="shared" si="55"/>
        <v/>
      </c>
      <c r="AG189" s="20" t="str">
        <f t="shared" si="56"/>
        <v/>
      </c>
      <c r="AH189" s="20" t="str">
        <f t="shared" si="57"/>
        <v/>
      </c>
      <c r="AI189" s="20" t="str">
        <f t="shared" si="58"/>
        <v/>
      </c>
      <c r="AJ189" s="20" t="str">
        <f t="shared" si="59"/>
        <v/>
      </c>
      <c r="AK189" s="20" t="str">
        <f t="shared" si="60"/>
        <v/>
      </c>
      <c r="AL189" s="20" t="str">
        <f t="shared" si="61"/>
        <v/>
      </c>
      <c r="AM189" s="20" t="str">
        <f t="shared" si="62"/>
        <v/>
      </c>
      <c r="AO189" s="28" t="str">
        <f t="shared" si="44"/>
        <v/>
      </c>
    </row>
    <row r="190" spans="2:41" x14ac:dyDescent="0.25">
      <c r="B190" s="20">
        <v>2</v>
      </c>
      <c r="C190" s="32" t="s">
        <v>408</v>
      </c>
      <c r="D190" s="20" t="s">
        <v>157</v>
      </c>
      <c r="N190" s="32"/>
      <c r="S190" s="20" t="str">
        <f t="shared" si="45"/>
        <v>2-PASV</v>
      </c>
      <c r="T190" s="20" t="str">
        <f t="shared" si="46"/>
        <v>300-00</v>
      </c>
      <c r="U190" s="20" t="str">
        <f t="shared" si="47"/>
        <v>320-20</v>
      </c>
      <c r="V190" s="20" t="str">
        <f t="shared" si="48"/>
        <v>4-1EAT</v>
      </c>
      <c r="W190" s="20" t="str">
        <f t="shared" si="49"/>
        <v>910-00</v>
      </c>
      <c r="X190" s="20" t="str">
        <f t="shared" si="65"/>
        <v>810-00</v>
      </c>
      <c r="Y190" s="20" t="str">
        <f t="shared" si="66"/>
        <v>910-10</v>
      </c>
      <c r="Z190" s="20" t="str">
        <f t="shared" si="50"/>
        <v>910-12</v>
      </c>
      <c r="AA190" s="20" t="str">
        <f t="shared" si="51"/>
        <v>660-71</v>
      </c>
      <c r="AB190" s="20" t="str">
        <f t="shared" si="52"/>
        <v/>
      </c>
      <c r="AD190" s="20" t="str">
        <f t="shared" si="53"/>
        <v/>
      </c>
      <c r="AE190" s="20" t="str">
        <f t="shared" si="54"/>
        <v/>
      </c>
      <c r="AF190" s="20" t="str">
        <f t="shared" si="55"/>
        <v/>
      </c>
      <c r="AG190" s="20" t="str">
        <f t="shared" si="56"/>
        <v/>
      </c>
      <c r="AH190" s="20" t="str">
        <f t="shared" si="57"/>
        <v/>
      </c>
      <c r="AI190" s="20" t="str">
        <f t="shared" si="58"/>
        <v/>
      </c>
      <c r="AJ190" s="20" t="str">
        <f t="shared" si="59"/>
        <v/>
      </c>
      <c r="AK190" s="20" t="str">
        <f t="shared" si="60"/>
        <v/>
      </c>
      <c r="AL190" s="20" t="str">
        <f t="shared" si="61"/>
        <v/>
      </c>
      <c r="AM190" s="20" t="str">
        <f t="shared" si="62"/>
        <v/>
      </c>
      <c r="AO190" s="28" t="str">
        <f t="shared" si="44"/>
        <v/>
      </c>
    </row>
    <row r="191" spans="2:41" x14ac:dyDescent="0.25">
      <c r="B191" s="20">
        <v>2</v>
      </c>
      <c r="C191" s="32" t="s">
        <v>409</v>
      </c>
      <c r="D191" s="20" t="s">
        <v>158</v>
      </c>
      <c r="N191" s="32"/>
      <c r="S191" s="20" t="str">
        <f t="shared" si="45"/>
        <v>2-PASV</v>
      </c>
      <c r="T191" s="20" t="str">
        <f t="shared" si="46"/>
        <v>300-00</v>
      </c>
      <c r="U191" s="20" t="str">
        <f t="shared" si="47"/>
        <v>320-20</v>
      </c>
      <c r="V191" s="20" t="str">
        <f t="shared" si="48"/>
        <v>4-1EAT</v>
      </c>
      <c r="W191" s="20" t="str">
        <f t="shared" si="49"/>
        <v>910-00</v>
      </c>
      <c r="X191" s="20" t="str">
        <f t="shared" si="65"/>
        <v>810-00</v>
      </c>
      <c r="Y191" s="20" t="str">
        <f t="shared" si="66"/>
        <v>910-10</v>
      </c>
      <c r="Z191" s="20" t="str">
        <f t="shared" si="50"/>
        <v>910-12</v>
      </c>
      <c r="AA191" s="20" t="str">
        <f t="shared" si="51"/>
        <v>660-71</v>
      </c>
      <c r="AB191" s="20" t="str">
        <f t="shared" si="52"/>
        <v/>
      </c>
      <c r="AD191" s="20" t="str">
        <f t="shared" si="53"/>
        <v/>
      </c>
      <c r="AE191" s="20" t="str">
        <f t="shared" si="54"/>
        <v/>
      </c>
      <c r="AF191" s="20" t="str">
        <f t="shared" si="55"/>
        <v/>
      </c>
      <c r="AG191" s="20" t="str">
        <f t="shared" si="56"/>
        <v/>
      </c>
      <c r="AH191" s="20" t="str">
        <f t="shared" si="57"/>
        <v/>
      </c>
      <c r="AI191" s="20" t="str">
        <f t="shared" si="58"/>
        <v/>
      </c>
      <c r="AJ191" s="20" t="str">
        <f t="shared" si="59"/>
        <v/>
      </c>
      <c r="AK191" s="20" t="str">
        <f t="shared" si="60"/>
        <v/>
      </c>
      <c r="AL191" s="20" t="str">
        <f t="shared" si="61"/>
        <v/>
      </c>
      <c r="AM191" s="20" t="str">
        <f t="shared" si="62"/>
        <v/>
      </c>
      <c r="AO191" s="28" t="str">
        <f t="shared" si="44"/>
        <v/>
      </c>
    </row>
    <row r="192" spans="2:41" x14ac:dyDescent="0.25">
      <c r="B192" s="20">
        <v>2</v>
      </c>
      <c r="C192" s="32" t="s">
        <v>410</v>
      </c>
      <c r="D192" s="20" t="s">
        <v>159</v>
      </c>
      <c r="N192" s="32"/>
      <c r="S192" s="20" t="str">
        <f t="shared" si="45"/>
        <v>2-PASV</v>
      </c>
      <c r="T192" s="20" t="str">
        <f t="shared" si="46"/>
        <v>300-00</v>
      </c>
      <c r="U192" s="20" t="str">
        <f t="shared" si="47"/>
        <v>320-20</v>
      </c>
      <c r="V192" s="20" t="str">
        <f t="shared" si="48"/>
        <v>4-1EAT</v>
      </c>
      <c r="W192" s="20" t="str">
        <f t="shared" si="49"/>
        <v>910-00</v>
      </c>
      <c r="X192" s="20" t="str">
        <f t="shared" si="65"/>
        <v>810-00</v>
      </c>
      <c r="Y192" s="20" t="str">
        <f t="shared" si="66"/>
        <v>910-10</v>
      </c>
      <c r="Z192" s="20" t="str">
        <f t="shared" si="50"/>
        <v>910-12</v>
      </c>
      <c r="AA192" s="20" t="str">
        <f t="shared" si="51"/>
        <v>660-71</v>
      </c>
      <c r="AB192" s="20" t="str">
        <f t="shared" si="52"/>
        <v/>
      </c>
      <c r="AD192" s="20" t="str">
        <f t="shared" si="53"/>
        <v/>
      </c>
      <c r="AE192" s="20" t="str">
        <f t="shared" si="54"/>
        <v/>
      </c>
      <c r="AF192" s="20" t="str">
        <f t="shared" si="55"/>
        <v/>
      </c>
      <c r="AG192" s="20" t="str">
        <f t="shared" si="56"/>
        <v/>
      </c>
      <c r="AH192" s="20" t="str">
        <f t="shared" si="57"/>
        <v/>
      </c>
      <c r="AI192" s="20" t="str">
        <f t="shared" si="58"/>
        <v/>
      </c>
      <c r="AJ192" s="20" t="str">
        <f t="shared" si="59"/>
        <v/>
      </c>
      <c r="AK192" s="20" t="str">
        <f t="shared" si="60"/>
        <v/>
      </c>
      <c r="AL192" s="20" t="str">
        <f t="shared" si="61"/>
        <v/>
      </c>
      <c r="AM192" s="20" t="str">
        <f t="shared" si="62"/>
        <v/>
      </c>
      <c r="AO192" s="28" t="str">
        <f t="shared" si="44"/>
        <v/>
      </c>
    </row>
    <row r="193" spans="2:41" x14ac:dyDescent="0.25">
      <c r="B193" s="20">
        <v>3</v>
      </c>
      <c r="C193" s="32" t="s">
        <v>411</v>
      </c>
      <c r="D193" s="20" t="s">
        <v>160</v>
      </c>
      <c r="O193" s="32"/>
      <c r="S193" s="20" t="str">
        <f t="shared" si="45"/>
        <v>2-PASV</v>
      </c>
      <c r="T193" s="20" t="str">
        <f t="shared" si="46"/>
        <v>300-00</v>
      </c>
      <c r="U193" s="20" t="str">
        <f t="shared" si="47"/>
        <v>320-20</v>
      </c>
      <c r="V193" s="20" t="str">
        <f t="shared" si="48"/>
        <v>4-1EAT</v>
      </c>
      <c r="W193" s="20" t="str">
        <f t="shared" si="49"/>
        <v>910-00</v>
      </c>
      <c r="X193" s="20" t="str">
        <f t="shared" si="65"/>
        <v>810-00</v>
      </c>
      <c r="Y193" s="20" t="str">
        <f t="shared" si="66"/>
        <v>910-10</v>
      </c>
      <c r="Z193" s="20" t="str">
        <f t="shared" si="50"/>
        <v>910-12</v>
      </c>
      <c r="AA193" s="20" t="str">
        <f t="shared" si="51"/>
        <v>660-71</v>
      </c>
      <c r="AB193" s="20" t="str">
        <f t="shared" si="52"/>
        <v/>
      </c>
      <c r="AD193" s="20" t="str">
        <f t="shared" si="53"/>
        <v/>
      </c>
      <c r="AE193" s="20" t="str">
        <f t="shared" si="54"/>
        <v/>
      </c>
      <c r="AF193" s="20" t="str">
        <f t="shared" si="55"/>
        <v/>
      </c>
      <c r="AG193" s="20" t="str">
        <f t="shared" si="56"/>
        <v/>
      </c>
      <c r="AH193" s="20" t="str">
        <f t="shared" si="57"/>
        <v/>
      </c>
      <c r="AI193" s="20" t="str">
        <f t="shared" si="58"/>
        <v/>
      </c>
      <c r="AJ193" s="20" t="str">
        <f t="shared" si="59"/>
        <v/>
      </c>
      <c r="AK193" s="20" t="str">
        <f t="shared" si="60"/>
        <v/>
      </c>
      <c r="AL193" s="20" t="str">
        <f t="shared" si="61"/>
        <v/>
      </c>
      <c r="AM193" s="20" t="str">
        <f t="shared" si="62"/>
        <v/>
      </c>
      <c r="AO193" s="28" t="str">
        <f t="shared" si="44"/>
        <v/>
      </c>
    </row>
    <row r="194" spans="2:41" x14ac:dyDescent="0.25">
      <c r="B194" s="20">
        <v>3</v>
      </c>
      <c r="C194" s="32" t="s">
        <v>412</v>
      </c>
      <c r="D194" s="20" t="s">
        <v>161</v>
      </c>
      <c r="O194" s="32"/>
      <c r="S194" s="20" t="str">
        <f t="shared" si="45"/>
        <v>2-PASV</v>
      </c>
      <c r="T194" s="20" t="str">
        <f t="shared" si="46"/>
        <v>300-00</v>
      </c>
      <c r="U194" s="20" t="str">
        <f t="shared" si="47"/>
        <v>320-20</v>
      </c>
      <c r="V194" s="20" t="str">
        <f t="shared" si="48"/>
        <v>4-1EAT</v>
      </c>
      <c r="W194" s="20" t="str">
        <f t="shared" si="49"/>
        <v>910-00</v>
      </c>
      <c r="X194" s="20" t="str">
        <f t="shared" si="65"/>
        <v>810-00</v>
      </c>
      <c r="Y194" s="20" t="str">
        <f t="shared" si="66"/>
        <v>910-10</v>
      </c>
      <c r="Z194" s="20" t="str">
        <f t="shared" si="50"/>
        <v>910-12</v>
      </c>
      <c r="AA194" s="20" t="str">
        <f t="shared" si="51"/>
        <v>660-71</v>
      </c>
      <c r="AB194" s="20" t="str">
        <f t="shared" si="52"/>
        <v/>
      </c>
      <c r="AD194" s="20" t="str">
        <f t="shared" si="53"/>
        <v/>
      </c>
      <c r="AE194" s="20" t="str">
        <f t="shared" si="54"/>
        <v/>
      </c>
      <c r="AF194" s="20" t="str">
        <f t="shared" si="55"/>
        <v/>
      </c>
      <c r="AG194" s="20" t="str">
        <f t="shared" si="56"/>
        <v/>
      </c>
      <c r="AH194" s="20" t="str">
        <f t="shared" si="57"/>
        <v/>
      </c>
      <c r="AI194" s="20" t="str">
        <f t="shared" si="58"/>
        <v/>
      </c>
      <c r="AJ194" s="20" t="str">
        <f t="shared" si="59"/>
        <v/>
      </c>
      <c r="AK194" s="20" t="str">
        <f t="shared" si="60"/>
        <v/>
      </c>
      <c r="AL194" s="20" t="str">
        <f t="shared" si="61"/>
        <v/>
      </c>
      <c r="AM194" s="20" t="str">
        <f t="shared" si="62"/>
        <v/>
      </c>
      <c r="AO194" s="28" t="str">
        <f t="shared" si="44"/>
        <v/>
      </c>
    </row>
    <row r="195" spans="2:41" x14ac:dyDescent="0.25">
      <c r="B195" s="20">
        <v>3</v>
      </c>
      <c r="C195" s="32" t="s">
        <v>413</v>
      </c>
      <c r="D195" s="20" t="s">
        <v>162</v>
      </c>
      <c r="O195" s="32"/>
      <c r="S195" s="20" t="str">
        <f t="shared" si="45"/>
        <v>2-PASV</v>
      </c>
      <c r="T195" s="20" t="str">
        <f t="shared" si="46"/>
        <v>300-00</v>
      </c>
      <c r="U195" s="20" t="str">
        <f t="shared" si="47"/>
        <v>320-20</v>
      </c>
      <c r="V195" s="20" t="str">
        <f t="shared" si="48"/>
        <v>4-1EAT</v>
      </c>
      <c r="W195" s="20" t="str">
        <f t="shared" si="49"/>
        <v>910-00</v>
      </c>
      <c r="X195" s="20" t="str">
        <f t="shared" si="65"/>
        <v>810-00</v>
      </c>
      <c r="Y195" s="20" t="str">
        <f t="shared" si="66"/>
        <v>910-10</v>
      </c>
      <c r="Z195" s="20" t="str">
        <f t="shared" si="50"/>
        <v>910-12</v>
      </c>
      <c r="AA195" s="20" t="str">
        <f t="shared" si="51"/>
        <v>660-71</v>
      </c>
      <c r="AB195" s="20" t="str">
        <f t="shared" si="52"/>
        <v/>
      </c>
      <c r="AD195" s="20" t="str">
        <f t="shared" si="53"/>
        <v/>
      </c>
      <c r="AE195" s="20" t="str">
        <f t="shared" si="54"/>
        <v/>
      </c>
      <c r="AF195" s="20" t="str">
        <f t="shared" si="55"/>
        <v/>
      </c>
      <c r="AG195" s="20" t="str">
        <f t="shared" si="56"/>
        <v/>
      </c>
      <c r="AH195" s="20" t="str">
        <f t="shared" si="57"/>
        <v/>
      </c>
      <c r="AI195" s="20" t="str">
        <f t="shared" si="58"/>
        <v/>
      </c>
      <c r="AJ195" s="20" t="str">
        <f t="shared" si="59"/>
        <v/>
      </c>
      <c r="AK195" s="20" t="str">
        <f t="shared" si="60"/>
        <v/>
      </c>
      <c r="AL195" s="20" t="str">
        <f t="shared" si="61"/>
        <v/>
      </c>
      <c r="AM195" s="20" t="str">
        <f t="shared" si="62"/>
        <v/>
      </c>
      <c r="AO195" s="28" t="str">
        <f t="shared" si="44"/>
        <v/>
      </c>
    </row>
    <row r="196" spans="2:41" x14ac:dyDescent="0.25">
      <c r="B196" s="20">
        <v>3</v>
      </c>
      <c r="C196" s="32" t="s">
        <v>414</v>
      </c>
      <c r="D196" s="20" t="s">
        <v>163</v>
      </c>
      <c r="O196" s="32"/>
      <c r="S196" s="20" t="str">
        <f t="shared" si="45"/>
        <v>2-PASV</v>
      </c>
      <c r="T196" s="20" t="str">
        <f t="shared" si="46"/>
        <v>300-00</v>
      </c>
      <c r="U196" s="20" t="str">
        <f t="shared" si="47"/>
        <v>320-20</v>
      </c>
      <c r="V196" s="20" t="str">
        <f t="shared" si="48"/>
        <v>4-1EAT</v>
      </c>
      <c r="W196" s="20" t="str">
        <f t="shared" si="49"/>
        <v>910-00</v>
      </c>
      <c r="X196" s="20" t="str">
        <f t="shared" si="65"/>
        <v>810-00</v>
      </c>
      <c r="Y196" s="20" t="str">
        <f t="shared" si="66"/>
        <v>910-10</v>
      </c>
      <c r="Z196" s="20" t="str">
        <f t="shared" si="50"/>
        <v>910-12</v>
      </c>
      <c r="AA196" s="20" t="str">
        <f t="shared" si="51"/>
        <v>660-71</v>
      </c>
      <c r="AB196" s="20" t="str">
        <f t="shared" si="52"/>
        <v/>
      </c>
      <c r="AD196" s="20" t="str">
        <f t="shared" si="53"/>
        <v/>
      </c>
      <c r="AE196" s="20" t="str">
        <f t="shared" si="54"/>
        <v/>
      </c>
      <c r="AF196" s="20" t="str">
        <f t="shared" si="55"/>
        <v/>
      </c>
      <c r="AG196" s="20" t="str">
        <f t="shared" si="56"/>
        <v/>
      </c>
      <c r="AH196" s="20" t="str">
        <f t="shared" si="57"/>
        <v/>
      </c>
      <c r="AI196" s="20" t="str">
        <f t="shared" si="58"/>
        <v/>
      </c>
      <c r="AJ196" s="20" t="str">
        <f t="shared" si="59"/>
        <v/>
      </c>
      <c r="AK196" s="20" t="str">
        <f t="shared" si="60"/>
        <v/>
      </c>
      <c r="AL196" s="20" t="str">
        <f t="shared" si="61"/>
        <v/>
      </c>
      <c r="AM196" s="20" t="str">
        <f t="shared" si="62"/>
        <v/>
      </c>
      <c r="AO196" s="28" t="str">
        <f t="shared" si="44"/>
        <v/>
      </c>
    </row>
    <row r="197" spans="2:41" x14ac:dyDescent="0.25">
      <c r="B197" s="20">
        <v>3</v>
      </c>
      <c r="C197" s="32" t="s">
        <v>415</v>
      </c>
      <c r="D197" s="20" t="s">
        <v>164</v>
      </c>
      <c r="O197" s="32"/>
      <c r="S197" s="20" t="str">
        <f t="shared" si="45"/>
        <v>2-PASV</v>
      </c>
      <c r="T197" s="20" t="str">
        <f t="shared" si="46"/>
        <v>300-00</v>
      </c>
      <c r="U197" s="20" t="str">
        <f t="shared" si="47"/>
        <v>320-20</v>
      </c>
      <c r="V197" s="20" t="str">
        <f t="shared" si="48"/>
        <v>4-1EAT</v>
      </c>
      <c r="W197" s="20" t="str">
        <f t="shared" si="49"/>
        <v>910-00</v>
      </c>
      <c r="X197" s="20" t="str">
        <f t="shared" si="65"/>
        <v>810-00</v>
      </c>
      <c r="Y197" s="20" t="str">
        <f t="shared" si="66"/>
        <v>910-10</v>
      </c>
      <c r="Z197" s="20" t="str">
        <f t="shared" si="50"/>
        <v>910-12</v>
      </c>
      <c r="AA197" s="20" t="str">
        <f t="shared" si="51"/>
        <v>660-71</v>
      </c>
      <c r="AB197" s="20" t="str">
        <f t="shared" si="52"/>
        <v/>
      </c>
      <c r="AD197" s="20" t="str">
        <f t="shared" si="53"/>
        <v/>
      </c>
      <c r="AE197" s="20" t="str">
        <f t="shared" si="54"/>
        <v/>
      </c>
      <c r="AF197" s="20" t="str">
        <f t="shared" si="55"/>
        <v/>
      </c>
      <c r="AG197" s="20" t="str">
        <f t="shared" si="56"/>
        <v/>
      </c>
      <c r="AH197" s="20" t="str">
        <f t="shared" si="57"/>
        <v/>
      </c>
      <c r="AI197" s="20" t="str">
        <f t="shared" si="58"/>
        <v/>
      </c>
      <c r="AJ197" s="20" t="str">
        <f t="shared" si="59"/>
        <v/>
      </c>
      <c r="AK197" s="20" t="str">
        <f t="shared" si="60"/>
        <v/>
      </c>
      <c r="AL197" s="20" t="str">
        <f t="shared" si="61"/>
        <v/>
      </c>
      <c r="AM197" s="20" t="str">
        <f t="shared" si="62"/>
        <v/>
      </c>
      <c r="AO197" s="28" t="str">
        <f t="shared" ref="AO197:AO260" si="67">IF(NOT(EXACT(AD197, "")), AD197, IF(NOT(EXACT(AE197, "")), AE197, IF(NOT(EXACT(AF197, "")), AF197, IF(NOT(EXACT(AG197, "")), AG197, IF(NOT(EXACT(AH197, "")), AH197, IF(NOT(EXACT(AI197, "")), AI197, IF(NOT(EXACT(AJ197, "")), AJ197, IF(NOT(EXACT(AK197, "")), AK197, IF(NOT(EXACT(AL197, "")), AL197, IF(NOT(EXACT(AM197, "")), AM197, ""))))))))))</f>
        <v/>
      </c>
    </row>
    <row r="198" spans="2:41" x14ac:dyDescent="0.25">
      <c r="B198" s="20">
        <v>3</v>
      </c>
      <c r="C198" s="32" t="s">
        <v>416</v>
      </c>
      <c r="D198" s="20" t="s">
        <v>165</v>
      </c>
      <c r="O198" s="32"/>
      <c r="S198" s="20" t="str">
        <f t="shared" ref="S198:S261" si="68">IF(EXACT($F198, ""), IF(EXACT($S197, ""), "", $S197), $F198)</f>
        <v>2-PASV</v>
      </c>
      <c r="T198" s="20" t="str">
        <f t="shared" ref="T198:T261" si="69">IF(EXACT($G198, ""), IF(EXACT($T197, ""), "", $T197), $G198)</f>
        <v>300-00</v>
      </c>
      <c r="U198" s="20" t="str">
        <f t="shared" ref="U198:U261" si="70">IF(EXACT($H198, ""), IF(EXACT($U197, ""), "", $U197), $H198)</f>
        <v>320-20</v>
      </c>
      <c r="V198" s="20" t="str">
        <f t="shared" ref="V198:V261" si="71">IF(EXACT($I198, ""), IF(EXACT($V197, ""), "", $V197), $I198)</f>
        <v>4-1EAT</v>
      </c>
      <c r="W198" s="20" t="str">
        <f t="shared" ref="W198:W261" si="72">IF(EXACT($J198, ""), IF(EXACT($W197, ""), "", $W197), $J198)</f>
        <v>910-00</v>
      </c>
      <c r="X198" s="20" t="str">
        <f t="shared" si="65"/>
        <v>810-00</v>
      </c>
      <c r="Y198" s="20" t="str">
        <f t="shared" si="66"/>
        <v>910-10</v>
      </c>
      <c r="Z198" s="20" t="str">
        <f t="shared" ref="Z198:Z261" si="73">IF(EXACT($M198, ""), IF(EXACT($Z197, ""), "", $Z197), $M198)</f>
        <v>910-12</v>
      </c>
      <c r="AA198" s="20" t="str">
        <f t="shared" ref="AA198:AA261" si="74">IF(EXACT($N198, ""), IF(EXACT($AA197, ""), "", $AA197), $N198)</f>
        <v>660-71</v>
      </c>
      <c r="AB198" s="20" t="str">
        <f t="shared" ref="AB198:AB261" si="75">IF(EXACT($O198, ""), IF(EXACT($AB197, ""), "", $AB197), $O198)</f>
        <v/>
      </c>
      <c r="AD198" s="20" t="str">
        <f t="shared" ref="AD198:AD261" si="76">IF(EXACT(T198, T197), "", CONCATENATE("SELECT * FROM ""SchAccounting"".""Func_TblCodeOfAccounting_Structure_SET""(0000004000000000002, NULL, 0000009000000000002, 0, '", S198, "', '", T198, "'); "))</f>
        <v/>
      </c>
      <c r="AE198" s="20" t="str">
        <f t="shared" ref="AE198:AE261" si="77">IF(EXACT(U198, U197), "", CONCATENATE("SELECT * FROM ""SchAccounting"".""Func_TblCodeOfAccounting_Structure_SET""(0000004000000000002, NULL, 0000009000000000002, 1, '", T198, "', '", U198, "'); "))</f>
        <v/>
      </c>
      <c r="AF198" s="20" t="str">
        <f t="shared" ref="AF198:AF261" si="78">IF(EXACT(V198, V197), "", CONCATENATE("SELECT * FROM ""SchAccounting"".""Func_TblCodeOfAccounting_Structure_SET""(0000004000000000002, NULL, 0000009000000000002, 2, '", U198, "', '", V198, "'); "))</f>
        <v/>
      </c>
      <c r="AG198" s="20" t="str">
        <f t="shared" ref="AG198:AG261" si="79">IF(EXACT(W198, W197), "", CONCATENATE("SELECT * FROM ""SchAccounting"".""Func_TblCodeOfAccounting_Structure_SET""(0000004000000000002, NULL, 0000009000000000002, 3, '", V198, "', '", W198, "'); "))</f>
        <v/>
      </c>
      <c r="AH198" s="20" t="str">
        <f t="shared" ref="AH198:AH261" si="80">IF(EXACT(X198, X197), "", CONCATENATE("SELECT * FROM ""SchAccounting"".""Func_TblCodeOfAccounting_Structure_SET""(0000004000000000002, NULL, 0000009000000000002, 4, '", W198, "', '", X198, "'); "))</f>
        <v/>
      </c>
      <c r="AI198" s="20" t="str">
        <f t="shared" ref="AI198:AI261" si="81">IF(EXACT(Y198, Y197), "", CONCATENATE("SELECT * FROM ""SchAccounting"".""Func_TblCodeOfAccounting_Structure_SET""(0000004000000000002, NULL, 0000009000000000002, 5, '", X198, "', '", Y198, "'); "))</f>
        <v/>
      </c>
      <c r="AJ198" s="20" t="str">
        <f t="shared" ref="AJ198:AJ261" si="82">IF(EXACT(Z198, Z197), "", CONCATENATE("SELECT * FROM ""SchAccounting"".""Func_TblCodeOfAccounting_Structure_SET""(0000004000000000002, NULL, 0000009000000000002, 6, '", Y198, "', '", Z198, "'); "))</f>
        <v/>
      </c>
      <c r="AK198" s="20" t="str">
        <f t="shared" ref="AK198:AK261" si="83">IF(EXACT(AA198, AA197), "", CONCATENATE("SELECT * FROM ""SchAccounting"".""Func_TblCodeOfAccounting_Structure_SET""(0000004000000000002, NULL, 0000009000000000002, 7, '", Z198, "', '", AA198, "'); "))</f>
        <v/>
      </c>
      <c r="AL198" s="20" t="str">
        <f t="shared" ref="AL198:AL261" si="84">IF(EXACT(AB198, AB197), "", CONCATENATE("SELECT * FROM ""SchAccounting"".""Func_TblCodeOfAccounting_Structure_SET""(0000004000000000002, NULL, 0000009000000000002, 8, '", AA198, "', '", AB198, "'); "))</f>
        <v/>
      </c>
      <c r="AM198" s="20" t="str">
        <f t="shared" ref="AM198:AM261" si="85">IF(EXACT(AC198, AC197), "", CONCATENATE("SELECT * FROM ""SchAccounting"".""Func_TblCodeOfAccounting_Structure_SET""(0000004000000000002, NULL, 0000009000000000002, 9, '", AB198, "', '", AC198, "'); "))</f>
        <v/>
      </c>
      <c r="AO198" s="28" t="str">
        <f t="shared" si="67"/>
        <v/>
      </c>
    </row>
    <row r="199" spans="2:41" x14ac:dyDescent="0.25">
      <c r="B199" s="20">
        <v>3</v>
      </c>
      <c r="C199" s="32" t="s">
        <v>417</v>
      </c>
      <c r="D199" s="20" t="s">
        <v>166</v>
      </c>
      <c r="O199" s="32"/>
      <c r="S199" s="20" t="str">
        <f t="shared" si="68"/>
        <v>2-PASV</v>
      </c>
      <c r="T199" s="20" t="str">
        <f t="shared" si="69"/>
        <v>300-00</v>
      </c>
      <c r="U199" s="20" t="str">
        <f t="shared" si="70"/>
        <v>320-20</v>
      </c>
      <c r="V199" s="20" t="str">
        <f t="shared" si="71"/>
        <v>4-1EAT</v>
      </c>
      <c r="W199" s="20" t="str">
        <f t="shared" si="72"/>
        <v>910-00</v>
      </c>
      <c r="X199" s="20" t="str">
        <f t="shared" si="65"/>
        <v>810-00</v>
      </c>
      <c r="Y199" s="20" t="str">
        <f t="shared" si="66"/>
        <v>910-10</v>
      </c>
      <c r="Z199" s="20" t="str">
        <f t="shared" si="73"/>
        <v>910-12</v>
      </c>
      <c r="AA199" s="20" t="str">
        <f t="shared" si="74"/>
        <v>660-71</v>
      </c>
      <c r="AB199" s="20" t="str">
        <f t="shared" si="75"/>
        <v/>
      </c>
      <c r="AD199" s="20" t="str">
        <f t="shared" si="76"/>
        <v/>
      </c>
      <c r="AE199" s="20" t="str">
        <f t="shared" si="77"/>
        <v/>
      </c>
      <c r="AF199" s="20" t="str">
        <f t="shared" si="78"/>
        <v/>
      </c>
      <c r="AG199" s="20" t="str">
        <f t="shared" si="79"/>
        <v/>
      </c>
      <c r="AH199" s="20" t="str">
        <f t="shared" si="80"/>
        <v/>
      </c>
      <c r="AI199" s="20" t="str">
        <f t="shared" si="81"/>
        <v/>
      </c>
      <c r="AJ199" s="20" t="str">
        <f t="shared" si="82"/>
        <v/>
      </c>
      <c r="AK199" s="20" t="str">
        <f t="shared" si="83"/>
        <v/>
      </c>
      <c r="AL199" s="20" t="str">
        <f t="shared" si="84"/>
        <v/>
      </c>
      <c r="AM199" s="20" t="str">
        <f t="shared" si="85"/>
        <v/>
      </c>
      <c r="AO199" s="28" t="str">
        <f t="shared" si="67"/>
        <v/>
      </c>
    </row>
    <row r="200" spans="2:41" x14ac:dyDescent="0.25">
      <c r="B200" s="20">
        <v>3</v>
      </c>
      <c r="C200" s="32" t="s">
        <v>418</v>
      </c>
      <c r="D200" s="20" t="s">
        <v>167</v>
      </c>
      <c r="O200" s="32"/>
      <c r="S200" s="20" t="str">
        <f t="shared" si="68"/>
        <v>2-PASV</v>
      </c>
      <c r="T200" s="20" t="str">
        <f t="shared" si="69"/>
        <v>300-00</v>
      </c>
      <c r="U200" s="20" t="str">
        <f t="shared" si="70"/>
        <v>320-20</v>
      </c>
      <c r="V200" s="20" t="str">
        <f t="shared" si="71"/>
        <v>4-1EAT</v>
      </c>
      <c r="W200" s="20" t="str">
        <f t="shared" si="72"/>
        <v>910-00</v>
      </c>
      <c r="X200" s="20" t="str">
        <f t="shared" si="65"/>
        <v>810-00</v>
      </c>
      <c r="Y200" s="20" t="str">
        <f t="shared" si="66"/>
        <v>910-10</v>
      </c>
      <c r="Z200" s="20" t="str">
        <f t="shared" si="73"/>
        <v>910-12</v>
      </c>
      <c r="AA200" s="20" t="str">
        <f t="shared" si="74"/>
        <v>660-71</v>
      </c>
      <c r="AB200" s="20" t="str">
        <f t="shared" si="75"/>
        <v/>
      </c>
      <c r="AD200" s="20" t="str">
        <f t="shared" si="76"/>
        <v/>
      </c>
      <c r="AE200" s="20" t="str">
        <f t="shared" si="77"/>
        <v/>
      </c>
      <c r="AF200" s="20" t="str">
        <f t="shared" si="78"/>
        <v/>
      </c>
      <c r="AG200" s="20" t="str">
        <f t="shared" si="79"/>
        <v/>
      </c>
      <c r="AH200" s="20" t="str">
        <f t="shared" si="80"/>
        <v/>
      </c>
      <c r="AI200" s="20" t="str">
        <f t="shared" si="81"/>
        <v/>
      </c>
      <c r="AJ200" s="20" t="str">
        <f t="shared" si="82"/>
        <v/>
      </c>
      <c r="AK200" s="20" t="str">
        <f t="shared" si="83"/>
        <v/>
      </c>
      <c r="AL200" s="20" t="str">
        <f t="shared" si="84"/>
        <v/>
      </c>
      <c r="AM200" s="20" t="str">
        <f t="shared" si="85"/>
        <v/>
      </c>
      <c r="AO200" s="28" t="str">
        <f t="shared" si="67"/>
        <v/>
      </c>
    </row>
    <row r="201" spans="2:41" x14ac:dyDescent="0.25">
      <c r="B201" s="20">
        <v>3</v>
      </c>
      <c r="C201" s="32" t="s">
        <v>419</v>
      </c>
      <c r="D201" s="20" t="s">
        <v>168</v>
      </c>
      <c r="O201" s="32"/>
      <c r="S201" s="20" t="str">
        <f t="shared" si="68"/>
        <v>2-PASV</v>
      </c>
      <c r="T201" s="20" t="str">
        <f t="shared" si="69"/>
        <v>300-00</v>
      </c>
      <c r="U201" s="20" t="str">
        <f t="shared" si="70"/>
        <v>320-20</v>
      </c>
      <c r="V201" s="20" t="str">
        <f t="shared" si="71"/>
        <v>4-1EAT</v>
      </c>
      <c r="W201" s="20" t="str">
        <f t="shared" si="72"/>
        <v>910-00</v>
      </c>
      <c r="X201" s="20" t="str">
        <f t="shared" si="65"/>
        <v>810-00</v>
      </c>
      <c r="Y201" s="20" t="str">
        <f t="shared" si="66"/>
        <v>910-10</v>
      </c>
      <c r="Z201" s="20" t="str">
        <f t="shared" si="73"/>
        <v>910-12</v>
      </c>
      <c r="AA201" s="20" t="str">
        <f t="shared" si="74"/>
        <v>660-71</v>
      </c>
      <c r="AB201" s="20" t="str">
        <f t="shared" si="75"/>
        <v/>
      </c>
      <c r="AD201" s="20" t="str">
        <f t="shared" si="76"/>
        <v/>
      </c>
      <c r="AE201" s="20" t="str">
        <f t="shared" si="77"/>
        <v/>
      </c>
      <c r="AF201" s="20" t="str">
        <f t="shared" si="78"/>
        <v/>
      </c>
      <c r="AG201" s="20" t="str">
        <f t="shared" si="79"/>
        <v/>
      </c>
      <c r="AH201" s="20" t="str">
        <f t="shared" si="80"/>
        <v/>
      </c>
      <c r="AI201" s="20" t="str">
        <f t="shared" si="81"/>
        <v/>
      </c>
      <c r="AJ201" s="20" t="str">
        <f t="shared" si="82"/>
        <v/>
      </c>
      <c r="AK201" s="20" t="str">
        <f t="shared" si="83"/>
        <v/>
      </c>
      <c r="AL201" s="20" t="str">
        <f t="shared" si="84"/>
        <v/>
      </c>
      <c r="AM201" s="20" t="str">
        <f t="shared" si="85"/>
        <v/>
      </c>
      <c r="AO201" s="28" t="str">
        <f t="shared" si="67"/>
        <v/>
      </c>
    </row>
    <row r="202" spans="2:41" x14ac:dyDescent="0.25">
      <c r="B202" s="20">
        <v>3</v>
      </c>
      <c r="C202" s="32" t="s">
        <v>420</v>
      </c>
      <c r="D202" s="20" t="s">
        <v>169</v>
      </c>
      <c r="O202" s="32"/>
      <c r="S202" s="20" t="str">
        <f t="shared" si="68"/>
        <v>2-PASV</v>
      </c>
      <c r="T202" s="20" t="str">
        <f t="shared" si="69"/>
        <v>300-00</v>
      </c>
      <c r="U202" s="20" t="str">
        <f t="shared" si="70"/>
        <v>320-20</v>
      </c>
      <c r="V202" s="20" t="str">
        <f t="shared" si="71"/>
        <v>4-1EAT</v>
      </c>
      <c r="W202" s="20" t="str">
        <f t="shared" si="72"/>
        <v>910-00</v>
      </c>
      <c r="X202" s="20" t="str">
        <f t="shared" si="65"/>
        <v>810-00</v>
      </c>
      <c r="Y202" s="20" t="str">
        <f t="shared" si="66"/>
        <v>910-10</v>
      </c>
      <c r="Z202" s="20" t="str">
        <f t="shared" si="73"/>
        <v>910-12</v>
      </c>
      <c r="AA202" s="20" t="str">
        <f t="shared" si="74"/>
        <v>660-71</v>
      </c>
      <c r="AB202" s="20" t="str">
        <f t="shared" si="75"/>
        <v/>
      </c>
      <c r="AD202" s="20" t="str">
        <f t="shared" si="76"/>
        <v/>
      </c>
      <c r="AE202" s="20" t="str">
        <f t="shared" si="77"/>
        <v/>
      </c>
      <c r="AF202" s="20" t="str">
        <f t="shared" si="78"/>
        <v/>
      </c>
      <c r="AG202" s="20" t="str">
        <f t="shared" si="79"/>
        <v/>
      </c>
      <c r="AH202" s="20" t="str">
        <f t="shared" si="80"/>
        <v/>
      </c>
      <c r="AI202" s="20" t="str">
        <f t="shared" si="81"/>
        <v/>
      </c>
      <c r="AJ202" s="20" t="str">
        <f t="shared" si="82"/>
        <v/>
      </c>
      <c r="AK202" s="20" t="str">
        <f t="shared" si="83"/>
        <v/>
      </c>
      <c r="AL202" s="20" t="str">
        <f t="shared" si="84"/>
        <v/>
      </c>
      <c r="AM202" s="20" t="str">
        <f t="shared" si="85"/>
        <v/>
      </c>
      <c r="AO202" s="28" t="str">
        <f t="shared" si="67"/>
        <v/>
      </c>
    </row>
    <row r="203" spans="2:41" x14ac:dyDescent="0.25">
      <c r="B203" s="20">
        <v>2</v>
      </c>
      <c r="C203" s="32" t="s">
        <v>574</v>
      </c>
      <c r="D203" s="20" t="s">
        <v>170</v>
      </c>
      <c r="N203" s="32"/>
      <c r="S203" s="20" t="str">
        <f t="shared" si="68"/>
        <v>2-PASV</v>
      </c>
      <c r="T203" s="20" t="str">
        <f t="shared" si="69"/>
        <v>300-00</v>
      </c>
      <c r="U203" s="20" t="str">
        <f t="shared" si="70"/>
        <v>320-20</v>
      </c>
      <c r="V203" s="20" t="str">
        <f t="shared" si="71"/>
        <v>4-1EAT</v>
      </c>
      <c r="W203" s="20" t="str">
        <f t="shared" si="72"/>
        <v>910-00</v>
      </c>
      <c r="X203" s="20" t="str">
        <f t="shared" si="65"/>
        <v>810-00</v>
      </c>
      <c r="Y203" s="20" t="str">
        <f t="shared" si="66"/>
        <v>910-10</v>
      </c>
      <c r="Z203" s="20" t="str">
        <f t="shared" si="73"/>
        <v>910-12</v>
      </c>
      <c r="AA203" s="20" t="str">
        <f t="shared" si="74"/>
        <v>660-71</v>
      </c>
      <c r="AB203" s="20" t="str">
        <f t="shared" si="75"/>
        <v/>
      </c>
      <c r="AD203" s="20" t="str">
        <f t="shared" si="76"/>
        <v/>
      </c>
      <c r="AE203" s="20" t="str">
        <f t="shared" si="77"/>
        <v/>
      </c>
      <c r="AF203" s="20" t="str">
        <f t="shared" si="78"/>
        <v/>
      </c>
      <c r="AG203" s="20" t="str">
        <f t="shared" si="79"/>
        <v/>
      </c>
      <c r="AH203" s="20" t="str">
        <f t="shared" si="80"/>
        <v/>
      </c>
      <c r="AI203" s="20" t="str">
        <f t="shared" si="81"/>
        <v/>
      </c>
      <c r="AJ203" s="20" t="str">
        <f t="shared" si="82"/>
        <v/>
      </c>
      <c r="AK203" s="20" t="str">
        <f t="shared" si="83"/>
        <v/>
      </c>
      <c r="AL203" s="20" t="str">
        <f t="shared" si="84"/>
        <v/>
      </c>
      <c r="AM203" s="20" t="str">
        <f t="shared" si="85"/>
        <v/>
      </c>
      <c r="AO203" s="28" t="str">
        <f t="shared" si="67"/>
        <v/>
      </c>
    </row>
    <row r="204" spans="2:41" x14ac:dyDescent="0.25">
      <c r="B204" s="20">
        <v>3</v>
      </c>
      <c r="C204" s="32" t="s">
        <v>575</v>
      </c>
      <c r="D204" s="20" t="s">
        <v>171</v>
      </c>
      <c r="O204" s="32"/>
      <c r="S204" s="20" t="str">
        <f t="shared" si="68"/>
        <v>2-PASV</v>
      </c>
      <c r="T204" s="20" t="str">
        <f t="shared" si="69"/>
        <v>300-00</v>
      </c>
      <c r="U204" s="20" t="str">
        <f t="shared" si="70"/>
        <v>320-20</v>
      </c>
      <c r="V204" s="20" t="str">
        <f t="shared" si="71"/>
        <v>4-1EAT</v>
      </c>
      <c r="W204" s="20" t="str">
        <f t="shared" si="72"/>
        <v>910-00</v>
      </c>
      <c r="X204" s="20" t="str">
        <f t="shared" si="65"/>
        <v>810-00</v>
      </c>
      <c r="Y204" s="20" t="str">
        <f t="shared" si="66"/>
        <v>910-10</v>
      </c>
      <c r="Z204" s="20" t="str">
        <f t="shared" si="73"/>
        <v>910-12</v>
      </c>
      <c r="AA204" s="20" t="str">
        <f t="shared" si="74"/>
        <v>660-71</v>
      </c>
      <c r="AB204" s="20" t="str">
        <f t="shared" si="75"/>
        <v/>
      </c>
      <c r="AD204" s="20" t="str">
        <f t="shared" si="76"/>
        <v/>
      </c>
      <c r="AE204" s="20" t="str">
        <f t="shared" si="77"/>
        <v/>
      </c>
      <c r="AF204" s="20" t="str">
        <f t="shared" si="78"/>
        <v/>
      </c>
      <c r="AG204" s="20" t="str">
        <f t="shared" si="79"/>
        <v/>
      </c>
      <c r="AH204" s="20" t="str">
        <f t="shared" si="80"/>
        <v/>
      </c>
      <c r="AI204" s="20" t="str">
        <f t="shared" si="81"/>
        <v/>
      </c>
      <c r="AJ204" s="20" t="str">
        <f t="shared" si="82"/>
        <v/>
      </c>
      <c r="AK204" s="20" t="str">
        <f t="shared" si="83"/>
        <v/>
      </c>
      <c r="AL204" s="20" t="str">
        <f t="shared" si="84"/>
        <v/>
      </c>
      <c r="AM204" s="20" t="str">
        <f t="shared" si="85"/>
        <v/>
      </c>
      <c r="AO204" s="28" t="str">
        <f t="shared" si="67"/>
        <v/>
      </c>
    </row>
    <row r="205" spans="2:41" x14ac:dyDescent="0.25">
      <c r="B205" s="20">
        <v>3</v>
      </c>
      <c r="C205" s="32" t="s">
        <v>576</v>
      </c>
      <c r="D205" s="20" t="s">
        <v>172</v>
      </c>
      <c r="O205" s="32"/>
      <c r="S205" s="20" t="str">
        <f t="shared" si="68"/>
        <v>2-PASV</v>
      </c>
      <c r="T205" s="20" t="str">
        <f t="shared" si="69"/>
        <v>300-00</v>
      </c>
      <c r="U205" s="20" t="str">
        <f t="shared" si="70"/>
        <v>320-20</v>
      </c>
      <c r="V205" s="20" t="str">
        <f t="shared" si="71"/>
        <v>4-1EAT</v>
      </c>
      <c r="W205" s="20" t="str">
        <f t="shared" si="72"/>
        <v>910-00</v>
      </c>
      <c r="X205" s="20" t="str">
        <f t="shared" si="65"/>
        <v>810-00</v>
      </c>
      <c r="Y205" s="20" t="str">
        <f t="shared" si="66"/>
        <v>910-10</v>
      </c>
      <c r="Z205" s="20" t="str">
        <f t="shared" si="73"/>
        <v>910-12</v>
      </c>
      <c r="AA205" s="20" t="str">
        <f t="shared" si="74"/>
        <v>660-71</v>
      </c>
      <c r="AB205" s="20" t="str">
        <f t="shared" si="75"/>
        <v/>
      </c>
      <c r="AD205" s="20" t="str">
        <f t="shared" si="76"/>
        <v/>
      </c>
      <c r="AE205" s="20" t="str">
        <f t="shared" si="77"/>
        <v/>
      </c>
      <c r="AF205" s="20" t="str">
        <f t="shared" si="78"/>
        <v/>
      </c>
      <c r="AG205" s="20" t="str">
        <f t="shared" si="79"/>
        <v/>
      </c>
      <c r="AH205" s="20" t="str">
        <f t="shared" si="80"/>
        <v/>
      </c>
      <c r="AI205" s="20" t="str">
        <f t="shared" si="81"/>
        <v/>
      </c>
      <c r="AJ205" s="20" t="str">
        <f t="shared" si="82"/>
        <v/>
      </c>
      <c r="AK205" s="20" t="str">
        <f t="shared" si="83"/>
        <v/>
      </c>
      <c r="AL205" s="20" t="str">
        <f t="shared" si="84"/>
        <v/>
      </c>
      <c r="AM205" s="20" t="str">
        <f t="shared" si="85"/>
        <v/>
      </c>
      <c r="AO205" s="28" t="str">
        <f t="shared" si="67"/>
        <v/>
      </c>
    </row>
    <row r="206" spans="2:41" x14ac:dyDescent="0.25">
      <c r="B206" s="20">
        <v>3</v>
      </c>
      <c r="C206" s="32" t="s">
        <v>577</v>
      </c>
      <c r="D206" s="20" t="s">
        <v>173</v>
      </c>
      <c r="O206" s="32"/>
      <c r="S206" s="20" t="str">
        <f t="shared" si="68"/>
        <v>2-PASV</v>
      </c>
      <c r="T206" s="20" t="str">
        <f t="shared" si="69"/>
        <v>300-00</v>
      </c>
      <c r="U206" s="20" t="str">
        <f t="shared" si="70"/>
        <v>320-20</v>
      </c>
      <c r="V206" s="20" t="str">
        <f t="shared" si="71"/>
        <v>4-1EAT</v>
      </c>
      <c r="W206" s="20" t="str">
        <f t="shared" si="72"/>
        <v>910-00</v>
      </c>
      <c r="X206" s="20" t="str">
        <f t="shared" si="65"/>
        <v>810-00</v>
      </c>
      <c r="Y206" s="20" t="str">
        <f t="shared" si="66"/>
        <v>910-10</v>
      </c>
      <c r="Z206" s="20" t="str">
        <f t="shared" si="73"/>
        <v>910-12</v>
      </c>
      <c r="AA206" s="20" t="str">
        <f t="shared" si="74"/>
        <v>660-71</v>
      </c>
      <c r="AB206" s="20" t="str">
        <f t="shared" si="75"/>
        <v/>
      </c>
      <c r="AD206" s="20" t="str">
        <f t="shared" si="76"/>
        <v/>
      </c>
      <c r="AE206" s="20" t="str">
        <f t="shared" si="77"/>
        <v/>
      </c>
      <c r="AF206" s="20" t="str">
        <f t="shared" si="78"/>
        <v/>
      </c>
      <c r="AG206" s="20" t="str">
        <f t="shared" si="79"/>
        <v/>
      </c>
      <c r="AH206" s="20" t="str">
        <f t="shared" si="80"/>
        <v/>
      </c>
      <c r="AI206" s="20" t="str">
        <f t="shared" si="81"/>
        <v/>
      </c>
      <c r="AJ206" s="20" t="str">
        <f t="shared" si="82"/>
        <v/>
      </c>
      <c r="AK206" s="20" t="str">
        <f t="shared" si="83"/>
        <v/>
      </c>
      <c r="AL206" s="20" t="str">
        <f t="shared" si="84"/>
        <v/>
      </c>
      <c r="AM206" s="20" t="str">
        <f t="shared" si="85"/>
        <v/>
      </c>
      <c r="AO206" s="28" t="str">
        <f t="shared" si="67"/>
        <v/>
      </c>
    </row>
    <row r="207" spans="2:41" x14ac:dyDescent="0.25">
      <c r="B207" s="20">
        <v>3</v>
      </c>
      <c r="C207" s="32" t="s">
        <v>578</v>
      </c>
      <c r="D207" s="20" t="s">
        <v>174</v>
      </c>
      <c r="O207" s="32"/>
      <c r="S207" s="20" t="str">
        <f t="shared" si="68"/>
        <v>2-PASV</v>
      </c>
      <c r="T207" s="20" t="str">
        <f t="shared" si="69"/>
        <v>300-00</v>
      </c>
      <c r="U207" s="20" t="str">
        <f t="shared" si="70"/>
        <v>320-20</v>
      </c>
      <c r="V207" s="20" t="str">
        <f t="shared" si="71"/>
        <v>4-1EAT</v>
      </c>
      <c r="W207" s="20" t="str">
        <f t="shared" si="72"/>
        <v>910-00</v>
      </c>
      <c r="X207" s="20" t="str">
        <f t="shared" si="65"/>
        <v>810-00</v>
      </c>
      <c r="Y207" s="20" t="str">
        <f t="shared" si="66"/>
        <v>910-10</v>
      </c>
      <c r="Z207" s="20" t="str">
        <f t="shared" si="73"/>
        <v>910-12</v>
      </c>
      <c r="AA207" s="20" t="str">
        <f t="shared" si="74"/>
        <v>660-71</v>
      </c>
      <c r="AB207" s="20" t="str">
        <f t="shared" si="75"/>
        <v/>
      </c>
      <c r="AD207" s="20" t="str">
        <f t="shared" si="76"/>
        <v/>
      </c>
      <c r="AE207" s="20" t="str">
        <f t="shared" si="77"/>
        <v/>
      </c>
      <c r="AF207" s="20" t="str">
        <f t="shared" si="78"/>
        <v/>
      </c>
      <c r="AG207" s="20" t="str">
        <f t="shared" si="79"/>
        <v/>
      </c>
      <c r="AH207" s="20" t="str">
        <f t="shared" si="80"/>
        <v/>
      </c>
      <c r="AI207" s="20" t="str">
        <f t="shared" si="81"/>
        <v/>
      </c>
      <c r="AJ207" s="20" t="str">
        <f t="shared" si="82"/>
        <v/>
      </c>
      <c r="AK207" s="20" t="str">
        <f t="shared" si="83"/>
        <v/>
      </c>
      <c r="AL207" s="20" t="str">
        <f t="shared" si="84"/>
        <v/>
      </c>
      <c r="AM207" s="20" t="str">
        <f t="shared" si="85"/>
        <v/>
      </c>
      <c r="AO207" s="28" t="str">
        <f t="shared" si="67"/>
        <v/>
      </c>
    </row>
    <row r="208" spans="2:41" x14ac:dyDescent="0.25">
      <c r="B208" s="20">
        <v>3</v>
      </c>
      <c r="C208" s="32" t="s">
        <v>579</v>
      </c>
      <c r="D208" s="20" t="s">
        <v>175</v>
      </c>
      <c r="O208" s="32"/>
      <c r="S208" s="20" t="str">
        <f t="shared" si="68"/>
        <v>2-PASV</v>
      </c>
      <c r="T208" s="20" t="str">
        <f t="shared" si="69"/>
        <v>300-00</v>
      </c>
      <c r="U208" s="20" t="str">
        <f t="shared" si="70"/>
        <v>320-20</v>
      </c>
      <c r="V208" s="20" t="str">
        <f t="shared" si="71"/>
        <v>4-1EAT</v>
      </c>
      <c r="W208" s="20" t="str">
        <f t="shared" si="72"/>
        <v>910-00</v>
      </c>
      <c r="X208" s="20" t="str">
        <f t="shared" si="65"/>
        <v>810-00</v>
      </c>
      <c r="Y208" s="20" t="str">
        <f t="shared" si="66"/>
        <v>910-10</v>
      </c>
      <c r="Z208" s="20" t="str">
        <f t="shared" si="73"/>
        <v>910-12</v>
      </c>
      <c r="AA208" s="20" t="str">
        <f t="shared" si="74"/>
        <v>660-71</v>
      </c>
      <c r="AB208" s="20" t="str">
        <f t="shared" si="75"/>
        <v/>
      </c>
      <c r="AD208" s="20" t="str">
        <f t="shared" si="76"/>
        <v/>
      </c>
      <c r="AE208" s="20" t="str">
        <f t="shared" si="77"/>
        <v/>
      </c>
      <c r="AF208" s="20" t="str">
        <f t="shared" si="78"/>
        <v/>
      </c>
      <c r="AG208" s="20" t="str">
        <f t="shared" si="79"/>
        <v/>
      </c>
      <c r="AH208" s="20" t="str">
        <f t="shared" si="80"/>
        <v/>
      </c>
      <c r="AI208" s="20" t="str">
        <f t="shared" si="81"/>
        <v/>
      </c>
      <c r="AJ208" s="20" t="str">
        <f t="shared" si="82"/>
        <v/>
      </c>
      <c r="AK208" s="20" t="str">
        <f t="shared" si="83"/>
        <v/>
      </c>
      <c r="AL208" s="20" t="str">
        <f t="shared" si="84"/>
        <v/>
      </c>
      <c r="AM208" s="20" t="str">
        <f t="shared" si="85"/>
        <v/>
      </c>
      <c r="AO208" s="28" t="str">
        <f t="shared" si="67"/>
        <v/>
      </c>
    </row>
    <row r="209" spans="2:41" x14ac:dyDescent="0.25">
      <c r="B209" s="20">
        <v>3</v>
      </c>
      <c r="C209" s="32" t="s">
        <v>580</v>
      </c>
      <c r="D209" s="20" t="s">
        <v>176</v>
      </c>
      <c r="O209" s="32"/>
      <c r="S209" s="20" t="str">
        <f t="shared" si="68"/>
        <v>2-PASV</v>
      </c>
      <c r="T209" s="20" t="str">
        <f t="shared" si="69"/>
        <v>300-00</v>
      </c>
      <c r="U209" s="20" t="str">
        <f t="shared" si="70"/>
        <v>320-20</v>
      </c>
      <c r="V209" s="20" t="str">
        <f t="shared" si="71"/>
        <v>4-1EAT</v>
      </c>
      <c r="W209" s="20" t="str">
        <f t="shared" si="72"/>
        <v>910-00</v>
      </c>
      <c r="X209" s="20" t="str">
        <f t="shared" si="65"/>
        <v>810-00</v>
      </c>
      <c r="Y209" s="20" t="str">
        <f t="shared" si="66"/>
        <v>910-10</v>
      </c>
      <c r="Z209" s="20" t="str">
        <f t="shared" si="73"/>
        <v>910-12</v>
      </c>
      <c r="AA209" s="20" t="str">
        <f t="shared" si="74"/>
        <v>660-71</v>
      </c>
      <c r="AB209" s="20" t="str">
        <f t="shared" si="75"/>
        <v/>
      </c>
      <c r="AD209" s="20" t="str">
        <f t="shared" si="76"/>
        <v/>
      </c>
      <c r="AE209" s="20" t="str">
        <f t="shared" si="77"/>
        <v/>
      </c>
      <c r="AF209" s="20" t="str">
        <f t="shared" si="78"/>
        <v/>
      </c>
      <c r="AG209" s="20" t="str">
        <f t="shared" si="79"/>
        <v/>
      </c>
      <c r="AH209" s="20" t="str">
        <f t="shared" si="80"/>
        <v/>
      </c>
      <c r="AI209" s="20" t="str">
        <f t="shared" si="81"/>
        <v/>
      </c>
      <c r="AJ209" s="20" t="str">
        <f t="shared" si="82"/>
        <v/>
      </c>
      <c r="AK209" s="20" t="str">
        <f t="shared" si="83"/>
        <v/>
      </c>
      <c r="AL209" s="20" t="str">
        <f t="shared" si="84"/>
        <v/>
      </c>
      <c r="AM209" s="20" t="str">
        <f t="shared" si="85"/>
        <v/>
      </c>
      <c r="AO209" s="28" t="str">
        <f t="shared" si="67"/>
        <v/>
      </c>
    </row>
    <row r="210" spans="2:41" x14ac:dyDescent="0.25">
      <c r="B210" s="20">
        <v>3</v>
      </c>
      <c r="C210" s="32" t="s">
        <v>581</v>
      </c>
      <c r="D210" s="20" t="s">
        <v>177</v>
      </c>
      <c r="O210" s="32"/>
      <c r="S210" s="20" t="str">
        <f t="shared" si="68"/>
        <v>2-PASV</v>
      </c>
      <c r="T210" s="20" t="str">
        <f t="shared" si="69"/>
        <v>300-00</v>
      </c>
      <c r="U210" s="20" t="str">
        <f t="shared" si="70"/>
        <v>320-20</v>
      </c>
      <c r="V210" s="20" t="str">
        <f t="shared" si="71"/>
        <v>4-1EAT</v>
      </c>
      <c r="W210" s="20" t="str">
        <f t="shared" si="72"/>
        <v>910-00</v>
      </c>
      <c r="X210" s="20" t="str">
        <f t="shared" si="65"/>
        <v>810-00</v>
      </c>
      <c r="Y210" s="20" t="str">
        <f t="shared" si="66"/>
        <v>910-10</v>
      </c>
      <c r="Z210" s="20" t="str">
        <f t="shared" si="73"/>
        <v>910-12</v>
      </c>
      <c r="AA210" s="20" t="str">
        <f t="shared" si="74"/>
        <v>660-71</v>
      </c>
      <c r="AB210" s="20" t="str">
        <f t="shared" si="75"/>
        <v/>
      </c>
      <c r="AD210" s="20" t="str">
        <f t="shared" si="76"/>
        <v/>
      </c>
      <c r="AE210" s="20" t="str">
        <f t="shared" si="77"/>
        <v/>
      </c>
      <c r="AF210" s="20" t="str">
        <f t="shared" si="78"/>
        <v/>
      </c>
      <c r="AG210" s="20" t="str">
        <f t="shared" si="79"/>
        <v/>
      </c>
      <c r="AH210" s="20" t="str">
        <f t="shared" si="80"/>
        <v/>
      </c>
      <c r="AI210" s="20" t="str">
        <f t="shared" si="81"/>
        <v/>
      </c>
      <c r="AJ210" s="20" t="str">
        <f t="shared" si="82"/>
        <v/>
      </c>
      <c r="AK210" s="20" t="str">
        <f t="shared" si="83"/>
        <v/>
      </c>
      <c r="AL210" s="20" t="str">
        <f t="shared" si="84"/>
        <v/>
      </c>
      <c r="AM210" s="20" t="str">
        <f t="shared" si="85"/>
        <v/>
      </c>
      <c r="AO210" s="28" t="str">
        <f t="shared" si="67"/>
        <v/>
      </c>
    </row>
    <row r="211" spans="2:41" x14ac:dyDescent="0.25">
      <c r="B211" s="20">
        <v>3</v>
      </c>
      <c r="C211" s="32" t="s">
        <v>582</v>
      </c>
      <c r="D211" s="20" t="s">
        <v>178</v>
      </c>
      <c r="O211" s="32"/>
      <c r="S211" s="20" t="str">
        <f t="shared" si="68"/>
        <v>2-PASV</v>
      </c>
      <c r="T211" s="20" t="str">
        <f t="shared" si="69"/>
        <v>300-00</v>
      </c>
      <c r="U211" s="20" t="str">
        <f t="shared" si="70"/>
        <v>320-20</v>
      </c>
      <c r="V211" s="20" t="str">
        <f t="shared" si="71"/>
        <v>4-1EAT</v>
      </c>
      <c r="W211" s="20" t="str">
        <f t="shared" si="72"/>
        <v>910-00</v>
      </c>
      <c r="X211" s="20" t="str">
        <f t="shared" si="65"/>
        <v>810-00</v>
      </c>
      <c r="Y211" s="20" t="str">
        <f t="shared" si="66"/>
        <v>910-10</v>
      </c>
      <c r="Z211" s="20" t="str">
        <f t="shared" si="73"/>
        <v>910-12</v>
      </c>
      <c r="AA211" s="20" t="str">
        <f t="shared" si="74"/>
        <v>660-71</v>
      </c>
      <c r="AB211" s="20" t="str">
        <f t="shared" si="75"/>
        <v/>
      </c>
      <c r="AD211" s="20" t="str">
        <f t="shared" si="76"/>
        <v/>
      </c>
      <c r="AE211" s="20" t="str">
        <f t="shared" si="77"/>
        <v/>
      </c>
      <c r="AF211" s="20" t="str">
        <f t="shared" si="78"/>
        <v/>
      </c>
      <c r="AG211" s="20" t="str">
        <f t="shared" si="79"/>
        <v/>
      </c>
      <c r="AH211" s="20" t="str">
        <f t="shared" si="80"/>
        <v/>
      </c>
      <c r="AI211" s="20" t="str">
        <f t="shared" si="81"/>
        <v/>
      </c>
      <c r="AJ211" s="20" t="str">
        <f t="shared" si="82"/>
        <v/>
      </c>
      <c r="AK211" s="20" t="str">
        <f t="shared" si="83"/>
        <v/>
      </c>
      <c r="AL211" s="20" t="str">
        <f t="shared" si="84"/>
        <v/>
      </c>
      <c r="AM211" s="20" t="str">
        <f t="shared" si="85"/>
        <v/>
      </c>
      <c r="AO211" s="28" t="str">
        <f t="shared" si="67"/>
        <v/>
      </c>
    </row>
    <row r="212" spans="2:41" x14ac:dyDescent="0.25">
      <c r="B212" s="20">
        <v>3</v>
      </c>
      <c r="C212" s="32" t="s">
        <v>583</v>
      </c>
      <c r="D212" s="20" t="s">
        <v>179</v>
      </c>
      <c r="O212" s="32"/>
      <c r="S212" s="20" t="str">
        <f t="shared" si="68"/>
        <v>2-PASV</v>
      </c>
      <c r="T212" s="20" t="str">
        <f t="shared" si="69"/>
        <v>300-00</v>
      </c>
      <c r="U212" s="20" t="str">
        <f t="shared" si="70"/>
        <v>320-20</v>
      </c>
      <c r="V212" s="20" t="str">
        <f t="shared" si="71"/>
        <v>4-1EAT</v>
      </c>
      <c r="W212" s="20" t="str">
        <f t="shared" si="72"/>
        <v>910-00</v>
      </c>
      <c r="X212" s="20" t="str">
        <f t="shared" si="65"/>
        <v>810-00</v>
      </c>
      <c r="Y212" s="20" t="str">
        <f t="shared" si="66"/>
        <v>910-10</v>
      </c>
      <c r="Z212" s="20" t="str">
        <f t="shared" si="73"/>
        <v>910-12</v>
      </c>
      <c r="AA212" s="20" t="str">
        <f t="shared" si="74"/>
        <v>660-71</v>
      </c>
      <c r="AB212" s="20" t="str">
        <f t="shared" si="75"/>
        <v/>
      </c>
      <c r="AD212" s="20" t="str">
        <f t="shared" si="76"/>
        <v/>
      </c>
      <c r="AE212" s="20" t="str">
        <f t="shared" si="77"/>
        <v/>
      </c>
      <c r="AF212" s="20" t="str">
        <f t="shared" si="78"/>
        <v/>
      </c>
      <c r="AG212" s="20" t="str">
        <f t="shared" si="79"/>
        <v/>
      </c>
      <c r="AH212" s="20" t="str">
        <f t="shared" si="80"/>
        <v/>
      </c>
      <c r="AI212" s="20" t="str">
        <f t="shared" si="81"/>
        <v/>
      </c>
      <c r="AJ212" s="20" t="str">
        <f t="shared" si="82"/>
        <v/>
      </c>
      <c r="AK212" s="20" t="str">
        <f t="shared" si="83"/>
        <v/>
      </c>
      <c r="AL212" s="20" t="str">
        <f t="shared" si="84"/>
        <v/>
      </c>
      <c r="AM212" s="20" t="str">
        <f t="shared" si="85"/>
        <v/>
      </c>
      <c r="AO212" s="28" t="str">
        <f t="shared" si="67"/>
        <v/>
      </c>
    </row>
    <row r="213" spans="2:41" x14ac:dyDescent="0.25">
      <c r="B213" s="20">
        <v>3</v>
      </c>
      <c r="C213" s="32" t="s">
        <v>584</v>
      </c>
      <c r="D213" s="20" t="s">
        <v>180</v>
      </c>
      <c r="O213" s="32"/>
      <c r="S213" s="20" t="str">
        <f t="shared" si="68"/>
        <v>2-PASV</v>
      </c>
      <c r="T213" s="20" t="str">
        <f t="shared" si="69"/>
        <v>300-00</v>
      </c>
      <c r="U213" s="20" t="str">
        <f t="shared" si="70"/>
        <v>320-20</v>
      </c>
      <c r="V213" s="20" t="str">
        <f t="shared" si="71"/>
        <v>4-1EAT</v>
      </c>
      <c r="W213" s="20" t="str">
        <f t="shared" si="72"/>
        <v>910-00</v>
      </c>
      <c r="X213" s="20" t="str">
        <f t="shared" si="65"/>
        <v>810-00</v>
      </c>
      <c r="Y213" s="20" t="str">
        <f t="shared" si="66"/>
        <v>910-10</v>
      </c>
      <c r="Z213" s="20" t="str">
        <f t="shared" si="73"/>
        <v>910-12</v>
      </c>
      <c r="AA213" s="20" t="str">
        <f t="shared" si="74"/>
        <v>660-71</v>
      </c>
      <c r="AB213" s="20" t="str">
        <f t="shared" si="75"/>
        <v/>
      </c>
      <c r="AD213" s="20" t="str">
        <f t="shared" si="76"/>
        <v/>
      </c>
      <c r="AE213" s="20" t="str">
        <f t="shared" si="77"/>
        <v/>
      </c>
      <c r="AF213" s="20" t="str">
        <f t="shared" si="78"/>
        <v/>
      </c>
      <c r="AG213" s="20" t="str">
        <f t="shared" si="79"/>
        <v/>
      </c>
      <c r="AH213" s="20" t="str">
        <f t="shared" si="80"/>
        <v/>
      </c>
      <c r="AI213" s="20" t="str">
        <f t="shared" si="81"/>
        <v/>
      </c>
      <c r="AJ213" s="20" t="str">
        <f t="shared" si="82"/>
        <v/>
      </c>
      <c r="AK213" s="20" t="str">
        <f t="shared" si="83"/>
        <v/>
      </c>
      <c r="AL213" s="20" t="str">
        <f t="shared" si="84"/>
        <v/>
      </c>
      <c r="AM213" s="20" t="str">
        <f t="shared" si="85"/>
        <v/>
      </c>
      <c r="AO213" s="28" t="str">
        <f t="shared" si="67"/>
        <v/>
      </c>
    </row>
    <row r="214" spans="2:41" x14ac:dyDescent="0.25">
      <c r="B214" s="20">
        <v>3</v>
      </c>
      <c r="C214" s="32" t="s">
        <v>585</v>
      </c>
      <c r="D214" s="20" t="s">
        <v>181</v>
      </c>
      <c r="O214" s="32"/>
      <c r="S214" s="20" t="str">
        <f t="shared" si="68"/>
        <v>2-PASV</v>
      </c>
      <c r="T214" s="20" t="str">
        <f t="shared" si="69"/>
        <v>300-00</v>
      </c>
      <c r="U214" s="20" t="str">
        <f t="shared" si="70"/>
        <v>320-20</v>
      </c>
      <c r="V214" s="20" t="str">
        <f t="shared" si="71"/>
        <v>4-1EAT</v>
      </c>
      <c r="W214" s="20" t="str">
        <f t="shared" si="72"/>
        <v>910-00</v>
      </c>
      <c r="X214" s="20" t="str">
        <f t="shared" si="65"/>
        <v>810-00</v>
      </c>
      <c r="Y214" s="20" t="str">
        <f t="shared" si="66"/>
        <v>910-10</v>
      </c>
      <c r="Z214" s="20" t="str">
        <f t="shared" si="73"/>
        <v>910-12</v>
      </c>
      <c r="AA214" s="20" t="str">
        <f t="shared" si="74"/>
        <v>660-71</v>
      </c>
      <c r="AB214" s="20" t="str">
        <f t="shared" si="75"/>
        <v/>
      </c>
      <c r="AD214" s="20" t="str">
        <f t="shared" si="76"/>
        <v/>
      </c>
      <c r="AE214" s="20" t="str">
        <f t="shared" si="77"/>
        <v/>
      </c>
      <c r="AF214" s="20" t="str">
        <f t="shared" si="78"/>
        <v/>
      </c>
      <c r="AG214" s="20" t="str">
        <f t="shared" si="79"/>
        <v/>
      </c>
      <c r="AH214" s="20" t="str">
        <f t="shared" si="80"/>
        <v/>
      </c>
      <c r="AI214" s="20" t="str">
        <f t="shared" si="81"/>
        <v/>
      </c>
      <c r="AJ214" s="20" t="str">
        <f t="shared" si="82"/>
        <v/>
      </c>
      <c r="AK214" s="20" t="str">
        <f t="shared" si="83"/>
        <v/>
      </c>
      <c r="AL214" s="20" t="str">
        <f t="shared" si="84"/>
        <v/>
      </c>
      <c r="AM214" s="20" t="str">
        <f t="shared" si="85"/>
        <v/>
      </c>
      <c r="AO214" s="28" t="str">
        <f t="shared" si="67"/>
        <v/>
      </c>
    </row>
    <row r="215" spans="2:41" x14ac:dyDescent="0.25">
      <c r="B215" s="20">
        <v>3</v>
      </c>
      <c r="C215" s="32" t="s">
        <v>586</v>
      </c>
      <c r="D215" s="20" t="s">
        <v>182</v>
      </c>
      <c r="O215" s="32"/>
      <c r="S215" s="20" t="str">
        <f t="shared" si="68"/>
        <v>2-PASV</v>
      </c>
      <c r="T215" s="20" t="str">
        <f t="shared" si="69"/>
        <v>300-00</v>
      </c>
      <c r="U215" s="20" t="str">
        <f t="shared" si="70"/>
        <v>320-20</v>
      </c>
      <c r="V215" s="20" t="str">
        <f t="shared" si="71"/>
        <v>4-1EAT</v>
      </c>
      <c r="W215" s="20" t="str">
        <f t="shared" si="72"/>
        <v>910-00</v>
      </c>
      <c r="X215" s="20" t="str">
        <f t="shared" si="65"/>
        <v>810-00</v>
      </c>
      <c r="Y215" s="20" t="str">
        <f t="shared" si="66"/>
        <v>910-10</v>
      </c>
      <c r="Z215" s="20" t="str">
        <f t="shared" si="73"/>
        <v>910-12</v>
      </c>
      <c r="AA215" s="20" t="str">
        <f t="shared" si="74"/>
        <v>660-71</v>
      </c>
      <c r="AB215" s="20" t="str">
        <f t="shared" si="75"/>
        <v/>
      </c>
      <c r="AD215" s="20" t="str">
        <f t="shared" si="76"/>
        <v/>
      </c>
      <c r="AE215" s="20" t="str">
        <f t="shared" si="77"/>
        <v/>
      </c>
      <c r="AF215" s="20" t="str">
        <f t="shared" si="78"/>
        <v/>
      </c>
      <c r="AG215" s="20" t="str">
        <f t="shared" si="79"/>
        <v/>
      </c>
      <c r="AH215" s="20" t="str">
        <f t="shared" si="80"/>
        <v/>
      </c>
      <c r="AI215" s="20" t="str">
        <f t="shared" si="81"/>
        <v/>
      </c>
      <c r="AJ215" s="20" t="str">
        <f t="shared" si="82"/>
        <v/>
      </c>
      <c r="AK215" s="20" t="str">
        <f t="shared" si="83"/>
        <v/>
      </c>
      <c r="AL215" s="20" t="str">
        <f t="shared" si="84"/>
        <v/>
      </c>
      <c r="AM215" s="20" t="str">
        <f t="shared" si="85"/>
        <v/>
      </c>
      <c r="AO215" s="28" t="str">
        <f t="shared" si="67"/>
        <v/>
      </c>
    </row>
    <row r="216" spans="2:41" x14ac:dyDescent="0.25">
      <c r="B216" s="20">
        <v>3</v>
      </c>
      <c r="C216" s="32" t="s">
        <v>587</v>
      </c>
      <c r="D216" s="20" t="s">
        <v>183</v>
      </c>
      <c r="O216" s="32"/>
      <c r="S216" s="20" t="str">
        <f t="shared" si="68"/>
        <v>2-PASV</v>
      </c>
      <c r="T216" s="20" t="str">
        <f t="shared" si="69"/>
        <v>300-00</v>
      </c>
      <c r="U216" s="20" t="str">
        <f t="shared" si="70"/>
        <v>320-20</v>
      </c>
      <c r="V216" s="20" t="str">
        <f t="shared" si="71"/>
        <v>4-1EAT</v>
      </c>
      <c r="W216" s="20" t="str">
        <f t="shared" si="72"/>
        <v>910-00</v>
      </c>
      <c r="X216" s="20" t="str">
        <f t="shared" si="65"/>
        <v>810-00</v>
      </c>
      <c r="Y216" s="20" t="str">
        <f t="shared" si="66"/>
        <v>910-10</v>
      </c>
      <c r="Z216" s="20" t="str">
        <f t="shared" si="73"/>
        <v>910-12</v>
      </c>
      <c r="AA216" s="20" t="str">
        <f t="shared" si="74"/>
        <v>660-71</v>
      </c>
      <c r="AB216" s="20" t="str">
        <f t="shared" si="75"/>
        <v/>
      </c>
      <c r="AD216" s="20" t="str">
        <f t="shared" si="76"/>
        <v/>
      </c>
      <c r="AE216" s="20" t="str">
        <f t="shared" si="77"/>
        <v/>
      </c>
      <c r="AF216" s="20" t="str">
        <f t="shared" si="78"/>
        <v/>
      </c>
      <c r="AG216" s="20" t="str">
        <f t="shared" si="79"/>
        <v/>
      </c>
      <c r="AH216" s="20" t="str">
        <f t="shared" si="80"/>
        <v/>
      </c>
      <c r="AI216" s="20" t="str">
        <f t="shared" si="81"/>
        <v/>
      </c>
      <c r="AJ216" s="20" t="str">
        <f t="shared" si="82"/>
        <v/>
      </c>
      <c r="AK216" s="20" t="str">
        <f t="shared" si="83"/>
        <v/>
      </c>
      <c r="AL216" s="20" t="str">
        <f t="shared" si="84"/>
        <v/>
      </c>
      <c r="AM216" s="20" t="str">
        <f t="shared" si="85"/>
        <v/>
      </c>
      <c r="AO216" s="28" t="str">
        <f t="shared" si="67"/>
        <v/>
      </c>
    </row>
    <row r="217" spans="2:41" x14ac:dyDescent="0.25">
      <c r="B217" s="20">
        <v>3</v>
      </c>
      <c r="C217" s="32" t="s">
        <v>588</v>
      </c>
      <c r="D217" s="20" t="s">
        <v>184</v>
      </c>
      <c r="O217" s="32"/>
      <c r="S217" s="20" t="str">
        <f t="shared" si="68"/>
        <v>2-PASV</v>
      </c>
      <c r="T217" s="20" t="str">
        <f t="shared" si="69"/>
        <v>300-00</v>
      </c>
      <c r="U217" s="20" t="str">
        <f t="shared" si="70"/>
        <v>320-20</v>
      </c>
      <c r="V217" s="20" t="str">
        <f t="shared" si="71"/>
        <v>4-1EAT</v>
      </c>
      <c r="W217" s="20" t="str">
        <f t="shared" si="72"/>
        <v>910-00</v>
      </c>
      <c r="X217" s="20" t="str">
        <f t="shared" si="65"/>
        <v>810-00</v>
      </c>
      <c r="Y217" s="20" t="str">
        <f t="shared" si="66"/>
        <v>910-10</v>
      </c>
      <c r="Z217" s="20" t="str">
        <f t="shared" si="73"/>
        <v>910-12</v>
      </c>
      <c r="AA217" s="20" t="str">
        <f t="shared" si="74"/>
        <v>660-71</v>
      </c>
      <c r="AB217" s="20" t="str">
        <f t="shared" si="75"/>
        <v/>
      </c>
      <c r="AD217" s="20" t="str">
        <f t="shared" si="76"/>
        <v/>
      </c>
      <c r="AE217" s="20" t="str">
        <f t="shared" si="77"/>
        <v/>
      </c>
      <c r="AF217" s="20" t="str">
        <f t="shared" si="78"/>
        <v/>
      </c>
      <c r="AG217" s="20" t="str">
        <f t="shared" si="79"/>
        <v/>
      </c>
      <c r="AH217" s="20" t="str">
        <f t="shared" si="80"/>
        <v/>
      </c>
      <c r="AI217" s="20" t="str">
        <f t="shared" si="81"/>
        <v/>
      </c>
      <c r="AJ217" s="20" t="str">
        <f t="shared" si="82"/>
        <v/>
      </c>
      <c r="AK217" s="20" t="str">
        <f t="shared" si="83"/>
        <v/>
      </c>
      <c r="AL217" s="20" t="str">
        <f t="shared" si="84"/>
        <v/>
      </c>
      <c r="AM217" s="20" t="str">
        <f t="shared" si="85"/>
        <v/>
      </c>
      <c r="AO217" s="28" t="str">
        <f t="shared" si="67"/>
        <v/>
      </c>
    </row>
    <row r="218" spans="2:41" x14ac:dyDescent="0.25">
      <c r="B218" s="20">
        <v>3</v>
      </c>
      <c r="C218" s="32" t="s">
        <v>589</v>
      </c>
      <c r="D218" s="20" t="s">
        <v>185</v>
      </c>
      <c r="O218" s="32"/>
      <c r="S218" s="20" t="str">
        <f t="shared" si="68"/>
        <v>2-PASV</v>
      </c>
      <c r="T218" s="20" t="str">
        <f t="shared" si="69"/>
        <v>300-00</v>
      </c>
      <c r="U218" s="20" t="str">
        <f t="shared" si="70"/>
        <v>320-20</v>
      </c>
      <c r="V218" s="20" t="str">
        <f t="shared" si="71"/>
        <v>4-1EAT</v>
      </c>
      <c r="W218" s="20" t="str">
        <f t="shared" si="72"/>
        <v>910-00</v>
      </c>
      <c r="X218" s="20" t="str">
        <f t="shared" si="65"/>
        <v>810-00</v>
      </c>
      <c r="Y218" s="20" t="str">
        <f t="shared" si="66"/>
        <v>910-10</v>
      </c>
      <c r="Z218" s="20" t="str">
        <f t="shared" si="73"/>
        <v>910-12</v>
      </c>
      <c r="AA218" s="20" t="str">
        <f t="shared" si="74"/>
        <v>660-71</v>
      </c>
      <c r="AB218" s="20" t="str">
        <f t="shared" si="75"/>
        <v/>
      </c>
      <c r="AD218" s="20" t="str">
        <f t="shared" si="76"/>
        <v/>
      </c>
      <c r="AE218" s="20" t="str">
        <f t="shared" si="77"/>
        <v/>
      </c>
      <c r="AF218" s="20" t="str">
        <f t="shared" si="78"/>
        <v/>
      </c>
      <c r="AG218" s="20" t="str">
        <f t="shared" si="79"/>
        <v/>
      </c>
      <c r="AH218" s="20" t="str">
        <f t="shared" si="80"/>
        <v/>
      </c>
      <c r="AI218" s="20" t="str">
        <f t="shared" si="81"/>
        <v/>
      </c>
      <c r="AJ218" s="20" t="str">
        <f t="shared" si="82"/>
        <v/>
      </c>
      <c r="AK218" s="20" t="str">
        <f t="shared" si="83"/>
        <v/>
      </c>
      <c r="AL218" s="20" t="str">
        <f t="shared" si="84"/>
        <v/>
      </c>
      <c r="AM218" s="20" t="str">
        <f t="shared" si="85"/>
        <v/>
      </c>
      <c r="AO218" s="28" t="str">
        <f t="shared" si="67"/>
        <v/>
      </c>
    </row>
    <row r="219" spans="2:41" x14ac:dyDescent="0.25">
      <c r="B219" s="20">
        <v>3</v>
      </c>
      <c r="C219" s="32" t="s">
        <v>590</v>
      </c>
      <c r="D219" s="20" t="s">
        <v>186</v>
      </c>
      <c r="O219" s="32"/>
      <c r="S219" s="20" t="str">
        <f t="shared" si="68"/>
        <v>2-PASV</v>
      </c>
      <c r="T219" s="20" t="str">
        <f t="shared" si="69"/>
        <v>300-00</v>
      </c>
      <c r="U219" s="20" t="str">
        <f t="shared" si="70"/>
        <v>320-20</v>
      </c>
      <c r="V219" s="20" t="str">
        <f t="shared" si="71"/>
        <v>4-1EAT</v>
      </c>
      <c r="W219" s="20" t="str">
        <f t="shared" si="72"/>
        <v>910-00</v>
      </c>
      <c r="X219" s="20" t="str">
        <f t="shared" si="65"/>
        <v>810-00</v>
      </c>
      <c r="Y219" s="20" t="str">
        <f t="shared" si="66"/>
        <v>910-10</v>
      </c>
      <c r="Z219" s="20" t="str">
        <f t="shared" si="73"/>
        <v>910-12</v>
      </c>
      <c r="AA219" s="20" t="str">
        <f t="shared" si="74"/>
        <v>660-71</v>
      </c>
      <c r="AB219" s="20" t="str">
        <f t="shared" si="75"/>
        <v/>
      </c>
      <c r="AD219" s="20" t="str">
        <f t="shared" si="76"/>
        <v/>
      </c>
      <c r="AE219" s="20" t="str">
        <f t="shared" si="77"/>
        <v/>
      </c>
      <c r="AF219" s="20" t="str">
        <f t="shared" si="78"/>
        <v/>
      </c>
      <c r="AG219" s="20" t="str">
        <f t="shared" si="79"/>
        <v/>
      </c>
      <c r="AH219" s="20" t="str">
        <f t="shared" si="80"/>
        <v/>
      </c>
      <c r="AI219" s="20" t="str">
        <f t="shared" si="81"/>
        <v/>
      </c>
      <c r="AJ219" s="20" t="str">
        <f t="shared" si="82"/>
        <v/>
      </c>
      <c r="AK219" s="20" t="str">
        <f t="shared" si="83"/>
        <v/>
      </c>
      <c r="AL219" s="20" t="str">
        <f t="shared" si="84"/>
        <v/>
      </c>
      <c r="AM219" s="20" t="str">
        <f t="shared" si="85"/>
        <v/>
      </c>
      <c r="AO219" s="28" t="str">
        <f t="shared" si="67"/>
        <v/>
      </c>
    </row>
    <row r="220" spans="2:41" x14ac:dyDescent="0.25">
      <c r="B220" s="20">
        <v>3</v>
      </c>
      <c r="C220" s="32" t="s">
        <v>591</v>
      </c>
      <c r="D220" s="20" t="s">
        <v>187</v>
      </c>
      <c r="O220" s="32"/>
      <c r="S220" s="20" t="str">
        <f t="shared" si="68"/>
        <v>2-PASV</v>
      </c>
      <c r="T220" s="20" t="str">
        <f t="shared" si="69"/>
        <v>300-00</v>
      </c>
      <c r="U220" s="20" t="str">
        <f t="shared" si="70"/>
        <v>320-20</v>
      </c>
      <c r="V220" s="20" t="str">
        <f t="shared" si="71"/>
        <v>4-1EAT</v>
      </c>
      <c r="W220" s="20" t="str">
        <f t="shared" si="72"/>
        <v>910-00</v>
      </c>
      <c r="X220" s="20" t="str">
        <f t="shared" si="65"/>
        <v>810-00</v>
      </c>
      <c r="Y220" s="20" t="str">
        <f t="shared" si="66"/>
        <v>910-10</v>
      </c>
      <c r="Z220" s="20" t="str">
        <f t="shared" si="73"/>
        <v>910-12</v>
      </c>
      <c r="AA220" s="20" t="str">
        <f t="shared" si="74"/>
        <v>660-71</v>
      </c>
      <c r="AB220" s="20" t="str">
        <f t="shared" si="75"/>
        <v/>
      </c>
      <c r="AD220" s="20" t="str">
        <f t="shared" si="76"/>
        <v/>
      </c>
      <c r="AE220" s="20" t="str">
        <f t="shared" si="77"/>
        <v/>
      </c>
      <c r="AF220" s="20" t="str">
        <f t="shared" si="78"/>
        <v/>
      </c>
      <c r="AG220" s="20" t="str">
        <f t="shared" si="79"/>
        <v/>
      </c>
      <c r="AH220" s="20" t="str">
        <f t="shared" si="80"/>
        <v/>
      </c>
      <c r="AI220" s="20" t="str">
        <f t="shared" si="81"/>
        <v/>
      </c>
      <c r="AJ220" s="20" t="str">
        <f t="shared" si="82"/>
        <v/>
      </c>
      <c r="AK220" s="20" t="str">
        <f t="shared" si="83"/>
        <v/>
      </c>
      <c r="AL220" s="20" t="str">
        <f t="shared" si="84"/>
        <v/>
      </c>
      <c r="AM220" s="20" t="str">
        <f t="shared" si="85"/>
        <v/>
      </c>
      <c r="AO220" s="28" t="str">
        <f t="shared" si="67"/>
        <v/>
      </c>
    </row>
    <row r="221" spans="2:41" x14ac:dyDescent="0.25">
      <c r="B221" s="20">
        <v>3</v>
      </c>
      <c r="C221" s="32" t="s">
        <v>592</v>
      </c>
      <c r="D221" s="20" t="s">
        <v>188</v>
      </c>
      <c r="O221" s="32"/>
      <c r="S221" s="20" t="str">
        <f t="shared" si="68"/>
        <v>2-PASV</v>
      </c>
      <c r="T221" s="20" t="str">
        <f t="shared" si="69"/>
        <v>300-00</v>
      </c>
      <c r="U221" s="20" t="str">
        <f t="shared" si="70"/>
        <v>320-20</v>
      </c>
      <c r="V221" s="20" t="str">
        <f t="shared" si="71"/>
        <v>4-1EAT</v>
      </c>
      <c r="W221" s="20" t="str">
        <f t="shared" si="72"/>
        <v>910-00</v>
      </c>
      <c r="X221" s="20" t="str">
        <f t="shared" si="65"/>
        <v>810-00</v>
      </c>
      <c r="Y221" s="20" t="str">
        <f t="shared" si="66"/>
        <v>910-10</v>
      </c>
      <c r="Z221" s="20" t="str">
        <f t="shared" si="73"/>
        <v>910-12</v>
      </c>
      <c r="AA221" s="20" t="str">
        <f t="shared" si="74"/>
        <v>660-71</v>
      </c>
      <c r="AB221" s="20" t="str">
        <f t="shared" si="75"/>
        <v/>
      </c>
      <c r="AD221" s="20" t="str">
        <f t="shared" si="76"/>
        <v/>
      </c>
      <c r="AE221" s="20" t="str">
        <f t="shared" si="77"/>
        <v/>
      </c>
      <c r="AF221" s="20" t="str">
        <f t="shared" si="78"/>
        <v/>
      </c>
      <c r="AG221" s="20" t="str">
        <f t="shared" si="79"/>
        <v/>
      </c>
      <c r="AH221" s="20" t="str">
        <f t="shared" si="80"/>
        <v/>
      </c>
      <c r="AI221" s="20" t="str">
        <f t="shared" si="81"/>
        <v/>
      </c>
      <c r="AJ221" s="20" t="str">
        <f t="shared" si="82"/>
        <v/>
      </c>
      <c r="AK221" s="20" t="str">
        <f t="shared" si="83"/>
        <v/>
      </c>
      <c r="AL221" s="20" t="str">
        <f t="shared" si="84"/>
        <v/>
      </c>
      <c r="AM221" s="20" t="str">
        <f t="shared" si="85"/>
        <v/>
      </c>
      <c r="AO221" s="28" t="str">
        <f t="shared" si="67"/>
        <v/>
      </c>
    </row>
    <row r="222" spans="2:41" x14ac:dyDescent="0.25">
      <c r="B222" s="20">
        <v>3</v>
      </c>
      <c r="C222" s="32" t="s">
        <v>593</v>
      </c>
      <c r="D222" s="20" t="s">
        <v>189</v>
      </c>
      <c r="O222" s="32"/>
      <c r="S222" s="20" t="str">
        <f t="shared" si="68"/>
        <v>2-PASV</v>
      </c>
      <c r="T222" s="20" t="str">
        <f t="shared" si="69"/>
        <v>300-00</v>
      </c>
      <c r="U222" s="20" t="str">
        <f t="shared" si="70"/>
        <v>320-20</v>
      </c>
      <c r="V222" s="20" t="str">
        <f t="shared" si="71"/>
        <v>4-1EAT</v>
      </c>
      <c r="W222" s="20" t="str">
        <f t="shared" si="72"/>
        <v>910-00</v>
      </c>
      <c r="X222" s="20" t="str">
        <f t="shared" si="65"/>
        <v>810-00</v>
      </c>
      <c r="Y222" s="20" t="str">
        <f t="shared" si="66"/>
        <v>910-10</v>
      </c>
      <c r="Z222" s="20" t="str">
        <f t="shared" si="73"/>
        <v>910-12</v>
      </c>
      <c r="AA222" s="20" t="str">
        <f t="shared" si="74"/>
        <v>660-71</v>
      </c>
      <c r="AB222" s="20" t="str">
        <f t="shared" si="75"/>
        <v/>
      </c>
      <c r="AD222" s="20" t="str">
        <f t="shared" si="76"/>
        <v/>
      </c>
      <c r="AE222" s="20" t="str">
        <f t="shared" si="77"/>
        <v/>
      </c>
      <c r="AF222" s="20" t="str">
        <f t="shared" si="78"/>
        <v/>
      </c>
      <c r="AG222" s="20" t="str">
        <f t="shared" si="79"/>
        <v/>
      </c>
      <c r="AH222" s="20" t="str">
        <f t="shared" si="80"/>
        <v/>
      </c>
      <c r="AI222" s="20" t="str">
        <f t="shared" si="81"/>
        <v/>
      </c>
      <c r="AJ222" s="20" t="str">
        <f t="shared" si="82"/>
        <v/>
      </c>
      <c r="AK222" s="20" t="str">
        <f t="shared" si="83"/>
        <v/>
      </c>
      <c r="AL222" s="20" t="str">
        <f t="shared" si="84"/>
        <v/>
      </c>
      <c r="AM222" s="20" t="str">
        <f t="shared" si="85"/>
        <v/>
      </c>
      <c r="AO222" s="28" t="str">
        <f t="shared" si="67"/>
        <v/>
      </c>
    </row>
    <row r="223" spans="2:41" x14ac:dyDescent="0.25">
      <c r="B223" s="20">
        <v>2</v>
      </c>
      <c r="C223" s="32" t="s">
        <v>594</v>
      </c>
      <c r="D223" s="20" t="s">
        <v>190</v>
      </c>
      <c r="N223" s="32"/>
      <c r="S223" s="20" t="str">
        <f t="shared" si="68"/>
        <v>2-PASV</v>
      </c>
      <c r="T223" s="20" t="str">
        <f t="shared" si="69"/>
        <v>300-00</v>
      </c>
      <c r="U223" s="20" t="str">
        <f t="shared" si="70"/>
        <v>320-20</v>
      </c>
      <c r="V223" s="20" t="str">
        <f t="shared" si="71"/>
        <v>4-1EAT</v>
      </c>
      <c r="W223" s="20" t="str">
        <f t="shared" si="72"/>
        <v>910-00</v>
      </c>
      <c r="X223" s="20" t="str">
        <f t="shared" si="65"/>
        <v>810-00</v>
      </c>
      <c r="Y223" s="20" t="str">
        <f t="shared" si="66"/>
        <v>910-10</v>
      </c>
      <c r="Z223" s="20" t="str">
        <f t="shared" si="73"/>
        <v>910-12</v>
      </c>
      <c r="AA223" s="20" t="str">
        <f t="shared" si="74"/>
        <v>660-71</v>
      </c>
      <c r="AB223" s="20" t="str">
        <f t="shared" si="75"/>
        <v/>
      </c>
      <c r="AD223" s="20" t="str">
        <f t="shared" si="76"/>
        <v/>
      </c>
      <c r="AE223" s="20" t="str">
        <f t="shared" si="77"/>
        <v/>
      </c>
      <c r="AF223" s="20" t="str">
        <f t="shared" si="78"/>
        <v/>
      </c>
      <c r="AG223" s="20" t="str">
        <f t="shared" si="79"/>
        <v/>
      </c>
      <c r="AH223" s="20" t="str">
        <f t="shared" si="80"/>
        <v/>
      </c>
      <c r="AI223" s="20" t="str">
        <f t="shared" si="81"/>
        <v/>
      </c>
      <c r="AJ223" s="20" t="str">
        <f t="shared" si="82"/>
        <v/>
      </c>
      <c r="AK223" s="20" t="str">
        <f t="shared" si="83"/>
        <v/>
      </c>
      <c r="AL223" s="20" t="str">
        <f t="shared" si="84"/>
        <v/>
      </c>
      <c r="AM223" s="20" t="str">
        <f t="shared" si="85"/>
        <v/>
      </c>
      <c r="AO223" s="28" t="str">
        <f t="shared" si="67"/>
        <v/>
      </c>
    </row>
    <row r="224" spans="2:41" x14ac:dyDescent="0.25">
      <c r="B224" s="20">
        <v>3</v>
      </c>
      <c r="C224" s="32" t="s">
        <v>595</v>
      </c>
      <c r="D224" s="20" t="s">
        <v>191</v>
      </c>
      <c r="O224" s="32"/>
      <c r="S224" s="20" t="str">
        <f t="shared" si="68"/>
        <v>2-PASV</v>
      </c>
      <c r="T224" s="20" t="str">
        <f t="shared" si="69"/>
        <v>300-00</v>
      </c>
      <c r="U224" s="20" t="str">
        <f t="shared" si="70"/>
        <v>320-20</v>
      </c>
      <c r="V224" s="20" t="str">
        <f t="shared" si="71"/>
        <v>4-1EAT</v>
      </c>
      <c r="W224" s="20" t="str">
        <f t="shared" si="72"/>
        <v>910-00</v>
      </c>
      <c r="X224" s="20" t="str">
        <f t="shared" si="65"/>
        <v>810-00</v>
      </c>
      <c r="Y224" s="20" t="str">
        <f t="shared" si="66"/>
        <v>910-10</v>
      </c>
      <c r="Z224" s="20" t="str">
        <f t="shared" si="73"/>
        <v>910-12</v>
      </c>
      <c r="AA224" s="20" t="str">
        <f t="shared" si="74"/>
        <v>660-71</v>
      </c>
      <c r="AB224" s="20" t="str">
        <f t="shared" si="75"/>
        <v/>
      </c>
      <c r="AD224" s="20" t="str">
        <f t="shared" si="76"/>
        <v/>
      </c>
      <c r="AE224" s="20" t="str">
        <f t="shared" si="77"/>
        <v/>
      </c>
      <c r="AF224" s="20" t="str">
        <f t="shared" si="78"/>
        <v/>
      </c>
      <c r="AG224" s="20" t="str">
        <f t="shared" si="79"/>
        <v/>
      </c>
      <c r="AH224" s="20" t="str">
        <f t="shared" si="80"/>
        <v/>
      </c>
      <c r="AI224" s="20" t="str">
        <f t="shared" si="81"/>
        <v/>
      </c>
      <c r="AJ224" s="20" t="str">
        <f t="shared" si="82"/>
        <v/>
      </c>
      <c r="AK224" s="20" t="str">
        <f t="shared" si="83"/>
        <v/>
      </c>
      <c r="AL224" s="20" t="str">
        <f t="shared" si="84"/>
        <v/>
      </c>
      <c r="AM224" s="20" t="str">
        <f t="shared" si="85"/>
        <v/>
      </c>
      <c r="AO224" s="28" t="str">
        <f t="shared" si="67"/>
        <v/>
      </c>
    </row>
    <row r="225" spans="2:41" x14ac:dyDescent="0.25">
      <c r="B225" s="20">
        <v>3</v>
      </c>
      <c r="C225" s="32" t="s">
        <v>596</v>
      </c>
      <c r="D225" s="20" t="s">
        <v>192</v>
      </c>
      <c r="O225" s="32"/>
      <c r="S225" s="20" t="str">
        <f t="shared" si="68"/>
        <v>2-PASV</v>
      </c>
      <c r="T225" s="20" t="str">
        <f t="shared" si="69"/>
        <v>300-00</v>
      </c>
      <c r="U225" s="20" t="str">
        <f t="shared" si="70"/>
        <v>320-20</v>
      </c>
      <c r="V225" s="20" t="str">
        <f t="shared" si="71"/>
        <v>4-1EAT</v>
      </c>
      <c r="W225" s="20" t="str">
        <f t="shared" si="72"/>
        <v>910-00</v>
      </c>
      <c r="X225" s="20" t="str">
        <f t="shared" si="65"/>
        <v>810-00</v>
      </c>
      <c r="Y225" s="20" t="str">
        <f t="shared" si="66"/>
        <v>910-10</v>
      </c>
      <c r="Z225" s="20" t="str">
        <f t="shared" si="73"/>
        <v>910-12</v>
      </c>
      <c r="AA225" s="20" t="str">
        <f t="shared" si="74"/>
        <v>660-71</v>
      </c>
      <c r="AB225" s="20" t="str">
        <f t="shared" si="75"/>
        <v/>
      </c>
      <c r="AD225" s="20" t="str">
        <f t="shared" si="76"/>
        <v/>
      </c>
      <c r="AE225" s="20" t="str">
        <f t="shared" si="77"/>
        <v/>
      </c>
      <c r="AF225" s="20" t="str">
        <f t="shared" si="78"/>
        <v/>
      </c>
      <c r="AG225" s="20" t="str">
        <f t="shared" si="79"/>
        <v/>
      </c>
      <c r="AH225" s="20" t="str">
        <f t="shared" si="80"/>
        <v/>
      </c>
      <c r="AI225" s="20" t="str">
        <f t="shared" si="81"/>
        <v/>
      </c>
      <c r="AJ225" s="20" t="str">
        <f t="shared" si="82"/>
        <v/>
      </c>
      <c r="AK225" s="20" t="str">
        <f t="shared" si="83"/>
        <v/>
      </c>
      <c r="AL225" s="20" t="str">
        <f t="shared" si="84"/>
        <v/>
      </c>
      <c r="AM225" s="20" t="str">
        <f t="shared" si="85"/>
        <v/>
      </c>
      <c r="AO225" s="28" t="str">
        <f t="shared" si="67"/>
        <v/>
      </c>
    </row>
    <row r="226" spans="2:41" x14ac:dyDescent="0.25">
      <c r="B226" s="20">
        <v>3</v>
      </c>
      <c r="C226" s="32" t="s">
        <v>597</v>
      </c>
      <c r="D226" s="20" t="s">
        <v>91</v>
      </c>
      <c r="O226" s="32"/>
      <c r="S226" s="20" t="str">
        <f t="shared" si="68"/>
        <v>2-PASV</v>
      </c>
      <c r="T226" s="20" t="str">
        <f t="shared" si="69"/>
        <v>300-00</v>
      </c>
      <c r="U226" s="20" t="str">
        <f t="shared" si="70"/>
        <v>320-20</v>
      </c>
      <c r="V226" s="20" t="str">
        <f t="shared" si="71"/>
        <v>4-1EAT</v>
      </c>
      <c r="W226" s="20" t="str">
        <f t="shared" si="72"/>
        <v>910-00</v>
      </c>
      <c r="X226" s="20" t="str">
        <f t="shared" si="65"/>
        <v>810-00</v>
      </c>
      <c r="Y226" s="20" t="str">
        <f t="shared" si="66"/>
        <v>910-10</v>
      </c>
      <c r="Z226" s="20" t="str">
        <f t="shared" si="73"/>
        <v>910-12</v>
      </c>
      <c r="AA226" s="20" t="str">
        <f t="shared" si="74"/>
        <v>660-71</v>
      </c>
      <c r="AB226" s="20" t="str">
        <f t="shared" si="75"/>
        <v/>
      </c>
      <c r="AD226" s="20" t="str">
        <f t="shared" si="76"/>
        <v/>
      </c>
      <c r="AE226" s="20" t="str">
        <f t="shared" si="77"/>
        <v/>
      </c>
      <c r="AF226" s="20" t="str">
        <f t="shared" si="78"/>
        <v/>
      </c>
      <c r="AG226" s="20" t="str">
        <f t="shared" si="79"/>
        <v/>
      </c>
      <c r="AH226" s="20" t="str">
        <f t="shared" si="80"/>
        <v/>
      </c>
      <c r="AI226" s="20" t="str">
        <f t="shared" si="81"/>
        <v/>
      </c>
      <c r="AJ226" s="20" t="str">
        <f t="shared" si="82"/>
        <v/>
      </c>
      <c r="AK226" s="20" t="str">
        <f t="shared" si="83"/>
        <v/>
      </c>
      <c r="AL226" s="20" t="str">
        <f t="shared" si="84"/>
        <v/>
      </c>
      <c r="AM226" s="20" t="str">
        <f t="shared" si="85"/>
        <v/>
      </c>
      <c r="AO226" s="28" t="str">
        <f t="shared" si="67"/>
        <v/>
      </c>
    </row>
    <row r="227" spans="2:41" x14ac:dyDescent="0.25">
      <c r="B227" s="20">
        <v>3</v>
      </c>
      <c r="C227" s="32" t="s">
        <v>598</v>
      </c>
      <c r="D227" s="20" t="s">
        <v>193</v>
      </c>
      <c r="O227" s="32"/>
      <c r="S227" s="20" t="str">
        <f t="shared" si="68"/>
        <v>2-PASV</v>
      </c>
      <c r="T227" s="20" t="str">
        <f t="shared" si="69"/>
        <v>300-00</v>
      </c>
      <c r="U227" s="20" t="str">
        <f t="shared" si="70"/>
        <v>320-20</v>
      </c>
      <c r="V227" s="20" t="str">
        <f t="shared" si="71"/>
        <v>4-1EAT</v>
      </c>
      <c r="W227" s="20" t="str">
        <f t="shared" si="72"/>
        <v>910-00</v>
      </c>
      <c r="X227" s="20" t="str">
        <f t="shared" si="65"/>
        <v>810-00</v>
      </c>
      <c r="Y227" s="20" t="str">
        <f t="shared" si="66"/>
        <v>910-10</v>
      </c>
      <c r="Z227" s="20" t="str">
        <f t="shared" si="73"/>
        <v>910-12</v>
      </c>
      <c r="AA227" s="20" t="str">
        <f t="shared" si="74"/>
        <v>660-71</v>
      </c>
      <c r="AB227" s="20" t="str">
        <f t="shared" si="75"/>
        <v/>
      </c>
      <c r="AD227" s="20" t="str">
        <f t="shared" si="76"/>
        <v/>
      </c>
      <c r="AE227" s="20" t="str">
        <f t="shared" si="77"/>
        <v/>
      </c>
      <c r="AF227" s="20" t="str">
        <f t="shared" si="78"/>
        <v/>
      </c>
      <c r="AG227" s="20" t="str">
        <f t="shared" si="79"/>
        <v/>
      </c>
      <c r="AH227" s="20" t="str">
        <f t="shared" si="80"/>
        <v/>
      </c>
      <c r="AI227" s="20" t="str">
        <f t="shared" si="81"/>
        <v/>
      </c>
      <c r="AJ227" s="20" t="str">
        <f t="shared" si="82"/>
        <v/>
      </c>
      <c r="AK227" s="20" t="str">
        <f t="shared" si="83"/>
        <v/>
      </c>
      <c r="AL227" s="20" t="str">
        <f t="shared" si="84"/>
        <v/>
      </c>
      <c r="AM227" s="20" t="str">
        <f t="shared" si="85"/>
        <v/>
      </c>
      <c r="AO227" s="28" t="str">
        <f t="shared" si="67"/>
        <v/>
      </c>
    </row>
    <row r="228" spans="2:41" x14ac:dyDescent="0.25">
      <c r="B228" s="20">
        <v>3</v>
      </c>
      <c r="C228" s="32" t="s">
        <v>599</v>
      </c>
      <c r="D228" s="20" t="s">
        <v>194</v>
      </c>
      <c r="O228" s="32"/>
      <c r="S228" s="20" t="str">
        <f t="shared" si="68"/>
        <v>2-PASV</v>
      </c>
      <c r="T228" s="20" t="str">
        <f t="shared" si="69"/>
        <v>300-00</v>
      </c>
      <c r="U228" s="20" t="str">
        <f t="shared" si="70"/>
        <v>320-20</v>
      </c>
      <c r="V228" s="20" t="str">
        <f t="shared" si="71"/>
        <v>4-1EAT</v>
      </c>
      <c r="W228" s="20" t="str">
        <f t="shared" si="72"/>
        <v>910-00</v>
      </c>
      <c r="X228" s="20" t="str">
        <f t="shared" si="65"/>
        <v>810-00</v>
      </c>
      <c r="Y228" s="20" t="str">
        <f t="shared" si="66"/>
        <v>910-10</v>
      </c>
      <c r="Z228" s="20" t="str">
        <f t="shared" si="73"/>
        <v>910-12</v>
      </c>
      <c r="AA228" s="20" t="str">
        <f t="shared" si="74"/>
        <v>660-71</v>
      </c>
      <c r="AB228" s="20" t="str">
        <f t="shared" si="75"/>
        <v/>
      </c>
      <c r="AD228" s="20" t="str">
        <f t="shared" si="76"/>
        <v/>
      </c>
      <c r="AE228" s="20" t="str">
        <f t="shared" si="77"/>
        <v/>
      </c>
      <c r="AF228" s="20" t="str">
        <f t="shared" si="78"/>
        <v/>
      </c>
      <c r="AG228" s="20" t="str">
        <f t="shared" si="79"/>
        <v/>
      </c>
      <c r="AH228" s="20" t="str">
        <f t="shared" si="80"/>
        <v/>
      </c>
      <c r="AI228" s="20" t="str">
        <f t="shared" si="81"/>
        <v/>
      </c>
      <c r="AJ228" s="20" t="str">
        <f t="shared" si="82"/>
        <v/>
      </c>
      <c r="AK228" s="20" t="str">
        <f t="shared" si="83"/>
        <v/>
      </c>
      <c r="AL228" s="20" t="str">
        <f t="shared" si="84"/>
        <v/>
      </c>
      <c r="AM228" s="20" t="str">
        <f t="shared" si="85"/>
        <v/>
      </c>
      <c r="AO228" s="28" t="str">
        <f t="shared" si="67"/>
        <v/>
      </c>
    </row>
    <row r="229" spans="2:41" x14ac:dyDescent="0.25">
      <c r="B229" s="20">
        <v>3</v>
      </c>
      <c r="C229" s="32" t="s">
        <v>600</v>
      </c>
      <c r="D229" s="20" t="s">
        <v>195</v>
      </c>
      <c r="O229" s="32"/>
      <c r="S229" s="20" t="str">
        <f t="shared" si="68"/>
        <v>2-PASV</v>
      </c>
      <c r="T229" s="20" t="str">
        <f t="shared" si="69"/>
        <v>300-00</v>
      </c>
      <c r="U229" s="20" t="str">
        <f t="shared" si="70"/>
        <v>320-20</v>
      </c>
      <c r="V229" s="20" t="str">
        <f t="shared" si="71"/>
        <v>4-1EAT</v>
      </c>
      <c r="W229" s="20" t="str">
        <f t="shared" si="72"/>
        <v>910-00</v>
      </c>
      <c r="X229" s="20" t="str">
        <f t="shared" si="65"/>
        <v>810-00</v>
      </c>
      <c r="Y229" s="20" t="str">
        <f t="shared" si="66"/>
        <v>910-10</v>
      </c>
      <c r="Z229" s="20" t="str">
        <f t="shared" si="73"/>
        <v>910-12</v>
      </c>
      <c r="AA229" s="20" t="str">
        <f t="shared" si="74"/>
        <v>660-71</v>
      </c>
      <c r="AB229" s="20" t="str">
        <f t="shared" si="75"/>
        <v/>
      </c>
      <c r="AD229" s="20" t="str">
        <f t="shared" si="76"/>
        <v/>
      </c>
      <c r="AE229" s="20" t="str">
        <f t="shared" si="77"/>
        <v/>
      </c>
      <c r="AF229" s="20" t="str">
        <f t="shared" si="78"/>
        <v/>
      </c>
      <c r="AG229" s="20" t="str">
        <f t="shared" si="79"/>
        <v/>
      </c>
      <c r="AH229" s="20" t="str">
        <f t="shared" si="80"/>
        <v/>
      </c>
      <c r="AI229" s="20" t="str">
        <f t="shared" si="81"/>
        <v/>
      </c>
      <c r="AJ229" s="20" t="str">
        <f t="shared" si="82"/>
        <v/>
      </c>
      <c r="AK229" s="20" t="str">
        <f t="shared" si="83"/>
        <v/>
      </c>
      <c r="AL229" s="20" t="str">
        <f t="shared" si="84"/>
        <v/>
      </c>
      <c r="AM229" s="20" t="str">
        <f t="shared" si="85"/>
        <v/>
      </c>
      <c r="AO229" s="28" t="str">
        <f t="shared" si="67"/>
        <v/>
      </c>
    </row>
    <row r="230" spans="2:41" x14ac:dyDescent="0.25">
      <c r="B230" s="20">
        <v>3</v>
      </c>
      <c r="C230" s="32" t="s">
        <v>601</v>
      </c>
      <c r="D230" s="20" t="s">
        <v>196</v>
      </c>
      <c r="O230" s="32"/>
      <c r="S230" s="20" t="str">
        <f t="shared" si="68"/>
        <v>2-PASV</v>
      </c>
      <c r="T230" s="20" t="str">
        <f t="shared" si="69"/>
        <v>300-00</v>
      </c>
      <c r="U230" s="20" t="str">
        <f t="shared" si="70"/>
        <v>320-20</v>
      </c>
      <c r="V230" s="20" t="str">
        <f t="shared" si="71"/>
        <v>4-1EAT</v>
      </c>
      <c r="W230" s="20" t="str">
        <f t="shared" si="72"/>
        <v>910-00</v>
      </c>
      <c r="X230" s="20" t="str">
        <f t="shared" si="65"/>
        <v>810-00</v>
      </c>
      <c r="Y230" s="20" t="str">
        <f t="shared" si="66"/>
        <v>910-10</v>
      </c>
      <c r="Z230" s="20" t="str">
        <f t="shared" si="73"/>
        <v>910-12</v>
      </c>
      <c r="AA230" s="20" t="str">
        <f t="shared" si="74"/>
        <v>660-71</v>
      </c>
      <c r="AB230" s="20" t="str">
        <f t="shared" si="75"/>
        <v/>
      </c>
      <c r="AD230" s="20" t="str">
        <f t="shared" si="76"/>
        <v/>
      </c>
      <c r="AE230" s="20" t="str">
        <f t="shared" si="77"/>
        <v/>
      </c>
      <c r="AF230" s="20" t="str">
        <f t="shared" si="78"/>
        <v/>
      </c>
      <c r="AG230" s="20" t="str">
        <f t="shared" si="79"/>
        <v/>
      </c>
      <c r="AH230" s="20" t="str">
        <f t="shared" si="80"/>
        <v/>
      </c>
      <c r="AI230" s="20" t="str">
        <f t="shared" si="81"/>
        <v/>
      </c>
      <c r="AJ230" s="20" t="str">
        <f t="shared" si="82"/>
        <v/>
      </c>
      <c r="AK230" s="20" t="str">
        <f t="shared" si="83"/>
        <v/>
      </c>
      <c r="AL230" s="20" t="str">
        <f t="shared" si="84"/>
        <v/>
      </c>
      <c r="AM230" s="20" t="str">
        <f t="shared" si="85"/>
        <v/>
      </c>
      <c r="AO230" s="28" t="str">
        <f t="shared" si="67"/>
        <v/>
      </c>
    </row>
    <row r="231" spans="2:41" x14ac:dyDescent="0.25">
      <c r="B231" s="20">
        <v>3</v>
      </c>
      <c r="C231" s="32" t="s">
        <v>602</v>
      </c>
      <c r="D231" s="20" t="s">
        <v>93</v>
      </c>
      <c r="O231" s="32"/>
      <c r="S231" s="20" t="str">
        <f t="shared" si="68"/>
        <v>2-PASV</v>
      </c>
      <c r="T231" s="20" t="str">
        <f t="shared" si="69"/>
        <v>300-00</v>
      </c>
      <c r="U231" s="20" t="str">
        <f t="shared" si="70"/>
        <v>320-20</v>
      </c>
      <c r="V231" s="20" t="str">
        <f t="shared" si="71"/>
        <v>4-1EAT</v>
      </c>
      <c r="W231" s="20" t="str">
        <f t="shared" si="72"/>
        <v>910-00</v>
      </c>
      <c r="X231" s="20" t="str">
        <f t="shared" si="65"/>
        <v>810-00</v>
      </c>
      <c r="Y231" s="20" t="str">
        <f t="shared" si="66"/>
        <v>910-10</v>
      </c>
      <c r="Z231" s="20" t="str">
        <f t="shared" si="73"/>
        <v>910-12</v>
      </c>
      <c r="AA231" s="20" t="str">
        <f t="shared" si="74"/>
        <v>660-71</v>
      </c>
      <c r="AB231" s="20" t="str">
        <f t="shared" si="75"/>
        <v/>
      </c>
      <c r="AD231" s="20" t="str">
        <f t="shared" si="76"/>
        <v/>
      </c>
      <c r="AE231" s="20" t="str">
        <f t="shared" si="77"/>
        <v/>
      </c>
      <c r="AF231" s="20" t="str">
        <f t="shared" si="78"/>
        <v/>
      </c>
      <c r="AG231" s="20" t="str">
        <f t="shared" si="79"/>
        <v/>
      </c>
      <c r="AH231" s="20" t="str">
        <f t="shared" si="80"/>
        <v/>
      </c>
      <c r="AI231" s="20" t="str">
        <f t="shared" si="81"/>
        <v/>
      </c>
      <c r="AJ231" s="20" t="str">
        <f t="shared" si="82"/>
        <v/>
      </c>
      <c r="AK231" s="20" t="str">
        <f t="shared" si="83"/>
        <v/>
      </c>
      <c r="AL231" s="20" t="str">
        <f t="shared" si="84"/>
        <v/>
      </c>
      <c r="AM231" s="20" t="str">
        <f t="shared" si="85"/>
        <v/>
      </c>
      <c r="AO231" s="28" t="str">
        <f t="shared" si="67"/>
        <v/>
      </c>
    </row>
    <row r="232" spans="2:41" x14ac:dyDescent="0.25">
      <c r="B232" s="20">
        <v>3</v>
      </c>
      <c r="C232" s="32" t="s">
        <v>603</v>
      </c>
      <c r="D232" s="20" t="s">
        <v>197</v>
      </c>
      <c r="O232" s="32"/>
      <c r="S232" s="20" t="str">
        <f t="shared" si="68"/>
        <v>2-PASV</v>
      </c>
      <c r="T232" s="20" t="str">
        <f t="shared" si="69"/>
        <v>300-00</v>
      </c>
      <c r="U232" s="20" t="str">
        <f t="shared" si="70"/>
        <v>320-20</v>
      </c>
      <c r="V232" s="20" t="str">
        <f t="shared" si="71"/>
        <v>4-1EAT</v>
      </c>
      <c r="W232" s="20" t="str">
        <f t="shared" si="72"/>
        <v>910-00</v>
      </c>
      <c r="X232" s="20" t="str">
        <f t="shared" si="65"/>
        <v>810-00</v>
      </c>
      <c r="Y232" s="20" t="str">
        <f t="shared" si="66"/>
        <v>910-10</v>
      </c>
      <c r="Z232" s="20" t="str">
        <f t="shared" si="73"/>
        <v>910-12</v>
      </c>
      <c r="AA232" s="20" t="str">
        <f t="shared" si="74"/>
        <v>660-71</v>
      </c>
      <c r="AB232" s="20" t="str">
        <f t="shared" si="75"/>
        <v/>
      </c>
      <c r="AD232" s="20" t="str">
        <f t="shared" si="76"/>
        <v/>
      </c>
      <c r="AE232" s="20" t="str">
        <f t="shared" si="77"/>
        <v/>
      </c>
      <c r="AF232" s="20" t="str">
        <f t="shared" si="78"/>
        <v/>
      </c>
      <c r="AG232" s="20" t="str">
        <f t="shared" si="79"/>
        <v/>
      </c>
      <c r="AH232" s="20" t="str">
        <f t="shared" si="80"/>
        <v/>
      </c>
      <c r="AI232" s="20" t="str">
        <f t="shared" si="81"/>
        <v/>
      </c>
      <c r="AJ232" s="20" t="str">
        <f t="shared" si="82"/>
        <v/>
      </c>
      <c r="AK232" s="20" t="str">
        <f t="shared" si="83"/>
        <v/>
      </c>
      <c r="AL232" s="20" t="str">
        <f t="shared" si="84"/>
        <v/>
      </c>
      <c r="AM232" s="20" t="str">
        <f t="shared" si="85"/>
        <v/>
      </c>
      <c r="AO232" s="28" t="str">
        <f t="shared" si="67"/>
        <v/>
      </c>
    </row>
    <row r="233" spans="2:41" x14ac:dyDescent="0.25">
      <c r="B233" s="20">
        <v>3</v>
      </c>
      <c r="C233" s="32" t="s">
        <v>604</v>
      </c>
      <c r="D233" s="20" t="s">
        <v>198</v>
      </c>
      <c r="O233" s="32"/>
      <c r="S233" s="20" t="str">
        <f t="shared" si="68"/>
        <v>2-PASV</v>
      </c>
      <c r="T233" s="20" t="str">
        <f t="shared" si="69"/>
        <v>300-00</v>
      </c>
      <c r="U233" s="20" t="str">
        <f t="shared" si="70"/>
        <v>320-20</v>
      </c>
      <c r="V233" s="20" t="str">
        <f t="shared" si="71"/>
        <v>4-1EAT</v>
      </c>
      <c r="W233" s="20" t="str">
        <f t="shared" si="72"/>
        <v>910-00</v>
      </c>
      <c r="X233" s="20" t="str">
        <f t="shared" si="65"/>
        <v>810-00</v>
      </c>
      <c r="Y233" s="20" t="str">
        <f t="shared" si="66"/>
        <v>910-10</v>
      </c>
      <c r="Z233" s="20" t="str">
        <f t="shared" si="73"/>
        <v>910-12</v>
      </c>
      <c r="AA233" s="20" t="str">
        <f t="shared" si="74"/>
        <v>660-71</v>
      </c>
      <c r="AB233" s="20" t="str">
        <f t="shared" si="75"/>
        <v/>
      </c>
      <c r="AD233" s="20" t="str">
        <f t="shared" si="76"/>
        <v/>
      </c>
      <c r="AE233" s="20" t="str">
        <f t="shared" si="77"/>
        <v/>
      </c>
      <c r="AF233" s="20" t="str">
        <f t="shared" si="78"/>
        <v/>
      </c>
      <c r="AG233" s="20" t="str">
        <f t="shared" si="79"/>
        <v/>
      </c>
      <c r="AH233" s="20" t="str">
        <f t="shared" si="80"/>
        <v/>
      </c>
      <c r="AI233" s="20" t="str">
        <f t="shared" si="81"/>
        <v/>
      </c>
      <c r="AJ233" s="20" t="str">
        <f t="shared" si="82"/>
        <v/>
      </c>
      <c r="AK233" s="20" t="str">
        <f t="shared" si="83"/>
        <v/>
      </c>
      <c r="AL233" s="20" t="str">
        <f t="shared" si="84"/>
        <v/>
      </c>
      <c r="AM233" s="20" t="str">
        <f t="shared" si="85"/>
        <v/>
      </c>
      <c r="AO233" s="28" t="str">
        <f t="shared" si="67"/>
        <v/>
      </c>
    </row>
    <row r="234" spans="2:41" x14ac:dyDescent="0.25">
      <c r="B234" s="20">
        <v>3</v>
      </c>
      <c r="C234" s="32" t="s">
        <v>605</v>
      </c>
      <c r="D234" s="20" t="s">
        <v>199</v>
      </c>
      <c r="O234" s="32"/>
      <c r="S234" s="20" t="str">
        <f t="shared" si="68"/>
        <v>2-PASV</v>
      </c>
      <c r="T234" s="20" t="str">
        <f t="shared" si="69"/>
        <v>300-00</v>
      </c>
      <c r="U234" s="20" t="str">
        <f t="shared" si="70"/>
        <v>320-20</v>
      </c>
      <c r="V234" s="20" t="str">
        <f t="shared" si="71"/>
        <v>4-1EAT</v>
      </c>
      <c r="W234" s="20" t="str">
        <f t="shared" si="72"/>
        <v>910-00</v>
      </c>
      <c r="X234" s="20" t="str">
        <f t="shared" si="65"/>
        <v>810-00</v>
      </c>
      <c r="Y234" s="20" t="str">
        <f t="shared" si="66"/>
        <v>910-10</v>
      </c>
      <c r="Z234" s="20" t="str">
        <f t="shared" si="73"/>
        <v>910-12</v>
      </c>
      <c r="AA234" s="20" t="str">
        <f t="shared" si="74"/>
        <v>660-71</v>
      </c>
      <c r="AB234" s="20" t="str">
        <f t="shared" si="75"/>
        <v/>
      </c>
      <c r="AD234" s="20" t="str">
        <f t="shared" si="76"/>
        <v/>
      </c>
      <c r="AE234" s="20" t="str">
        <f t="shared" si="77"/>
        <v/>
      </c>
      <c r="AF234" s="20" t="str">
        <f t="shared" si="78"/>
        <v/>
      </c>
      <c r="AG234" s="20" t="str">
        <f t="shared" si="79"/>
        <v/>
      </c>
      <c r="AH234" s="20" t="str">
        <f t="shared" si="80"/>
        <v/>
      </c>
      <c r="AI234" s="20" t="str">
        <f t="shared" si="81"/>
        <v/>
      </c>
      <c r="AJ234" s="20" t="str">
        <f t="shared" si="82"/>
        <v/>
      </c>
      <c r="AK234" s="20" t="str">
        <f t="shared" si="83"/>
        <v/>
      </c>
      <c r="AL234" s="20" t="str">
        <f t="shared" si="84"/>
        <v/>
      </c>
      <c r="AM234" s="20" t="str">
        <f t="shared" si="85"/>
        <v/>
      </c>
      <c r="AO234" s="28" t="str">
        <f t="shared" si="67"/>
        <v/>
      </c>
    </row>
    <row r="235" spans="2:41" x14ac:dyDescent="0.25">
      <c r="B235" s="20">
        <v>3</v>
      </c>
      <c r="C235" s="32" t="s">
        <v>606</v>
      </c>
      <c r="D235" s="20" t="s">
        <v>200</v>
      </c>
      <c r="O235" s="32"/>
      <c r="S235" s="20" t="str">
        <f t="shared" si="68"/>
        <v>2-PASV</v>
      </c>
      <c r="T235" s="20" t="str">
        <f t="shared" si="69"/>
        <v>300-00</v>
      </c>
      <c r="U235" s="20" t="str">
        <f t="shared" si="70"/>
        <v>320-20</v>
      </c>
      <c r="V235" s="20" t="str">
        <f t="shared" si="71"/>
        <v>4-1EAT</v>
      </c>
      <c r="W235" s="20" t="str">
        <f t="shared" si="72"/>
        <v>910-00</v>
      </c>
      <c r="X235" s="20" t="str">
        <f t="shared" si="65"/>
        <v>810-00</v>
      </c>
      <c r="Y235" s="20" t="str">
        <f t="shared" si="66"/>
        <v>910-10</v>
      </c>
      <c r="Z235" s="20" t="str">
        <f t="shared" si="73"/>
        <v>910-12</v>
      </c>
      <c r="AA235" s="20" t="str">
        <f t="shared" si="74"/>
        <v>660-71</v>
      </c>
      <c r="AB235" s="20" t="str">
        <f t="shared" si="75"/>
        <v/>
      </c>
      <c r="AD235" s="20" t="str">
        <f t="shared" si="76"/>
        <v/>
      </c>
      <c r="AE235" s="20" t="str">
        <f t="shared" si="77"/>
        <v/>
      </c>
      <c r="AF235" s="20" t="str">
        <f t="shared" si="78"/>
        <v/>
      </c>
      <c r="AG235" s="20" t="str">
        <f t="shared" si="79"/>
        <v/>
      </c>
      <c r="AH235" s="20" t="str">
        <f t="shared" si="80"/>
        <v/>
      </c>
      <c r="AI235" s="20" t="str">
        <f t="shared" si="81"/>
        <v/>
      </c>
      <c r="AJ235" s="20" t="str">
        <f t="shared" si="82"/>
        <v/>
      </c>
      <c r="AK235" s="20" t="str">
        <f t="shared" si="83"/>
        <v/>
      </c>
      <c r="AL235" s="20" t="str">
        <f t="shared" si="84"/>
        <v/>
      </c>
      <c r="AM235" s="20" t="str">
        <f t="shared" si="85"/>
        <v/>
      </c>
      <c r="AO235" s="28" t="str">
        <f t="shared" si="67"/>
        <v/>
      </c>
    </row>
    <row r="236" spans="2:41" x14ac:dyDescent="0.25">
      <c r="B236" s="20">
        <v>3</v>
      </c>
      <c r="C236" s="32" t="s">
        <v>607</v>
      </c>
      <c r="D236" s="20" t="s">
        <v>201</v>
      </c>
      <c r="O236" s="32"/>
      <c r="S236" s="20" t="str">
        <f t="shared" si="68"/>
        <v>2-PASV</v>
      </c>
      <c r="T236" s="20" t="str">
        <f t="shared" si="69"/>
        <v>300-00</v>
      </c>
      <c r="U236" s="20" t="str">
        <f t="shared" si="70"/>
        <v>320-20</v>
      </c>
      <c r="V236" s="20" t="str">
        <f t="shared" si="71"/>
        <v>4-1EAT</v>
      </c>
      <c r="W236" s="20" t="str">
        <f t="shared" si="72"/>
        <v>910-00</v>
      </c>
      <c r="X236" s="20" t="str">
        <f t="shared" si="65"/>
        <v>810-00</v>
      </c>
      <c r="Y236" s="20" t="str">
        <f t="shared" si="66"/>
        <v>910-10</v>
      </c>
      <c r="Z236" s="20" t="str">
        <f t="shared" si="73"/>
        <v>910-12</v>
      </c>
      <c r="AA236" s="20" t="str">
        <f t="shared" si="74"/>
        <v>660-71</v>
      </c>
      <c r="AB236" s="20" t="str">
        <f t="shared" si="75"/>
        <v/>
      </c>
      <c r="AD236" s="20" t="str">
        <f t="shared" si="76"/>
        <v/>
      </c>
      <c r="AE236" s="20" t="str">
        <f t="shared" si="77"/>
        <v/>
      </c>
      <c r="AF236" s="20" t="str">
        <f t="shared" si="78"/>
        <v/>
      </c>
      <c r="AG236" s="20" t="str">
        <f t="shared" si="79"/>
        <v/>
      </c>
      <c r="AH236" s="20" t="str">
        <f t="shared" si="80"/>
        <v/>
      </c>
      <c r="AI236" s="20" t="str">
        <f t="shared" si="81"/>
        <v/>
      </c>
      <c r="AJ236" s="20" t="str">
        <f t="shared" si="82"/>
        <v/>
      </c>
      <c r="AK236" s="20" t="str">
        <f t="shared" si="83"/>
        <v/>
      </c>
      <c r="AL236" s="20" t="str">
        <f t="shared" si="84"/>
        <v/>
      </c>
      <c r="AM236" s="20" t="str">
        <f t="shared" si="85"/>
        <v/>
      </c>
      <c r="AO236" s="28" t="str">
        <f t="shared" si="67"/>
        <v/>
      </c>
    </row>
    <row r="237" spans="2:41" x14ac:dyDescent="0.25">
      <c r="B237" s="20">
        <v>3</v>
      </c>
      <c r="C237" s="32" t="s">
        <v>608</v>
      </c>
      <c r="D237" s="20" t="s">
        <v>202</v>
      </c>
      <c r="O237" s="32"/>
      <c r="S237" s="20" t="str">
        <f t="shared" si="68"/>
        <v>2-PASV</v>
      </c>
      <c r="T237" s="20" t="str">
        <f t="shared" si="69"/>
        <v>300-00</v>
      </c>
      <c r="U237" s="20" t="str">
        <f t="shared" si="70"/>
        <v>320-20</v>
      </c>
      <c r="V237" s="20" t="str">
        <f t="shared" si="71"/>
        <v>4-1EAT</v>
      </c>
      <c r="W237" s="20" t="str">
        <f t="shared" si="72"/>
        <v>910-00</v>
      </c>
      <c r="X237" s="20" t="str">
        <f t="shared" si="65"/>
        <v>810-00</v>
      </c>
      <c r="Y237" s="20" t="str">
        <f t="shared" si="66"/>
        <v>910-10</v>
      </c>
      <c r="Z237" s="20" t="str">
        <f t="shared" si="73"/>
        <v>910-12</v>
      </c>
      <c r="AA237" s="20" t="str">
        <f t="shared" si="74"/>
        <v>660-71</v>
      </c>
      <c r="AB237" s="20" t="str">
        <f t="shared" si="75"/>
        <v/>
      </c>
      <c r="AD237" s="20" t="str">
        <f t="shared" si="76"/>
        <v/>
      </c>
      <c r="AE237" s="20" t="str">
        <f t="shared" si="77"/>
        <v/>
      </c>
      <c r="AF237" s="20" t="str">
        <f t="shared" si="78"/>
        <v/>
      </c>
      <c r="AG237" s="20" t="str">
        <f t="shared" si="79"/>
        <v/>
      </c>
      <c r="AH237" s="20" t="str">
        <f t="shared" si="80"/>
        <v/>
      </c>
      <c r="AI237" s="20" t="str">
        <f t="shared" si="81"/>
        <v/>
      </c>
      <c r="AJ237" s="20" t="str">
        <f t="shared" si="82"/>
        <v/>
      </c>
      <c r="AK237" s="20" t="str">
        <f t="shared" si="83"/>
        <v/>
      </c>
      <c r="AL237" s="20" t="str">
        <f t="shared" si="84"/>
        <v/>
      </c>
      <c r="AM237" s="20" t="str">
        <f t="shared" si="85"/>
        <v/>
      </c>
      <c r="AO237" s="28" t="str">
        <f t="shared" si="67"/>
        <v/>
      </c>
    </row>
    <row r="238" spans="2:41" x14ac:dyDescent="0.25">
      <c r="B238" s="20">
        <v>3</v>
      </c>
      <c r="C238" s="32" t="s">
        <v>609</v>
      </c>
      <c r="D238" s="20" t="s">
        <v>203</v>
      </c>
      <c r="O238" s="32"/>
      <c r="S238" s="20" t="str">
        <f t="shared" si="68"/>
        <v>2-PASV</v>
      </c>
      <c r="T238" s="20" t="str">
        <f t="shared" si="69"/>
        <v>300-00</v>
      </c>
      <c r="U238" s="20" t="str">
        <f t="shared" si="70"/>
        <v>320-20</v>
      </c>
      <c r="V238" s="20" t="str">
        <f t="shared" si="71"/>
        <v>4-1EAT</v>
      </c>
      <c r="W238" s="20" t="str">
        <f t="shared" si="72"/>
        <v>910-00</v>
      </c>
      <c r="X238" s="20" t="str">
        <f t="shared" ref="X238:X264" si="86">IF(EXACT($K238, ""), IF(EXACT($X237, ""), "", $X237), $K238)</f>
        <v>810-00</v>
      </c>
      <c r="Y238" s="20" t="str">
        <f t="shared" ref="Y238:Y264" si="87">IF(EXACT($L238, ""), IF(EXACT($Y237, ""), "", $Y237), $L238)</f>
        <v>910-10</v>
      </c>
      <c r="Z238" s="20" t="str">
        <f t="shared" si="73"/>
        <v>910-12</v>
      </c>
      <c r="AA238" s="20" t="str">
        <f t="shared" si="74"/>
        <v>660-71</v>
      </c>
      <c r="AB238" s="20" t="str">
        <f t="shared" si="75"/>
        <v/>
      </c>
      <c r="AD238" s="20" t="str">
        <f t="shared" si="76"/>
        <v/>
      </c>
      <c r="AE238" s="20" t="str">
        <f t="shared" si="77"/>
        <v/>
      </c>
      <c r="AF238" s="20" t="str">
        <f t="shared" si="78"/>
        <v/>
      </c>
      <c r="AG238" s="20" t="str">
        <f t="shared" si="79"/>
        <v/>
      </c>
      <c r="AH238" s="20" t="str">
        <f t="shared" si="80"/>
        <v/>
      </c>
      <c r="AI238" s="20" t="str">
        <f t="shared" si="81"/>
        <v/>
      </c>
      <c r="AJ238" s="20" t="str">
        <f t="shared" si="82"/>
        <v/>
      </c>
      <c r="AK238" s="20" t="str">
        <f t="shared" si="83"/>
        <v/>
      </c>
      <c r="AL238" s="20" t="str">
        <f t="shared" si="84"/>
        <v/>
      </c>
      <c r="AM238" s="20" t="str">
        <f t="shared" si="85"/>
        <v/>
      </c>
      <c r="AO238" s="28" t="str">
        <f t="shared" si="67"/>
        <v/>
      </c>
    </row>
    <row r="239" spans="2:41" x14ac:dyDescent="0.25">
      <c r="B239" s="20">
        <v>3</v>
      </c>
      <c r="C239" s="32" t="s">
        <v>610</v>
      </c>
      <c r="D239" s="20" t="s">
        <v>204</v>
      </c>
      <c r="O239" s="32"/>
      <c r="S239" s="20" t="str">
        <f t="shared" si="68"/>
        <v>2-PASV</v>
      </c>
      <c r="T239" s="20" t="str">
        <f t="shared" si="69"/>
        <v>300-00</v>
      </c>
      <c r="U239" s="20" t="str">
        <f t="shared" si="70"/>
        <v>320-20</v>
      </c>
      <c r="V239" s="20" t="str">
        <f t="shared" si="71"/>
        <v>4-1EAT</v>
      </c>
      <c r="W239" s="20" t="str">
        <f t="shared" si="72"/>
        <v>910-00</v>
      </c>
      <c r="X239" s="20" t="str">
        <f t="shared" si="86"/>
        <v>810-00</v>
      </c>
      <c r="Y239" s="20" t="str">
        <f t="shared" si="87"/>
        <v>910-10</v>
      </c>
      <c r="Z239" s="20" t="str">
        <f t="shared" si="73"/>
        <v>910-12</v>
      </c>
      <c r="AA239" s="20" t="str">
        <f t="shared" si="74"/>
        <v>660-71</v>
      </c>
      <c r="AB239" s="20" t="str">
        <f t="shared" si="75"/>
        <v/>
      </c>
      <c r="AD239" s="20" t="str">
        <f t="shared" si="76"/>
        <v/>
      </c>
      <c r="AE239" s="20" t="str">
        <f t="shared" si="77"/>
        <v/>
      </c>
      <c r="AF239" s="20" t="str">
        <f t="shared" si="78"/>
        <v/>
      </c>
      <c r="AG239" s="20" t="str">
        <f t="shared" si="79"/>
        <v/>
      </c>
      <c r="AH239" s="20" t="str">
        <f t="shared" si="80"/>
        <v/>
      </c>
      <c r="AI239" s="20" t="str">
        <f t="shared" si="81"/>
        <v/>
      </c>
      <c r="AJ239" s="20" t="str">
        <f t="shared" si="82"/>
        <v/>
      </c>
      <c r="AK239" s="20" t="str">
        <f t="shared" si="83"/>
        <v/>
      </c>
      <c r="AL239" s="20" t="str">
        <f t="shared" si="84"/>
        <v/>
      </c>
      <c r="AM239" s="20" t="str">
        <f t="shared" si="85"/>
        <v/>
      </c>
      <c r="AO239" s="28" t="str">
        <f t="shared" si="67"/>
        <v/>
      </c>
    </row>
    <row r="240" spans="2:41" x14ac:dyDescent="0.25">
      <c r="B240" s="20">
        <v>3</v>
      </c>
      <c r="C240" s="32" t="s">
        <v>611</v>
      </c>
      <c r="D240" s="20" t="s">
        <v>205</v>
      </c>
      <c r="O240" s="32"/>
      <c r="S240" s="20" t="str">
        <f t="shared" si="68"/>
        <v>2-PASV</v>
      </c>
      <c r="T240" s="20" t="str">
        <f t="shared" si="69"/>
        <v>300-00</v>
      </c>
      <c r="U240" s="20" t="str">
        <f t="shared" si="70"/>
        <v>320-20</v>
      </c>
      <c r="V240" s="20" t="str">
        <f t="shared" si="71"/>
        <v>4-1EAT</v>
      </c>
      <c r="W240" s="20" t="str">
        <f t="shared" si="72"/>
        <v>910-00</v>
      </c>
      <c r="X240" s="20" t="str">
        <f t="shared" si="86"/>
        <v>810-00</v>
      </c>
      <c r="Y240" s="20" t="str">
        <f t="shared" si="87"/>
        <v>910-10</v>
      </c>
      <c r="Z240" s="20" t="str">
        <f t="shared" si="73"/>
        <v>910-12</v>
      </c>
      <c r="AA240" s="20" t="str">
        <f t="shared" si="74"/>
        <v>660-71</v>
      </c>
      <c r="AB240" s="20" t="str">
        <f t="shared" si="75"/>
        <v/>
      </c>
      <c r="AD240" s="20" t="str">
        <f t="shared" si="76"/>
        <v/>
      </c>
      <c r="AE240" s="20" t="str">
        <f t="shared" si="77"/>
        <v/>
      </c>
      <c r="AF240" s="20" t="str">
        <f t="shared" si="78"/>
        <v/>
      </c>
      <c r="AG240" s="20" t="str">
        <f t="shared" si="79"/>
        <v/>
      </c>
      <c r="AH240" s="20" t="str">
        <f t="shared" si="80"/>
        <v/>
      </c>
      <c r="AI240" s="20" t="str">
        <f t="shared" si="81"/>
        <v/>
      </c>
      <c r="AJ240" s="20" t="str">
        <f t="shared" si="82"/>
        <v/>
      </c>
      <c r="AK240" s="20" t="str">
        <f t="shared" si="83"/>
        <v/>
      </c>
      <c r="AL240" s="20" t="str">
        <f t="shared" si="84"/>
        <v/>
      </c>
      <c r="AM240" s="20" t="str">
        <f t="shared" si="85"/>
        <v/>
      </c>
      <c r="AO240" s="28" t="str">
        <f t="shared" si="67"/>
        <v/>
      </c>
    </row>
    <row r="241" spans="2:41" x14ac:dyDescent="0.25">
      <c r="B241" s="20">
        <v>3</v>
      </c>
      <c r="C241" s="32" t="s">
        <v>612</v>
      </c>
      <c r="D241" s="20" t="s">
        <v>206</v>
      </c>
      <c r="O241" s="32"/>
      <c r="S241" s="20" t="str">
        <f t="shared" si="68"/>
        <v>2-PASV</v>
      </c>
      <c r="T241" s="20" t="str">
        <f t="shared" si="69"/>
        <v>300-00</v>
      </c>
      <c r="U241" s="20" t="str">
        <f t="shared" si="70"/>
        <v>320-20</v>
      </c>
      <c r="V241" s="20" t="str">
        <f t="shared" si="71"/>
        <v>4-1EAT</v>
      </c>
      <c r="W241" s="20" t="str">
        <f t="shared" si="72"/>
        <v>910-00</v>
      </c>
      <c r="X241" s="20" t="str">
        <f t="shared" si="86"/>
        <v>810-00</v>
      </c>
      <c r="Y241" s="20" t="str">
        <f t="shared" si="87"/>
        <v>910-10</v>
      </c>
      <c r="Z241" s="20" t="str">
        <f t="shared" si="73"/>
        <v>910-12</v>
      </c>
      <c r="AA241" s="20" t="str">
        <f t="shared" si="74"/>
        <v>660-71</v>
      </c>
      <c r="AB241" s="20" t="str">
        <f t="shared" si="75"/>
        <v/>
      </c>
      <c r="AD241" s="20" t="str">
        <f t="shared" si="76"/>
        <v/>
      </c>
      <c r="AE241" s="20" t="str">
        <f t="shared" si="77"/>
        <v/>
      </c>
      <c r="AF241" s="20" t="str">
        <f t="shared" si="78"/>
        <v/>
      </c>
      <c r="AG241" s="20" t="str">
        <f t="shared" si="79"/>
        <v/>
      </c>
      <c r="AH241" s="20" t="str">
        <f t="shared" si="80"/>
        <v/>
      </c>
      <c r="AI241" s="20" t="str">
        <f t="shared" si="81"/>
        <v/>
      </c>
      <c r="AJ241" s="20" t="str">
        <f t="shared" si="82"/>
        <v/>
      </c>
      <c r="AK241" s="20" t="str">
        <f t="shared" si="83"/>
        <v/>
      </c>
      <c r="AL241" s="20" t="str">
        <f t="shared" si="84"/>
        <v/>
      </c>
      <c r="AM241" s="20" t="str">
        <f t="shared" si="85"/>
        <v/>
      </c>
      <c r="AO241" s="28" t="str">
        <f t="shared" si="67"/>
        <v/>
      </c>
    </row>
    <row r="242" spans="2:41" x14ac:dyDescent="0.25">
      <c r="B242" s="20">
        <v>3</v>
      </c>
      <c r="C242" s="32" t="s">
        <v>613</v>
      </c>
      <c r="D242" s="20" t="s">
        <v>207</v>
      </c>
      <c r="O242" s="32"/>
      <c r="S242" s="20" t="str">
        <f t="shared" si="68"/>
        <v>2-PASV</v>
      </c>
      <c r="T242" s="20" t="str">
        <f t="shared" si="69"/>
        <v>300-00</v>
      </c>
      <c r="U242" s="20" t="str">
        <f t="shared" si="70"/>
        <v>320-20</v>
      </c>
      <c r="V242" s="20" t="str">
        <f t="shared" si="71"/>
        <v>4-1EAT</v>
      </c>
      <c r="W242" s="20" t="str">
        <f t="shared" si="72"/>
        <v>910-00</v>
      </c>
      <c r="X242" s="20" t="str">
        <f t="shared" si="86"/>
        <v>810-00</v>
      </c>
      <c r="Y242" s="20" t="str">
        <f t="shared" si="87"/>
        <v>910-10</v>
      </c>
      <c r="Z242" s="20" t="str">
        <f t="shared" si="73"/>
        <v>910-12</v>
      </c>
      <c r="AA242" s="20" t="str">
        <f t="shared" si="74"/>
        <v>660-71</v>
      </c>
      <c r="AB242" s="20" t="str">
        <f t="shared" si="75"/>
        <v/>
      </c>
      <c r="AD242" s="20" t="str">
        <f t="shared" si="76"/>
        <v/>
      </c>
      <c r="AE242" s="20" t="str">
        <f t="shared" si="77"/>
        <v/>
      </c>
      <c r="AF242" s="20" t="str">
        <f t="shared" si="78"/>
        <v/>
      </c>
      <c r="AG242" s="20" t="str">
        <f t="shared" si="79"/>
        <v/>
      </c>
      <c r="AH242" s="20" t="str">
        <f t="shared" si="80"/>
        <v/>
      </c>
      <c r="AI242" s="20" t="str">
        <f t="shared" si="81"/>
        <v/>
      </c>
      <c r="AJ242" s="20" t="str">
        <f t="shared" si="82"/>
        <v/>
      </c>
      <c r="AK242" s="20" t="str">
        <f t="shared" si="83"/>
        <v/>
      </c>
      <c r="AL242" s="20" t="str">
        <f t="shared" si="84"/>
        <v/>
      </c>
      <c r="AM242" s="20" t="str">
        <f t="shared" si="85"/>
        <v/>
      </c>
      <c r="AO242" s="28" t="str">
        <f t="shared" si="67"/>
        <v/>
      </c>
    </row>
    <row r="243" spans="2:41" x14ac:dyDescent="0.25">
      <c r="B243" s="20">
        <v>3</v>
      </c>
      <c r="C243" s="32" t="s">
        <v>614</v>
      </c>
      <c r="D243" s="20" t="s">
        <v>208</v>
      </c>
      <c r="O243" s="32"/>
      <c r="S243" s="20" t="str">
        <f t="shared" si="68"/>
        <v>2-PASV</v>
      </c>
      <c r="T243" s="20" t="str">
        <f t="shared" si="69"/>
        <v>300-00</v>
      </c>
      <c r="U243" s="20" t="str">
        <f t="shared" si="70"/>
        <v>320-20</v>
      </c>
      <c r="V243" s="20" t="str">
        <f t="shared" si="71"/>
        <v>4-1EAT</v>
      </c>
      <c r="W243" s="20" t="str">
        <f t="shared" si="72"/>
        <v>910-00</v>
      </c>
      <c r="X243" s="20" t="str">
        <f t="shared" si="86"/>
        <v>810-00</v>
      </c>
      <c r="Y243" s="20" t="str">
        <f t="shared" si="87"/>
        <v>910-10</v>
      </c>
      <c r="Z243" s="20" t="str">
        <f t="shared" si="73"/>
        <v>910-12</v>
      </c>
      <c r="AA243" s="20" t="str">
        <f t="shared" si="74"/>
        <v>660-71</v>
      </c>
      <c r="AB243" s="20" t="str">
        <f t="shared" si="75"/>
        <v/>
      </c>
      <c r="AD243" s="20" t="str">
        <f t="shared" si="76"/>
        <v/>
      </c>
      <c r="AE243" s="20" t="str">
        <f t="shared" si="77"/>
        <v/>
      </c>
      <c r="AF243" s="20" t="str">
        <f t="shared" si="78"/>
        <v/>
      </c>
      <c r="AG243" s="20" t="str">
        <f t="shared" si="79"/>
        <v/>
      </c>
      <c r="AH243" s="20" t="str">
        <f t="shared" si="80"/>
        <v/>
      </c>
      <c r="AI243" s="20" t="str">
        <f t="shared" si="81"/>
        <v/>
      </c>
      <c r="AJ243" s="20" t="str">
        <f t="shared" si="82"/>
        <v/>
      </c>
      <c r="AK243" s="20" t="str">
        <f t="shared" si="83"/>
        <v/>
      </c>
      <c r="AL243" s="20" t="str">
        <f t="shared" si="84"/>
        <v/>
      </c>
      <c r="AM243" s="20" t="str">
        <f t="shared" si="85"/>
        <v/>
      </c>
      <c r="AO243" s="28" t="str">
        <f t="shared" si="67"/>
        <v/>
      </c>
    </row>
    <row r="244" spans="2:41" x14ac:dyDescent="0.25">
      <c r="B244" s="20">
        <v>3</v>
      </c>
      <c r="C244" s="32" t="s">
        <v>615</v>
      </c>
      <c r="D244" s="20" t="s">
        <v>209</v>
      </c>
      <c r="O244" s="32"/>
      <c r="S244" s="20" t="str">
        <f t="shared" si="68"/>
        <v>2-PASV</v>
      </c>
      <c r="T244" s="20" t="str">
        <f t="shared" si="69"/>
        <v>300-00</v>
      </c>
      <c r="U244" s="20" t="str">
        <f t="shared" si="70"/>
        <v>320-20</v>
      </c>
      <c r="V244" s="20" t="str">
        <f t="shared" si="71"/>
        <v>4-1EAT</v>
      </c>
      <c r="W244" s="20" t="str">
        <f t="shared" si="72"/>
        <v>910-00</v>
      </c>
      <c r="X244" s="20" t="str">
        <f t="shared" si="86"/>
        <v>810-00</v>
      </c>
      <c r="Y244" s="20" t="str">
        <f t="shared" si="87"/>
        <v>910-10</v>
      </c>
      <c r="Z244" s="20" t="str">
        <f t="shared" si="73"/>
        <v>910-12</v>
      </c>
      <c r="AA244" s="20" t="str">
        <f t="shared" si="74"/>
        <v>660-71</v>
      </c>
      <c r="AB244" s="20" t="str">
        <f t="shared" si="75"/>
        <v/>
      </c>
      <c r="AD244" s="20" t="str">
        <f t="shared" si="76"/>
        <v/>
      </c>
      <c r="AE244" s="20" t="str">
        <f t="shared" si="77"/>
        <v/>
      </c>
      <c r="AF244" s="20" t="str">
        <f t="shared" si="78"/>
        <v/>
      </c>
      <c r="AG244" s="20" t="str">
        <f t="shared" si="79"/>
        <v/>
      </c>
      <c r="AH244" s="20" t="str">
        <f t="shared" si="80"/>
        <v/>
      </c>
      <c r="AI244" s="20" t="str">
        <f t="shared" si="81"/>
        <v/>
      </c>
      <c r="AJ244" s="20" t="str">
        <f t="shared" si="82"/>
        <v/>
      </c>
      <c r="AK244" s="20" t="str">
        <f t="shared" si="83"/>
        <v/>
      </c>
      <c r="AL244" s="20" t="str">
        <f t="shared" si="84"/>
        <v/>
      </c>
      <c r="AM244" s="20" t="str">
        <f t="shared" si="85"/>
        <v/>
      </c>
      <c r="AO244" s="28" t="str">
        <f t="shared" si="67"/>
        <v/>
      </c>
    </row>
    <row r="245" spans="2:41" x14ac:dyDescent="0.25">
      <c r="B245" s="20">
        <v>3</v>
      </c>
      <c r="C245" s="32" t="s">
        <v>616</v>
      </c>
      <c r="D245" s="20" t="s">
        <v>210</v>
      </c>
      <c r="O245" s="32"/>
      <c r="S245" s="20" t="str">
        <f t="shared" si="68"/>
        <v>2-PASV</v>
      </c>
      <c r="T245" s="20" t="str">
        <f t="shared" si="69"/>
        <v>300-00</v>
      </c>
      <c r="U245" s="20" t="str">
        <f t="shared" si="70"/>
        <v>320-20</v>
      </c>
      <c r="V245" s="20" t="str">
        <f t="shared" si="71"/>
        <v>4-1EAT</v>
      </c>
      <c r="W245" s="20" t="str">
        <f t="shared" si="72"/>
        <v>910-00</v>
      </c>
      <c r="X245" s="20" t="str">
        <f t="shared" si="86"/>
        <v>810-00</v>
      </c>
      <c r="Y245" s="20" t="str">
        <f t="shared" si="87"/>
        <v>910-10</v>
      </c>
      <c r="Z245" s="20" t="str">
        <f t="shared" si="73"/>
        <v>910-12</v>
      </c>
      <c r="AA245" s="20" t="str">
        <f t="shared" si="74"/>
        <v>660-71</v>
      </c>
      <c r="AB245" s="20" t="str">
        <f t="shared" si="75"/>
        <v/>
      </c>
      <c r="AD245" s="20" t="str">
        <f t="shared" si="76"/>
        <v/>
      </c>
      <c r="AE245" s="20" t="str">
        <f t="shared" si="77"/>
        <v/>
      </c>
      <c r="AF245" s="20" t="str">
        <f t="shared" si="78"/>
        <v/>
      </c>
      <c r="AG245" s="20" t="str">
        <f t="shared" si="79"/>
        <v/>
      </c>
      <c r="AH245" s="20" t="str">
        <f t="shared" si="80"/>
        <v/>
      </c>
      <c r="AI245" s="20" t="str">
        <f t="shared" si="81"/>
        <v/>
      </c>
      <c r="AJ245" s="20" t="str">
        <f t="shared" si="82"/>
        <v/>
      </c>
      <c r="AK245" s="20" t="str">
        <f t="shared" si="83"/>
        <v/>
      </c>
      <c r="AL245" s="20" t="str">
        <f t="shared" si="84"/>
        <v/>
      </c>
      <c r="AM245" s="20" t="str">
        <f t="shared" si="85"/>
        <v/>
      </c>
      <c r="AO245" s="28" t="str">
        <f t="shared" si="67"/>
        <v/>
      </c>
    </row>
    <row r="246" spans="2:41" x14ac:dyDescent="0.25">
      <c r="B246" s="20">
        <v>3</v>
      </c>
      <c r="C246" s="32" t="s">
        <v>617</v>
      </c>
      <c r="D246" s="20" t="s">
        <v>211</v>
      </c>
      <c r="O246" s="32"/>
      <c r="S246" s="20" t="str">
        <f t="shared" si="68"/>
        <v>2-PASV</v>
      </c>
      <c r="T246" s="20" t="str">
        <f t="shared" si="69"/>
        <v>300-00</v>
      </c>
      <c r="U246" s="20" t="str">
        <f t="shared" si="70"/>
        <v>320-20</v>
      </c>
      <c r="V246" s="20" t="str">
        <f t="shared" si="71"/>
        <v>4-1EAT</v>
      </c>
      <c r="W246" s="20" t="str">
        <f t="shared" si="72"/>
        <v>910-00</v>
      </c>
      <c r="X246" s="20" t="str">
        <f t="shared" si="86"/>
        <v>810-00</v>
      </c>
      <c r="Y246" s="20" t="str">
        <f t="shared" si="87"/>
        <v>910-10</v>
      </c>
      <c r="Z246" s="20" t="str">
        <f t="shared" si="73"/>
        <v>910-12</v>
      </c>
      <c r="AA246" s="20" t="str">
        <f t="shared" si="74"/>
        <v>660-71</v>
      </c>
      <c r="AB246" s="20" t="str">
        <f t="shared" si="75"/>
        <v/>
      </c>
      <c r="AD246" s="20" t="str">
        <f t="shared" si="76"/>
        <v/>
      </c>
      <c r="AE246" s="20" t="str">
        <f t="shared" si="77"/>
        <v/>
      </c>
      <c r="AF246" s="20" t="str">
        <f t="shared" si="78"/>
        <v/>
      </c>
      <c r="AG246" s="20" t="str">
        <f t="shared" si="79"/>
        <v/>
      </c>
      <c r="AH246" s="20" t="str">
        <f t="shared" si="80"/>
        <v/>
      </c>
      <c r="AI246" s="20" t="str">
        <f t="shared" si="81"/>
        <v/>
      </c>
      <c r="AJ246" s="20" t="str">
        <f t="shared" si="82"/>
        <v/>
      </c>
      <c r="AK246" s="20" t="str">
        <f t="shared" si="83"/>
        <v/>
      </c>
      <c r="AL246" s="20" t="str">
        <f t="shared" si="84"/>
        <v/>
      </c>
      <c r="AM246" s="20" t="str">
        <f t="shared" si="85"/>
        <v/>
      </c>
      <c r="AO246" s="28" t="str">
        <f t="shared" si="67"/>
        <v/>
      </c>
    </row>
    <row r="247" spans="2:41" x14ac:dyDescent="0.25">
      <c r="B247" s="20">
        <v>3</v>
      </c>
      <c r="C247" s="32" t="s">
        <v>618</v>
      </c>
      <c r="D247" s="20" t="s">
        <v>212</v>
      </c>
      <c r="O247" s="32"/>
      <c r="S247" s="20" t="str">
        <f t="shared" si="68"/>
        <v>2-PASV</v>
      </c>
      <c r="T247" s="20" t="str">
        <f t="shared" si="69"/>
        <v>300-00</v>
      </c>
      <c r="U247" s="20" t="str">
        <f t="shared" si="70"/>
        <v>320-20</v>
      </c>
      <c r="V247" s="20" t="str">
        <f t="shared" si="71"/>
        <v>4-1EAT</v>
      </c>
      <c r="W247" s="20" t="str">
        <f t="shared" si="72"/>
        <v>910-00</v>
      </c>
      <c r="X247" s="20" t="str">
        <f t="shared" si="86"/>
        <v>810-00</v>
      </c>
      <c r="Y247" s="20" t="str">
        <f t="shared" si="87"/>
        <v>910-10</v>
      </c>
      <c r="Z247" s="20" t="str">
        <f t="shared" si="73"/>
        <v>910-12</v>
      </c>
      <c r="AA247" s="20" t="str">
        <f t="shared" si="74"/>
        <v>660-71</v>
      </c>
      <c r="AB247" s="20" t="str">
        <f t="shared" si="75"/>
        <v/>
      </c>
      <c r="AD247" s="20" t="str">
        <f t="shared" si="76"/>
        <v/>
      </c>
      <c r="AE247" s="20" t="str">
        <f t="shared" si="77"/>
        <v/>
      </c>
      <c r="AF247" s="20" t="str">
        <f t="shared" si="78"/>
        <v/>
      </c>
      <c r="AG247" s="20" t="str">
        <f t="shared" si="79"/>
        <v/>
      </c>
      <c r="AH247" s="20" t="str">
        <f t="shared" si="80"/>
        <v/>
      </c>
      <c r="AI247" s="20" t="str">
        <f t="shared" si="81"/>
        <v/>
      </c>
      <c r="AJ247" s="20" t="str">
        <f t="shared" si="82"/>
        <v/>
      </c>
      <c r="AK247" s="20" t="str">
        <f t="shared" si="83"/>
        <v/>
      </c>
      <c r="AL247" s="20" t="str">
        <f t="shared" si="84"/>
        <v/>
      </c>
      <c r="AM247" s="20" t="str">
        <f t="shared" si="85"/>
        <v/>
      </c>
      <c r="AO247" s="28" t="str">
        <f t="shared" si="67"/>
        <v/>
      </c>
    </row>
    <row r="248" spans="2:41" x14ac:dyDescent="0.25">
      <c r="B248" s="20">
        <v>3</v>
      </c>
      <c r="C248" s="32" t="s">
        <v>619</v>
      </c>
      <c r="D248" s="20" t="s">
        <v>213</v>
      </c>
      <c r="O248" s="32"/>
      <c r="S248" s="20" t="str">
        <f t="shared" si="68"/>
        <v>2-PASV</v>
      </c>
      <c r="T248" s="20" t="str">
        <f t="shared" si="69"/>
        <v>300-00</v>
      </c>
      <c r="U248" s="20" t="str">
        <f t="shared" si="70"/>
        <v>320-20</v>
      </c>
      <c r="V248" s="20" t="str">
        <f t="shared" si="71"/>
        <v>4-1EAT</v>
      </c>
      <c r="W248" s="20" t="str">
        <f t="shared" si="72"/>
        <v>910-00</v>
      </c>
      <c r="X248" s="20" t="str">
        <f t="shared" si="86"/>
        <v>810-00</v>
      </c>
      <c r="Y248" s="20" t="str">
        <f t="shared" si="87"/>
        <v>910-10</v>
      </c>
      <c r="Z248" s="20" t="str">
        <f t="shared" si="73"/>
        <v>910-12</v>
      </c>
      <c r="AA248" s="20" t="str">
        <f t="shared" si="74"/>
        <v>660-71</v>
      </c>
      <c r="AB248" s="20" t="str">
        <f t="shared" si="75"/>
        <v/>
      </c>
      <c r="AD248" s="20" t="str">
        <f t="shared" si="76"/>
        <v/>
      </c>
      <c r="AE248" s="20" t="str">
        <f t="shared" si="77"/>
        <v/>
      </c>
      <c r="AF248" s="20" t="str">
        <f t="shared" si="78"/>
        <v/>
      </c>
      <c r="AG248" s="20" t="str">
        <f t="shared" si="79"/>
        <v/>
      </c>
      <c r="AH248" s="20" t="str">
        <f t="shared" si="80"/>
        <v/>
      </c>
      <c r="AI248" s="20" t="str">
        <f t="shared" si="81"/>
        <v/>
      </c>
      <c r="AJ248" s="20" t="str">
        <f t="shared" si="82"/>
        <v/>
      </c>
      <c r="AK248" s="20" t="str">
        <f t="shared" si="83"/>
        <v/>
      </c>
      <c r="AL248" s="20" t="str">
        <f t="shared" si="84"/>
        <v/>
      </c>
      <c r="AM248" s="20" t="str">
        <f t="shared" si="85"/>
        <v/>
      </c>
      <c r="AO248" s="28" t="str">
        <f t="shared" si="67"/>
        <v/>
      </c>
    </row>
    <row r="249" spans="2:41" x14ac:dyDescent="0.25">
      <c r="B249" s="20">
        <v>3</v>
      </c>
      <c r="C249" s="32" t="s">
        <v>620</v>
      </c>
      <c r="D249" s="20" t="s">
        <v>214</v>
      </c>
      <c r="O249" s="32"/>
      <c r="S249" s="20" t="str">
        <f t="shared" si="68"/>
        <v>2-PASV</v>
      </c>
      <c r="T249" s="20" t="str">
        <f t="shared" si="69"/>
        <v>300-00</v>
      </c>
      <c r="U249" s="20" t="str">
        <f t="shared" si="70"/>
        <v>320-20</v>
      </c>
      <c r="V249" s="20" t="str">
        <f t="shared" si="71"/>
        <v>4-1EAT</v>
      </c>
      <c r="W249" s="20" t="str">
        <f t="shared" si="72"/>
        <v>910-00</v>
      </c>
      <c r="X249" s="20" t="str">
        <f t="shared" si="86"/>
        <v>810-00</v>
      </c>
      <c r="Y249" s="20" t="str">
        <f t="shared" si="87"/>
        <v>910-10</v>
      </c>
      <c r="Z249" s="20" t="str">
        <f t="shared" si="73"/>
        <v>910-12</v>
      </c>
      <c r="AA249" s="20" t="str">
        <f t="shared" si="74"/>
        <v>660-71</v>
      </c>
      <c r="AB249" s="20" t="str">
        <f t="shared" si="75"/>
        <v/>
      </c>
      <c r="AD249" s="20" t="str">
        <f t="shared" si="76"/>
        <v/>
      </c>
      <c r="AE249" s="20" t="str">
        <f t="shared" si="77"/>
        <v/>
      </c>
      <c r="AF249" s="20" t="str">
        <f t="shared" si="78"/>
        <v/>
      </c>
      <c r="AG249" s="20" t="str">
        <f t="shared" si="79"/>
        <v/>
      </c>
      <c r="AH249" s="20" t="str">
        <f t="shared" si="80"/>
        <v/>
      </c>
      <c r="AI249" s="20" t="str">
        <f t="shared" si="81"/>
        <v/>
      </c>
      <c r="AJ249" s="20" t="str">
        <f t="shared" si="82"/>
        <v/>
      </c>
      <c r="AK249" s="20" t="str">
        <f t="shared" si="83"/>
        <v/>
      </c>
      <c r="AL249" s="20" t="str">
        <f t="shared" si="84"/>
        <v/>
      </c>
      <c r="AM249" s="20" t="str">
        <f t="shared" si="85"/>
        <v/>
      </c>
      <c r="AO249" s="28" t="str">
        <f t="shared" si="67"/>
        <v/>
      </c>
    </row>
    <row r="250" spans="2:41" x14ac:dyDescent="0.25">
      <c r="B250" s="20">
        <v>3</v>
      </c>
      <c r="C250" s="32" t="s">
        <v>621</v>
      </c>
      <c r="D250" s="20" t="s">
        <v>215</v>
      </c>
      <c r="O250" s="32"/>
      <c r="S250" s="20" t="str">
        <f t="shared" si="68"/>
        <v>2-PASV</v>
      </c>
      <c r="T250" s="20" t="str">
        <f t="shared" si="69"/>
        <v>300-00</v>
      </c>
      <c r="U250" s="20" t="str">
        <f t="shared" si="70"/>
        <v>320-20</v>
      </c>
      <c r="V250" s="20" t="str">
        <f t="shared" si="71"/>
        <v>4-1EAT</v>
      </c>
      <c r="W250" s="20" t="str">
        <f t="shared" si="72"/>
        <v>910-00</v>
      </c>
      <c r="X250" s="20" t="str">
        <f t="shared" si="86"/>
        <v>810-00</v>
      </c>
      <c r="Y250" s="20" t="str">
        <f t="shared" si="87"/>
        <v>910-10</v>
      </c>
      <c r="Z250" s="20" t="str">
        <f t="shared" si="73"/>
        <v>910-12</v>
      </c>
      <c r="AA250" s="20" t="str">
        <f t="shared" si="74"/>
        <v>660-71</v>
      </c>
      <c r="AB250" s="20" t="str">
        <f t="shared" si="75"/>
        <v/>
      </c>
      <c r="AD250" s="20" t="str">
        <f t="shared" si="76"/>
        <v/>
      </c>
      <c r="AE250" s="20" t="str">
        <f t="shared" si="77"/>
        <v/>
      </c>
      <c r="AF250" s="20" t="str">
        <f t="shared" si="78"/>
        <v/>
      </c>
      <c r="AG250" s="20" t="str">
        <f t="shared" si="79"/>
        <v/>
      </c>
      <c r="AH250" s="20" t="str">
        <f t="shared" si="80"/>
        <v/>
      </c>
      <c r="AI250" s="20" t="str">
        <f t="shared" si="81"/>
        <v/>
      </c>
      <c r="AJ250" s="20" t="str">
        <f t="shared" si="82"/>
        <v/>
      </c>
      <c r="AK250" s="20" t="str">
        <f t="shared" si="83"/>
        <v/>
      </c>
      <c r="AL250" s="20" t="str">
        <f t="shared" si="84"/>
        <v/>
      </c>
      <c r="AM250" s="20" t="str">
        <f t="shared" si="85"/>
        <v/>
      </c>
      <c r="AO250" s="28" t="str">
        <f t="shared" si="67"/>
        <v/>
      </c>
    </row>
    <row r="251" spans="2:41" x14ac:dyDescent="0.25">
      <c r="B251" s="20">
        <v>3</v>
      </c>
      <c r="C251" s="32" t="s">
        <v>622</v>
      </c>
      <c r="D251" s="20" t="s">
        <v>216</v>
      </c>
      <c r="O251" s="32"/>
      <c r="S251" s="20" t="str">
        <f t="shared" si="68"/>
        <v>2-PASV</v>
      </c>
      <c r="T251" s="20" t="str">
        <f t="shared" si="69"/>
        <v>300-00</v>
      </c>
      <c r="U251" s="20" t="str">
        <f t="shared" si="70"/>
        <v>320-20</v>
      </c>
      <c r="V251" s="20" t="str">
        <f t="shared" si="71"/>
        <v>4-1EAT</v>
      </c>
      <c r="W251" s="20" t="str">
        <f t="shared" si="72"/>
        <v>910-00</v>
      </c>
      <c r="X251" s="20" t="str">
        <f t="shared" si="86"/>
        <v>810-00</v>
      </c>
      <c r="Y251" s="20" t="str">
        <f t="shared" si="87"/>
        <v>910-10</v>
      </c>
      <c r="Z251" s="20" t="str">
        <f t="shared" si="73"/>
        <v>910-12</v>
      </c>
      <c r="AA251" s="20" t="str">
        <f t="shared" si="74"/>
        <v>660-71</v>
      </c>
      <c r="AB251" s="20" t="str">
        <f t="shared" si="75"/>
        <v/>
      </c>
      <c r="AD251" s="20" t="str">
        <f t="shared" si="76"/>
        <v/>
      </c>
      <c r="AE251" s="20" t="str">
        <f t="shared" si="77"/>
        <v/>
      </c>
      <c r="AF251" s="20" t="str">
        <f t="shared" si="78"/>
        <v/>
      </c>
      <c r="AG251" s="20" t="str">
        <f t="shared" si="79"/>
        <v/>
      </c>
      <c r="AH251" s="20" t="str">
        <f t="shared" si="80"/>
        <v/>
      </c>
      <c r="AI251" s="20" t="str">
        <f t="shared" si="81"/>
        <v/>
      </c>
      <c r="AJ251" s="20" t="str">
        <f t="shared" si="82"/>
        <v/>
      </c>
      <c r="AK251" s="20" t="str">
        <f t="shared" si="83"/>
        <v/>
      </c>
      <c r="AL251" s="20" t="str">
        <f t="shared" si="84"/>
        <v/>
      </c>
      <c r="AM251" s="20" t="str">
        <f t="shared" si="85"/>
        <v/>
      </c>
      <c r="AO251" s="28" t="str">
        <f t="shared" si="67"/>
        <v/>
      </c>
    </row>
    <row r="252" spans="2:41" x14ac:dyDescent="0.25">
      <c r="B252" s="20">
        <v>3</v>
      </c>
      <c r="C252" s="32" t="s">
        <v>623</v>
      </c>
      <c r="D252" s="20" t="s">
        <v>217</v>
      </c>
      <c r="O252" s="32"/>
      <c r="S252" s="20" t="str">
        <f t="shared" si="68"/>
        <v>2-PASV</v>
      </c>
      <c r="T252" s="20" t="str">
        <f t="shared" si="69"/>
        <v>300-00</v>
      </c>
      <c r="U252" s="20" t="str">
        <f t="shared" si="70"/>
        <v>320-20</v>
      </c>
      <c r="V252" s="20" t="str">
        <f t="shared" si="71"/>
        <v>4-1EAT</v>
      </c>
      <c r="W252" s="20" t="str">
        <f t="shared" si="72"/>
        <v>910-00</v>
      </c>
      <c r="X252" s="20" t="str">
        <f t="shared" si="86"/>
        <v>810-00</v>
      </c>
      <c r="Y252" s="20" t="str">
        <f t="shared" si="87"/>
        <v>910-10</v>
      </c>
      <c r="Z252" s="20" t="str">
        <f t="shared" si="73"/>
        <v>910-12</v>
      </c>
      <c r="AA252" s="20" t="str">
        <f t="shared" si="74"/>
        <v>660-71</v>
      </c>
      <c r="AB252" s="20" t="str">
        <f t="shared" si="75"/>
        <v/>
      </c>
      <c r="AD252" s="20" t="str">
        <f t="shared" si="76"/>
        <v/>
      </c>
      <c r="AE252" s="20" t="str">
        <f t="shared" si="77"/>
        <v/>
      </c>
      <c r="AF252" s="20" t="str">
        <f t="shared" si="78"/>
        <v/>
      </c>
      <c r="AG252" s="20" t="str">
        <f t="shared" si="79"/>
        <v/>
      </c>
      <c r="AH252" s="20" t="str">
        <f t="shared" si="80"/>
        <v/>
      </c>
      <c r="AI252" s="20" t="str">
        <f t="shared" si="81"/>
        <v/>
      </c>
      <c r="AJ252" s="20" t="str">
        <f t="shared" si="82"/>
        <v/>
      </c>
      <c r="AK252" s="20" t="str">
        <f t="shared" si="83"/>
        <v/>
      </c>
      <c r="AL252" s="20" t="str">
        <f t="shared" si="84"/>
        <v/>
      </c>
      <c r="AM252" s="20" t="str">
        <f t="shared" si="85"/>
        <v/>
      </c>
      <c r="AO252" s="28" t="str">
        <f t="shared" si="67"/>
        <v/>
      </c>
    </row>
    <row r="253" spans="2:41" x14ac:dyDescent="0.25">
      <c r="B253" s="20">
        <v>3</v>
      </c>
      <c r="C253" s="32" t="s">
        <v>624</v>
      </c>
      <c r="D253" s="20" t="s">
        <v>218</v>
      </c>
      <c r="O253" s="32"/>
      <c r="S253" s="20" t="str">
        <f t="shared" si="68"/>
        <v>2-PASV</v>
      </c>
      <c r="T253" s="20" t="str">
        <f t="shared" si="69"/>
        <v>300-00</v>
      </c>
      <c r="U253" s="20" t="str">
        <f t="shared" si="70"/>
        <v>320-20</v>
      </c>
      <c r="V253" s="20" t="str">
        <f t="shared" si="71"/>
        <v>4-1EAT</v>
      </c>
      <c r="W253" s="20" t="str">
        <f t="shared" si="72"/>
        <v>910-00</v>
      </c>
      <c r="X253" s="20" t="str">
        <f t="shared" si="86"/>
        <v>810-00</v>
      </c>
      <c r="Y253" s="20" t="str">
        <f t="shared" si="87"/>
        <v>910-10</v>
      </c>
      <c r="Z253" s="20" t="str">
        <f t="shared" si="73"/>
        <v>910-12</v>
      </c>
      <c r="AA253" s="20" t="str">
        <f t="shared" si="74"/>
        <v>660-71</v>
      </c>
      <c r="AB253" s="20" t="str">
        <f t="shared" si="75"/>
        <v/>
      </c>
      <c r="AD253" s="20" t="str">
        <f t="shared" si="76"/>
        <v/>
      </c>
      <c r="AE253" s="20" t="str">
        <f t="shared" si="77"/>
        <v/>
      </c>
      <c r="AF253" s="20" t="str">
        <f t="shared" si="78"/>
        <v/>
      </c>
      <c r="AG253" s="20" t="str">
        <f t="shared" si="79"/>
        <v/>
      </c>
      <c r="AH253" s="20" t="str">
        <f t="shared" si="80"/>
        <v/>
      </c>
      <c r="AI253" s="20" t="str">
        <f t="shared" si="81"/>
        <v/>
      </c>
      <c r="AJ253" s="20" t="str">
        <f t="shared" si="82"/>
        <v/>
      </c>
      <c r="AK253" s="20" t="str">
        <f t="shared" si="83"/>
        <v/>
      </c>
      <c r="AL253" s="20" t="str">
        <f t="shared" si="84"/>
        <v/>
      </c>
      <c r="AM253" s="20" t="str">
        <f t="shared" si="85"/>
        <v/>
      </c>
      <c r="AO253" s="28" t="str">
        <f t="shared" si="67"/>
        <v/>
      </c>
    </row>
    <row r="254" spans="2:41" x14ac:dyDescent="0.25">
      <c r="B254" s="20">
        <v>3</v>
      </c>
      <c r="C254" s="32" t="s">
        <v>625</v>
      </c>
      <c r="D254" s="20" t="s">
        <v>219</v>
      </c>
      <c r="O254" s="32"/>
      <c r="S254" s="20" t="str">
        <f t="shared" si="68"/>
        <v>2-PASV</v>
      </c>
      <c r="T254" s="20" t="str">
        <f t="shared" si="69"/>
        <v>300-00</v>
      </c>
      <c r="U254" s="20" t="str">
        <f t="shared" si="70"/>
        <v>320-20</v>
      </c>
      <c r="V254" s="20" t="str">
        <f t="shared" si="71"/>
        <v>4-1EAT</v>
      </c>
      <c r="W254" s="20" t="str">
        <f t="shared" si="72"/>
        <v>910-00</v>
      </c>
      <c r="X254" s="20" t="str">
        <f t="shared" si="86"/>
        <v>810-00</v>
      </c>
      <c r="Y254" s="20" t="str">
        <f t="shared" si="87"/>
        <v>910-10</v>
      </c>
      <c r="Z254" s="20" t="str">
        <f t="shared" si="73"/>
        <v>910-12</v>
      </c>
      <c r="AA254" s="20" t="str">
        <f t="shared" si="74"/>
        <v>660-71</v>
      </c>
      <c r="AB254" s="20" t="str">
        <f t="shared" si="75"/>
        <v/>
      </c>
      <c r="AD254" s="20" t="str">
        <f t="shared" si="76"/>
        <v/>
      </c>
      <c r="AE254" s="20" t="str">
        <f t="shared" si="77"/>
        <v/>
      </c>
      <c r="AF254" s="20" t="str">
        <f t="shared" si="78"/>
        <v/>
      </c>
      <c r="AG254" s="20" t="str">
        <f t="shared" si="79"/>
        <v/>
      </c>
      <c r="AH254" s="20" t="str">
        <f t="shared" si="80"/>
        <v/>
      </c>
      <c r="AI254" s="20" t="str">
        <f t="shared" si="81"/>
        <v/>
      </c>
      <c r="AJ254" s="20" t="str">
        <f t="shared" si="82"/>
        <v/>
      </c>
      <c r="AK254" s="20" t="str">
        <f t="shared" si="83"/>
        <v/>
      </c>
      <c r="AL254" s="20" t="str">
        <f t="shared" si="84"/>
        <v/>
      </c>
      <c r="AM254" s="20" t="str">
        <f t="shared" si="85"/>
        <v/>
      </c>
      <c r="AO254" s="28" t="str">
        <f t="shared" si="67"/>
        <v/>
      </c>
    </row>
    <row r="255" spans="2:41" x14ac:dyDescent="0.25">
      <c r="B255" s="20">
        <v>3</v>
      </c>
      <c r="C255" s="32" t="s">
        <v>626</v>
      </c>
      <c r="D255" s="20" t="s">
        <v>220</v>
      </c>
      <c r="O255" s="32"/>
      <c r="S255" s="20" t="str">
        <f t="shared" si="68"/>
        <v>2-PASV</v>
      </c>
      <c r="T255" s="20" t="str">
        <f t="shared" si="69"/>
        <v>300-00</v>
      </c>
      <c r="U255" s="20" t="str">
        <f t="shared" si="70"/>
        <v>320-20</v>
      </c>
      <c r="V255" s="20" t="str">
        <f t="shared" si="71"/>
        <v>4-1EAT</v>
      </c>
      <c r="W255" s="20" t="str">
        <f t="shared" si="72"/>
        <v>910-00</v>
      </c>
      <c r="X255" s="20" t="str">
        <f t="shared" si="86"/>
        <v>810-00</v>
      </c>
      <c r="Y255" s="20" t="str">
        <f t="shared" si="87"/>
        <v>910-10</v>
      </c>
      <c r="Z255" s="20" t="str">
        <f t="shared" si="73"/>
        <v>910-12</v>
      </c>
      <c r="AA255" s="20" t="str">
        <f t="shared" si="74"/>
        <v>660-71</v>
      </c>
      <c r="AB255" s="20" t="str">
        <f t="shared" si="75"/>
        <v/>
      </c>
      <c r="AD255" s="20" t="str">
        <f t="shared" si="76"/>
        <v/>
      </c>
      <c r="AE255" s="20" t="str">
        <f t="shared" si="77"/>
        <v/>
      </c>
      <c r="AF255" s="20" t="str">
        <f t="shared" si="78"/>
        <v/>
      </c>
      <c r="AG255" s="20" t="str">
        <f t="shared" si="79"/>
        <v/>
      </c>
      <c r="AH255" s="20" t="str">
        <f t="shared" si="80"/>
        <v/>
      </c>
      <c r="AI255" s="20" t="str">
        <f t="shared" si="81"/>
        <v/>
      </c>
      <c r="AJ255" s="20" t="str">
        <f t="shared" si="82"/>
        <v/>
      </c>
      <c r="AK255" s="20" t="str">
        <f t="shared" si="83"/>
        <v/>
      </c>
      <c r="AL255" s="20" t="str">
        <f t="shared" si="84"/>
        <v/>
      </c>
      <c r="AM255" s="20" t="str">
        <f t="shared" si="85"/>
        <v/>
      </c>
      <c r="AO255" s="28" t="str">
        <f t="shared" si="67"/>
        <v/>
      </c>
    </row>
    <row r="256" spans="2:41" x14ac:dyDescent="0.25">
      <c r="B256" s="20">
        <v>3</v>
      </c>
      <c r="C256" s="32" t="s">
        <v>627</v>
      </c>
      <c r="D256" s="20" t="s">
        <v>221</v>
      </c>
      <c r="O256" s="32"/>
      <c r="S256" s="20" t="str">
        <f t="shared" si="68"/>
        <v>2-PASV</v>
      </c>
      <c r="T256" s="20" t="str">
        <f t="shared" si="69"/>
        <v>300-00</v>
      </c>
      <c r="U256" s="20" t="str">
        <f t="shared" si="70"/>
        <v>320-20</v>
      </c>
      <c r="V256" s="20" t="str">
        <f t="shared" si="71"/>
        <v>4-1EAT</v>
      </c>
      <c r="W256" s="20" t="str">
        <f t="shared" si="72"/>
        <v>910-00</v>
      </c>
      <c r="X256" s="20" t="str">
        <f t="shared" si="86"/>
        <v>810-00</v>
      </c>
      <c r="Y256" s="20" t="str">
        <f t="shared" si="87"/>
        <v>910-10</v>
      </c>
      <c r="Z256" s="20" t="str">
        <f t="shared" si="73"/>
        <v>910-12</v>
      </c>
      <c r="AA256" s="20" t="str">
        <f t="shared" si="74"/>
        <v>660-71</v>
      </c>
      <c r="AB256" s="20" t="str">
        <f t="shared" si="75"/>
        <v/>
      </c>
      <c r="AD256" s="20" t="str">
        <f t="shared" si="76"/>
        <v/>
      </c>
      <c r="AE256" s="20" t="str">
        <f t="shared" si="77"/>
        <v/>
      </c>
      <c r="AF256" s="20" t="str">
        <f t="shared" si="78"/>
        <v/>
      </c>
      <c r="AG256" s="20" t="str">
        <f t="shared" si="79"/>
        <v/>
      </c>
      <c r="AH256" s="20" t="str">
        <f t="shared" si="80"/>
        <v/>
      </c>
      <c r="AI256" s="20" t="str">
        <f t="shared" si="81"/>
        <v/>
      </c>
      <c r="AJ256" s="20" t="str">
        <f t="shared" si="82"/>
        <v/>
      </c>
      <c r="AK256" s="20" t="str">
        <f t="shared" si="83"/>
        <v/>
      </c>
      <c r="AL256" s="20" t="str">
        <f t="shared" si="84"/>
        <v/>
      </c>
      <c r="AM256" s="20" t="str">
        <f t="shared" si="85"/>
        <v/>
      </c>
      <c r="AO256" s="28" t="str">
        <f t="shared" si="67"/>
        <v/>
      </c>
    </row>
    <row r="257" spans="2:41" x14ac:dyDescent="0.25">
      <c r="B257" s="20">
        <v>3</v>
      </c>
      <c r="C257" s="32" t="s">
        <v>628</v>
      </c>
      <c r="D257" s="20" t="s">
        <v>222</v>
      </c>
      <c r="O257" s="32"/>
      <c r="S257" s="20" t="str">
        <f t="shared" si="68"/>
        <v>2-PASV</v>
      </c>
      <c r="T257" s="20" t="str">
        <f t="shared" si="69"/>
        <v>300-00</v>
      </c>
      <c r="U257" s="20" t="str">
        <f t="shared" si="70"/>
        <v>320-20</v>
      </c>
      <c r="V257" s="20" t="str">
        <f t="shared" si="71"/>
        <v>4-1EAT</v>
      </c>
      <c r="W257" s="20" t="str">
        <f t="shared" si="72"/>
        <v>910-00</v>
      </c>
      <c r="X257" s="20" t="str">
        <f t="shared" si="86"/>
        <v>810-00</v>
      </c>
      <c r="Y257" s="20" t="str">
        <f t="shared" si="87"/>
        <v>910-10</v>
      </c>
      <c r="Z257" s="20" t="str">
        <f t="shared" si="73"/>
        <v>910-12</v>
      </c>
      <c r="AA257" s="20" t="str">
        <f t="shared" si="74"/>
        <v>660-71</v>
      </c>
      <c r="AB257" s="20" t="str">
        <f t="shared" si="75"/>
        <v/>
      </c>
      <c r="AD257" s="20" t="str">
        <f t="shared" si="76"/>
        <v/>
      </c>
      <c r="AE257" s="20" t="str">
        <f t="shared" si="77"/>
        <v/>
      </c>
      <c r="AF257" s="20" t="str">
        <f t="shared" si="78"/>
        <v/>
      </c>
      <c r="AG257" s="20" t="str">
        <f t="shared" si="79"/>
        <v/>
      </c>
      <c r="AH257" s="20" t="str">
        <f t="shared" si="80"/>
        <v/>
      </c>
      <c r="AI257" s="20" t="str">
        <f t="shared" si="81"/>
        <v/>
      </c>
      <c r="AJ257" s="20" t="str">
        <f t="shared" si="82"/>
        <v/>
      </c>
      <c r="AK257" s="20" t="str">
        <f t="shared" si="83"/>
        <v/>
      </c>
      <c r="AL257" s="20" t="str">
        <f t="shared" si="84"/>
        <v/>
      </c>
      <c r="AM257" s="20" t="str">
        <f t="shared" si="85"/>
        <v/>
      </c>
      <c r="AO257" s="28" t="str">
        <f t="shared" si="67"/>
        <v/>
      </c>
    </row>
    <row r="258" spans="2:41" x14ac:dyDescent="0.25">
      <c r="B258" s="20">
        <v>3</v>
      </c>
      <c r="C258" s="32" t="s">
        <v>629</v>
      </c>
      <c r="D258" s="20" t="s">
        <v>223</v>
      </c>
      <c r="O258" s="32"/>
      <c r="S258" s="20" t="str">
        <f t="shared" si="68"/>
        <v>2-PASV</v>
      </c>
      <c r="T258" s="20" t="str">
        <f t="shared" si="69"/>
        <v>300-00</v>
      </c>
      <c r="U258" s="20" t="str">
        <f t="shared" si="70"/>
        <v>320-20</v>
      </c>
      <c r="V258" s="20" t="str">
        <f t="shared" si="71"/>
        <v>4-1EAT</v>
      </c>
      <c r="W258" s="20" t="str">
        <f t="shared" si="72"/>
        <v>910-00</v>
      </c>
      <c r="X258" s="20" t="str">
        <f t="shared" si="86"/>
        <v>810-00</v>
      </c>
      <c r="Y258" s="20" t="str">
        <f t="shared" si="87"/>
        <v>910-10</v>
      </c>
      <c r="Z258" s="20" t="str">
        <f t="shared" si="73"/>
        <v>910-12</v>
      </c>
      <c r="AA258" s="20" t="str">
        <f t="shared" si="74"/>
        <v>660-71</v>
      </c>
      <c r="AB258" s="20" t="str">
        <f t="shared" si="75"/>
        <v/>
      </c>
      <c r="AD258" s="20" t="str">
        <f t="shared" si="76"/>
        <v/>
      </c>
      <c r="AE258" s="20" t="str">
        <f t="shared" si="77"/>
        <v/>
      </c>
      <c r="AF258" s="20" t="str">
        <f t="shared" si="78"/>
        <v/>
      </c>
      <c r="AG258" s="20" t="str">
        <f t="shared" si="79"/>
        <v/>
      </c>
      <c r="AH258" s="20" t="str">
        <f t="shared" si="80"/>
        <v/>
      </c>
      <c r="AI258" s="20" t="str">
        <f t="shared" si="81"/>
        <v/>
      </c>
      <c r="AJ258" s="20" t="str">
        <f t="shared" si="82"/>
        <v/>
      </c>
      <c r="AK258" s="20" t="str">
        <f t="shared" si="83"/>
        <v/>
      </c>
      <c r="AL258" s="20" t="str">
        <f t="shared" si="84"/>
        <v/>
      </c>
      <c r="AM258" s="20" t="str">
        <f t="shared" si="85"/>
        <v/>
      </c>
      <c r="AO258" s="28" t="str">
        <f t="shared" si="67"/>
        <v/>
      </c>
    </row>
    <row r="259" spans="2:41" x14ac:dyDescent="0.25">
      <c r="B259" s="20">
        <v>3</v>
      </c>
      <c r="C259" s="32" t="s">
        <v>630</v>
      </c>
      <c r="D259" s="20" t="s">
        <v>224</v>
      </c>
      <c r="O259" s="32"/>
      <c r="S259" s="20" t="str">
        <f t="shared" si="68"/>
        <v>2-PASV</v>
      </c>
      <c r="T259" s="20" t="str">
        <f t="shared" si="69"/>
        <v>300-00</v>
      </c>
      <c r="U259" s="20" t="str">
        <f t="shared" si="70"/>
        <v>320-20</v>
      </c>
      <c r="V259" s="20" t="str">
        <f t="shared" si="71"/>
        <v>4-1EAT</v>
      </c>
      <c r="W259" s="20" t="str">
        <f t="shared" si="72"/>
        <v>910-00</v>
      </c>
      <c r="X259" s="20" t="str">
        <f t="shared" si="86"/>
        <v>810-00</v>
      </c>
      <c r="Y259" s="20" t="str">
        <f t="shared" si="87"/>
        <v>910-10</v>
      </c>
      <c r="Z259" s="20" t="str">
        <f t="shared" si="73"/>
        <v>910-12</v>
      </c>
      <c r="AA259" s="20" t="str">
        <f t="shared" si="74"/>
        <v>660-71</v>
      </c>
      <c r="AB259" s="20" t="str">
        <f t="shared" si="75"/>
        <v/>
      </c>
      <c r="AD259" s="20" t="str">
        <f t="shared" si="76"/>
        <v/>
      </c>
      <c r="AE259" s="20" t="str">
        <f t="shared" si="77"/>
        <v/>
      </c>
      <c r="AF259" s="20" t="str">
        <f t="shared" si="78"/>
        <v/>
      </c>
      <c r="AG259" s="20" t="str">
        <f t="shared" si="79"/>
        <v/>
      </c>
      <c r="AH259" s="20" t="str">
        <f t="shared" si="80"/>
        <v/>
      </c>
      <c r="AI259" s="20" t="str">
        <f t="shared" si="81"/>
        <v/>
      </c>
      <c r="AJ259" s="20" t="str">
        <f t="shared" si="82"/>
        <v/>
      </c>
      <c r="AK259" s="20" t="str">
        <f t="shared" si="83"/>
        <v/>
      </c>
      <c r="AL259" s="20" t="str">
        <f t="shared" si="84"/>
        <v/>
      </c>
      <c r="AM259" s="20" t="str">
        <f t="shared" si="85"/>
        <v/>
      </c>
      <c r="AO259" s="28" t="str">
        <f t="shared" si="67"/>
        <v/>
      </c>
    </row>
    <row r="260" spans="2:41" x14ac:dyDescent="0.25">
      <c r="B260" s="20">
        <v>3</v>
      </c>
      <c r="C260" s="32" t="s">
        <v>631</v>
      </c>
      <c r="D260" s="20" t="s">
        <v>225</v>
      </c>
      <c r="O260" s="32"/>
      <c r="S260" s="20" t="str">
        <f t="shared" si="68"/>
        <v>2-PASV</v>
      </c>
      <c r="T260" s="20" t="str">
        <f t="shared" si="69"/>
        <v>300-00</v>
      </c>
      <c r="U260" s="20" t="str">
        <f t="shared" si="70"/>
        <v>320-20</v>
      </c>
      <c r="V260" s="20" t="str">
        <f t="shared" si="71"/>
        <v>4-1EAT</v>
      </c>
      <c r="W260" s="20" t="str">
        <f t="shared" si="72"/>
        <v>910-00</v>
      </c>
      <c r="X260" s="20" t="str">
        <f t="shared" si="86"/>
        <v>810-00</v>
      </c>
      <c r="Y260" s="20" t="str">
        <f t="shared" si="87"/>
        <v>910-10</v>
      </c>
      <c r="Z260" s="20" t="str">
        <f t="shared" si="73"/>
        <v>910-12</v>
      </c>
      <c r="AA260" s="20" t="str">
        <f t="shared" si="74"/>
        <v>660-71</v>
      </c>
      <c r="AB260" s="20" t="str">
        <f t="shared" si="75"/>
        <v/>
      </c>
      <c r="AD260" s="20" t="str">
        <f t="shared" si="76"/>
        <v/>
      </c>
      <c r="AE260" s="20" t="str">
        <f t="shared" si="77"/>
        <v/>
      </c>
      <c r="AF260" s="20" t="str">
        <f t="shared" si="78"/>
        <v/>
      </c>
      <c r="AG260" s="20" t="str">
        <f t="shared" si="79"/>
        <v/>
      </c>
      <c r="AH260" s="20" t="str">
        <f t="shared" si="80"/>
        <v/>
      </c>
      <c r="AI260" s="20" t="str">
        <f t="shared" si="81"/>
        <v/>
      </c>
      <c r="AJ260" s="20" t="str">
        <f t="shared" si="82"/>
        <v/>
      </c>
      <c r="AK260" s="20" t="str">
        <f t="shared" si="83"/>
        <v/>
      </c>
      <c r="AL260" s="20" t="str">
        <f t="shared" si="84"/>
        <v/>
      </c>
      <c r="AM260" s="20" t="str">
        <f t="shared" si="85"/>
        <v/>
      </c>
      <c r="AO260" s="28" t="str">
        <f t="shared" si="67"/>
        <v/>
      </c>
    </row>
    <row r="261" spans="2:41" x14ac:dyDescent="0.25">
      <c r="B261" s="20">
        <v>3</v>
      </c>
      <c r="C261" s="32" t="s">
        <v>632</v>
      </c>
      <c r="D261" s="20" t="s">
        <v>226</v>
      </c>
      <c r="O261" s="32"/>
      <c r="S261" s="20" t="str">
        <f t="shared" si="68"/>
        <v>2-PASV</v>
      </c>
      <c r="T261" s="20" t="str">
        <f t="shared" si="69"/>
        <v>300-00</v>
      </c>
      <c r="U261" s="20" t="str">
        <f t="shared" si="70"/>
        <v>320-20</v>
      </c>
      <c r="V261" s="20" t="str">
        <f t="shared" si="71"/>
        <v>4-1EAT</v>
      </c>
      <c r="W261" s="20" t="str">
        <f t="shared" si="72"/>
        <v>910-00</v>
      </c>
      <c r="X261" s="20" t="str">
        <f t="shared" si="86"/>
        <v>810-00</v>
      </c>
      <c r="Y261" s="20" t="str">
        <f t="shared" si="87"/>
        <v>910-10</v>
      </c>
      <c r="Z261" s="20" t="str">
        <f t="shared" si="73"/>
        <v>910-12</v>
      </c>
      <c r="AA261" s="20" t="str">
        <f t="shared" si="74"/>
        <v>660-71</v>
      </c>
      <c r="AB261" s="20" t="str">
        <f t="shared" si="75"/>
        <v/>
      </c>
      <c r="AD261" s="20" t="str">
        <f t="shared" si="76"/>
        <v/>
      </c>
      <c r="AE261" s="20" t="str">
        <f t="shared" si="77"/>
        <v/>
      </c>
      <c r="AF261" s="20" t="str">
        <f t="shared" si="78"/>
        <v/>
      </c>
      <c r="AG261" s="20" t="str">
        <f t="shared" si="79"/>
        <v/>
      </c>
      <c r="AH261" s="20" t="str">
        <f t="shared" si="80"/>
        <v/>
      </c>
      <c r="AI261" s="20" t="str">
        <f t="shared" si="81"/>
        <v/>
      </c>
      <c r="AJ261" s="20" t="str">
        <f t="shared" si="82"/>
        <v/>
      </c>
      <c r="AK261" s="20" t="str">
        <f t="shared" si="83"/>
        <v/>
      </c>
      <c r="AL261" s="20" t="str">
        <f t="shared" si="84"/>
        <v/>
      </c>
      <c r="AM261" s="20" t="str">
        <f t="shared" si="85"/>
        <v/>
      </c>
      <c r="AO261" s="28" t="str">
        <f t="shared" ref="AO261:AO324" si="88">IF(NOT(EXACT(AD261, "")), AD261, IF(NOT(EXACT(AE261, "")), AE261, IF(NOT(EXACT(AF261, "")), AF261, IF(NOT(EXACT(AG261, "")), AG261, IF(NOT(EXACT(AH261, "")), AH261, IF(NOT(EXACT(AI261, "")), AI261, IF(NOT(EXACT(AJ261, "")), AJ261, IF(NOT(EXACT(AK261, "")), AK261, IF(NOT(EXACT(AL261, "")), AL261, IF(NOT(EXACT(AM261, "")), AM261, ""))))))))))</f>
        <v/>
      </c>
    </row>
    <row r="262" spans="2:41" x14ac:dyDescent="0.25">
      <c r="B262" s="20">
        <v>3</v>
      </c>
      <c r="C262" s="32" t="s">
        <v>633</v>
      </c>
      <c r="D262" s="20" t="s">
        <v>227</v>
      </c>
      <c r="O262" s="32"/>
      <c r="S262" s="20" t="str">
        <f t="shared" ref="S262:S325" si="89">IF(EXACT($F262, ""), IF(EXACT($S261, ""), "", $S261), $F262)</f>
        <v>2-PASV</v>
      </c>
      <c r="T262" s="20" t="str">
        <f t="shared" ref="T262:T325" si="90">IF(EXACT($G262, ""), IF(EXACT($T261, ""), "", $T261), $G262)</f>
        <v>300-00</v>
      </c>
      <c r="U262" s="20" t="str">
        <f t="shared" ref="U262:U325" si="91">IF(EXACT($H262, ""), IF(EXACT($U261, ""), "", $U261), $H262)</f>
        <v>320-20</v>
      </c>
      <c r="V262" s="20" t="str">
        <f t="shared" ref="V262:V325" si="92">IF(EXACT($I262, ""), IF(EXACT($V261, ""), "", $V261), $I262)</f>
        <v>4-1EAT</v>
      </c>
      <c r="W262" s="20" t="str">
        <f t="shared" ref="W262:W325" si="93">IF(EXACT($J262, ""), IF(EXACT($W261, ""), "", $W261), $J262)</f>
        <v>910-00</v>
      </c>
      <c r="X262" s="20" t="str">
        <f t="shared" si="86"/>
        <v>810-00</v>
      </c>
      <c r="Y262" s="20" t="str">
        <f t="shared" si="87"/>
        <v>910-10</v>
      </c>
      <c r="Z262" s="20" t="str">
        <f t="shared" ref="Z262:Z325" si="94">IF(EXACT($M262, ""), IF(EXACT($Z261, ""), "", $Z261), $M262)</f>
        <v>910-12</v>
      </c>
      <c r="AA262" s="20" t="str">
        <f t="shared" ref="AA262:AA325" si="95">IF(EXACT($N262, ""), IF(EXACT($AA261, ""), "", $AA261), $N262)</f>
        <v>660-71</v>
      </c>
      <c r="AB262" s="20" t="str">
        <f t="shared" ref="AB262:AB325" si="96">IF(EXACT($O262, ""), IF(EXACT($AB261, ""), "", $AB261), $O262)</f>
        <v/>
      </c>
      <c r="AD262" s="20" t="str">
        <f t="shared" ref="AD262:AD325" si="97">IF(EXACT(T262, T261), "", CONCATENATE("SELECT * FROM ""SchAccounting"".""Func_TblCodeOfAccounting_Structure_SET""(0000004000000000002, NULL, 0000009000000000002, 0, '", S262, "', '", T262, "'); "))</f>
        <v/>
      </c>
      <c r="AE262" s="20" t="str">
        <f t="shared" ref="AE262:AE325" si="98">IF(EXACT(U262, U261), "", CONCATENATE("SELECT * FROM ""SchAccounting"".""Func_TblCodeOfAccounting_Structure_SET""(0000004000000000002, NULL, 0000009000000000002, 1, '", T262, "', '", U262, "'); "))</f>
        <v/>
      </c>
      <c r="AF262" s="20" t="str">
        <f t="shared" ref="AF262:AF325" si="99">IF(EXACT(V262, V261), "", CONCATENATE("SELECT * FROM ""SchAccounting"".""Func_TblCodeOfAccounting_Structure_SET""(0000004000000000002, NULL, 0000009000000000002, 2, '", U262, "', '", V262, "'); "))</f>
        <v/>
      </c>
      <c r="AG262" s="20" t="str">
        <f t="shared" ref="AG262:AG325" si="100">IF(EXACT(W262, W261), "", CONCATENATE("SELECT * FROM ""SchAccounting"".""Func_TblCodeOfAccounting_Structure_SET""(0000004000000000002, NULL, 0000009000000000002, 3, '", V262, "', '", W262, "'); "))</f>
        <v/>
      </c>
      <c r="AH262" s="20" t="str">
        <f t="shared" ref="AH262:AH325" si="101">IF(EXACT(X262, X261), "", CONCATENATE("SELECT * FROM ""SchAccounting"".""Func_TblCodeOfAccounting_Structure_SET""(0000004000000000002, NULL, 0000009000000000002, 4, '", W262, "', '", X262, "'); "))</f>
        <v/>
      </c>
      <c r="AI262" s="20" t="str">
        <f t="shared" ref="AI262:AI325" si="102">IF(EXACT(Y262, Y261), "", CONCATENATE("SELECT * FROM ""SchAccounting"".""Func_TblCodeOfAccounting_Structure_SET""(0000004000000000002, NULL, 0000009000000000002, 5, '", X262, "', '", Y262, "'); "))</f>
        <v/>
      </c>
      <c r="AJ262" s="20" t="str">
        <f t="shared" ref="AJ262:AJ325" si="103">IF(EXACT(Z262, Z261), "", CONCATENATE("SELECT * FROM ""SchAccounting"".""Func_TblCodeOfAccounting_Structure_SET""(0000004000000000002, NULL, 0000009000000000002, 6, '", Y262, "', '", Z262, "'); "))</f>
        <v/>
      </c>
      <c r="AK262" s="20" t="str">
        <f t="shared" ref="AK262:AK325" si="104">IF(EXACT(AA262, AA261), "", CONCATENATE("SELECT * FROM ""SchAccounting"".""Func_TblCodeOfAccounting_Structure_SET""(0000004000000000002, NULL, 0000009000000000002, 7, '", Z262, "', '", AA262, "'); "))</f>
        <v/>
      </c>
      <c r="AL262" s="20" t="str">
        <f t="shared" ref="AL262:AL325" si="105">IF(EXACT(AB262, AB261), "", CONCATENATE("SELECT * FROM ""SchAccounting"".""Func_TblCodeOfAccounting_Structure_SET""(0000004000000000002, NULL, 0000009000000000002, 8, '", AA262, "', '", AB262, "'); "))</f>
        <v/>
      </c>
      <c r="AM262" s="20" t="str">
        <f t="shared" ref="AM262:AM325" si="106">IF(EXACT(AC262, AC261), "", CONCATENATE("SELECT * FROM ""SchAccounting"".""Func_TblCodeOfAccounting_Structure_SET""(0000004000000000002, NULL, 0000009000000000002, 9, '", AB262, "', '", AC262, "'); "))</f>
        <v/>
      </c>
      <c r="AO262" s="28" t="str">
        <f t="shared" si="88"/>
        <v/>
      </c>
    </row>
    <row r="263" spans="2:41" x14ac:dyDescent="0.25">
      <c r="B263" s="20">
        <v>3</v>
      </c>
      <c r="C263" s="32" t="s">
        <v>634</v>
      </c>
      <c r="D263" s="20" t="s">
        <v>229</v>
      </c>
      <c r="O263" s="32"/>
      <c r="S263" s="20" t="str">
        <f t="shared" si="89"/>
        <v>2-PASV</v>
      </c>
      <c r="T263" s="20" t="str">
        <f t="shared" si="90"/>
        <v>300-00</v>
      </c>
      <c r="U263" s="20" t="str">
        <f t="shared" si="91"/>
        <v>320-20</v>
      </c>
      <c r="V263" s="20" t="str">
        <f t="shared" si="92"/>
        <v>4-1EAT</v>
      </c>
      <c r="W263" s="20" t="str">
        <f t="shared" si="93"/>
        <v>910-00</v>
      </c>
      <c r="X263" s="20" t="str">
        <f t="shared" si="86"/>
        <v>810-00</v>
      </c>
      <c r="Y263" s="20" t="str">
        <f t="shared" si="87"/>
        <v>910-10</v>
      </c>
      <c r="Z263" s="20" t="str">
        <f t="shared" si="94"/>
        <v>910-12</v>
      </c>
      <c r="AA263" s="20" t="str">
        <f t="shared" si="95"/>
        <v>660-71</v>
      </c>
      <c r="AB263" s="20" t="str">
        <f t="shared" si="96"/>
        <v/>
      </c>
      <c r="AD263" s="20" t="str">
        <f t="shared" si="97"/>
        <v/>
      </c>
      <c r="AE263" s="20" t="str">
        <f t="shared" si="98"/>
        <v/>
      </c>
      <c r="AF263" s="20" t="str">
        <f t="shared" si="99"/>
        <v/>
      </c>
      <c r="AG263" s="20" t="str">
        <f t="shared" si="100"/>
        <v/>
      </c>
      <c r="AH263" s="20" t="str">
        <f t="shared" si="101"/>
        <v/>
      </c>
      <c r="AI263" s="20" t="str">
        <f t="shared" si="102"/>
        <v/>
      </c>
      <c r="AJ263" s="20" t="str">
        <f t="shared" si="103"/>
        <v/>
      </c>
      <c r="AK263" s="20" t="str">
        <f t="shared" si="104"/>
        <v/>
      </c>
      <c r="AL263" s="20" t="str">
        <f t="shared" si="105"/>
        <v/>
      </c>
      <c r="AM263" s="20" t="str">
        <f t="shared" si="106"/>
        <v/>
      </c>
      <c r="AO263" s="28" t="str">
        <f t="shared" si="88"/>
        <v/>
      </c>
    </row>
    <row r="264" spans="2:41" x14ac:dyDescent="0.25">
      <c r="B264" s="20">
        <v>3</v>
      </c>
      <c r="C264" s="32" t="s">
        <v>635</v>
      </c>
      <c r="D264" s="20" t="s">
        <v>230</v>
      </c>
      <c r="O264" s="32"/>
      <c r="S264" s="20" t="str">
        <f t="shared" si="89"/>
        <v>2-PASV</v>
      </c>
      <c r="T264" s="20" t="str">
        <f t="shared" si="90"/>
        <v>300-00</v>
      </c>
      <c r="U264" s="20" t="str">
        <f t="shared" si="91"/>
        <v>320-20</v>
      </c>
      <c r="V264" s="20" t="str">
        <f t="shared" si="92"/>
        <v>4-1EAT</v>
      </c>
      <c r="W264" s="20" t="str">
        <f t="shared" si="93"/>
        <v>910-00</v>
      </c>
      <c r="X264" s="20" t="str">
        <f t="shared" si="86"/>
        <v>810-00</v>
      </c>
      <c r="Y264" s="20" t="str">
        <f t="shared" si="87"/>
        <v>910-10</v>
      </c>
      <c r="Z264" s="20" t="str">
        <f t="shared" si="94"/>
        <v>910-12</v>
      </c>
      <c r="AA264" s="20" t="str">
        <f t="shared" si="95"/>
        <v>660-71</v>
      </c>
      <c r="AB264" s="20" t="str">
        <f t="shared" si="96"/>
        <v/>
      </c>
      <c r="AD264" s="20" t="str">
        <f t="shared" si="97"/>
        <v/>
      </c>
      <c r="AE264" s="20" t="str">
        <f t="shared" si="98"/>
        <v/>
      </c>
      <c r="AF264" s="20" t="str">
        <f t="shared" si="99"/>
        <v/>
      </c>
      <c r="AG264" s="20" t="str">
        <f t="shared" si="100"/>
        <v/>
      </c>
      <c r="AH264" s="20" t="str">
        <f t="shared" si="101"/>
        <v/>
      </c>
      <c r="AI264" s="20" t="str">
        <f t="shared" si="102"/>
        <v/>
      </c>
      <c r="AJ264" s="20" t="str">
        <f t="shared" si="103"/>
        <v/>
      </c>
      <c r="AK264" s="20" t="str">
        <f t="shared" si="104"/>
        <v/>
      </c>
      <c r="AL264" s="20" t="str">
        <f t="shared" si="105"/>
        <v/>
      </c>
      <c r="AM264" s="20" t="str">
        <f t="shared" si="106"/>
        <v/>
      </c>
      <c r="AO264" s="28" t="str">
        <f t="shared" si="88"/>
        <v/>
      </c>
    </row>
    <row r="265" spans="2:41" x14ac:dyDescent="0.25">
      <c r="B265" s="20">
        <v>3</v>
      </c>
      <c r="C265" s="32" t="s">
        <v>636</v>
      </c>
      <c r="D265" s="20" t="s">
        <v>231</v>
      </c>
      <c r="O265" s="32"/>
      <c r="S265" s="20" t="str">
        <f t="shared" si="89"/>
        <v>2-PASV</v>
      </c>
      <c r="T265" s="20" t="str">
        <f t="shared" si="90"/>
        <v>300-00</v>
      </c>
      <c r="U265" s="20" t="str">
        <f t="shared" si="91"/>
        <v>320-20</v>
      </c>
      <c r="V265" s="20" t="str">
        <f t="shared" si="92"/>
        <v>4-1EAT</v>
      </c>
      <c r="W265" s="20" t="str">
        <f t="shared" si="93"/>
        <v>910-00</v>
      </c>
      <c r="X265" s="20" t="str">
        <f>IF(EXACT($K265, ""), IF(EXACT($X264, ""), "", $X264), $K265)</f>
        <v>810-00</v>
      </c>
      <c r="Y265" s="20" t="str">
        <f>IF(EXACT($L265, ""), IF(EXACT($Y264, ""), "", $Y264), $L265)</f>
        <v>910-10</v>
      </c>
      <c r="Z265" s="20" t="str">
        <f t="shared" si="94"/>
        <v>910-12</v>
      </c>
      <c r="AA265" s="20" t="str">
        <f t="shared" si="95"/>
        <v>660-71</v>
      </c>
      <c r="AB265" s="20" t="str">
        <f t="shared" si="96"/>
        <v/>
      </c>
      <c r="AD265" s="20" t="str">
        <f t="shared" si="97"/>
        <v/>
      </c>
      <c r="AE265" s="20" t="str">
        <f t="shared" si="98"/>
        <v/>
      </c>
      <c r="AF265" s="20" t="str">
        <f t="shared" si="99"/>
        <v/>
      </c>
      <c r="AG265" s="20" t="str">
        <f t="shared" si="100"/>
        <v/>
      </c>
      <c r="AH265" s="20" t="str">
        <f t="shared" si="101"/>
        <v/>
      </c>
      <c r="AI265" s="20" t="str">
        <f t="shared" si="102"/>
        <v/>
      </c>
      <c r="AJ265" s="20" t="str">
        <f t="shared" si="103"/>
        <v/>
      </c>
      <c r="AK265" s="20" t="str">
        <f t="shared" si="104"/>
        <v/>
      </c>
      <c r="AL265" s="20" t="str">
        <f t="shared" si="105"/>
        <v/>
      </c>
      <c r="AM265" s="20" t="str">
        <f t="shared" si="106"/>
        <v/>
      </c>
      <c r="AO265" s="28" t="str">
        <f t="shared" si="88"/>
        <v/>
      </c>
    </row>
    <row r="266" spans="2:41" x14ac:dyDescent="0.25">
      <c r="B266" s="20">
        <v>3</v>
      </c>
      <c r="C266" s="32" t="s">
        <v>637</v>
      </c>
      <c r="D266" s="20" t="s">
        <v>232</v>
      </c>
      <c r="O266" s="32"/>
      <c r="S266" s="20" t="str">
        <f t="shared" si="89"/>
        <v>2-PASV</v>
      </c>
      <c r="T266" s="20" t="str">
        <f t="shared" si="90"/>
        <v>300-00</v>
      </c>
      <c r="U266" s="20" t="str">
        <f t="shared" si="91"/>
        <v>320-20</v>
      </c>
      <c r="V266" s="20" t="str">
        <f t="shared" si="92"/>
        <v>4-1EAT</v>
      </c>
      <c r="W266" s="20" t="str">
        <f t="shared" si="93"/>
        <v>910-00</v>
      </c>
      <c r="X266" s="20" t="str">
        <f t="shared" ref="X266:X329" si="107">IF(EXACT($K266, ""), IF(EXACT($X265, ""), "", $X265), $K266)</f>
        <v>810-00</v>
      </c>
      <c r="Y266" s="20" t="str">
        <f t="shared" ref="Y266:Y329" si="108">IF(EXACT($L266, ""), IF(EXACT($Y265, ""), "", $Y265), $L266)</f>
        <v>910-10</v>
      </c>
      <c r="Z266" s="20" t="str">
        <f t="shared" si="94"/>
        <v>910-12</v>
      </c>
      <c r="AA266" s="20" t="str">
        <f t="shared" si="95"/>
        <v>660-71</v>
      </c>
      <c r="AB266" s="20" t="str">
        <f t="shared" si="96"/>
        <v/>
      </c>
      <c r="AD266" s="20" t="str">
        <f t="shared" si="97"/>
        <v/>
      </c>
      <c r="AE266" s="20" t="str">
        <f t="shared" si="98"/>
        <v/>
      </c>
      <c r="AF266" s="20" t="str">
        <f t="shared" si="99"/>
        <v/>
      </c>
      <c r="AG266" s="20" t="str">
        <f t="shared" si="100"/>
        <v/>
      </c>
      <c r="AH266" s="20" t="str">
        <f t="shared" si="101"/>
        <v/>
      </c>
      <c r="AI266" s="20" t="str">
        <f t="shared" si="102"/>
        <v/>
      </c>
      <c r="AJ266" s="20" t="str">
        <f t="shared" si="103"/>
        <v/>
      </c>
      <c r="AK266" s="20" t="str">
        <f t="shared" si="104"/>
        <v/>
      </c>
      <c r="AL266" s="20" t="str">
        <f t="shared" si="105"/>
        <v/>
      </c>
      <c r="AM266" s="20" t="str">
        <f t="shared" si="106"/>
        <v/>
      </c>
      <c r="AO266" s="28" t="str">
        <f t="shared" si="88"/>
        <v/>
      </c>
    </row>
    <row r="267" spans="2:41" x14ac:dyDescent="0.25">
      <c r="B267" s="20">
        <v>3</v>
      </c>
      <c r="C267" s="32" t="s">
        <v>638</v>
      </c>
      <c r="D267" s="20" t="s">
        <v>233</v>
      </c>
      <c r="O267" s="32"/>
      <c r="S267" s="20" t="str">
        <f t="shared" si="89"/>
        <v>2-PASV</v>
      </c>
      <c r="T267" s="20" t="str">
        <f t="shared" si="90"/>
        <v>300-00</v>
      </c>
      <c r="U267" s="20" t="str">
        <f t="shared" si="91"/>
        <v>320-20</v>
      </c>
      <c r="V267" s="20" t="str">
        <f t="shared" si="92"/>
        <v>4-1EAT</v>
      </c>
      <c r="W267" s="20" t="str">
        <f t="shared" si="93"/>
        <v>910-00</v>
      </c>
      <c r="X267" s="20" t="str">
        <f t="shared" si="107"/>
        <v>810-00</v>
      </c>
      <c r="Y267" s="20" t="str">
        <f t="shared" si="108"/>
        <v>910-10</v>
      </c>
      <c r="Z267" s="20" t="str">
        <f t="shared" si="94"/>
        <v>910-12</v>
      </c>
      <c r="AA267" s="20" t="str">
        <f t="shared" si="95"/>
        <v>660-71</v>
      </c>
      <c r="AB267" s="20" t="str">
        <f t="shared" si="96"/>
        <v/>
      </c>
      <c r="AD267" s="20" t="str">
        <f t="shared" si="97"/>
        <v/>
      </c>
      <c r="AE267" s="20" t="str">
        <f t="shared" si="98"/>
        <v/>
      </c>
      <c r="AF267" s="20" t="str">
        <f t="shared" si="99"/>
        <v/>
      </c>
      <c r="AG267" s="20" t="str">
        <f t="shared" si="100"/>
        <v/>
      </c>
      <c r="AH267" s="20" t="str">
        <f t="shared" si="101"/>
        <v/>
      </c>
      <c r="AI267" s="20" t="str">
        <f t="shared" si="102"/>
        <v/>
      </c>
      <c r="AJ267" s="20" t="str">
        <f t="shared" si="103"/>
        <v/>
      </c>
      <c r="AK267" s="20" t="str">
        <f t="shared" si="104"/>
        <v/>
      </c>
      <c r="AL267" s="20" t="str">
        <f t="shared" si="105"/>
        <v/>
      </c>
      <c r="AM267" s="20" t="str">
        <f t="shared" si="106"/>
        <v/>
      </c>
      <c r="AO267" s="28" t="str">
        <f t="shared" si="88"/>
        <v/>
      </c>
    </row>
    <row r="268" spans="2:41" x14ac:dyDescent="0.25">
      <c r="B268" s="20">
        <v>3</v>
      </c>
      <c r="C268" s="32" t="s">
        <v>639</v>
      </c>
      <c r="D268" s="20" t="s">
        <v>234</v>
      </c>
      <c r="O268" s="32"/>
      <c r="S268" s="20" t="str">
        <f t="shared" si="89"/>
        <v>2-PASV</v>
      </c>
      <c r="T268" s="20" t="str">
        <f t="shared" si="90"/>
        <v>300-00</v>
      </c>
      <c r="U268" s="20" t="str">
        <f t="shared" si="91"/>
        <v>320-20</v>
      </c>
      <c r="V268" s="20" t="str">
        <f t="shared" si="92"/>
        <v>4-1EAT</v>
      </c>
      <c r="W268" s="20" t="str">
        <f t="shared" si="93"/>
        <v>910-00</v>
      </c>
      <c r="X268" s="20" t="str">
        <f t="shared" si="107"/>
        <v>810-00</v>
      </c>
      <c r="Y268" s="20" t="str">
        <f t="shared" si="108"/>
        <v>910-10</v>
      </c>
      <c r="Z268" s="20" t="str">
        <f t="shared" si="94"/>
        <v>910-12</v>
      </c>
      <c r="AA268" s="20" t="str">
        <f t="shared" si="95"/>
        <v>660-71</v>
      </c>
      <c r="AB268" s="20" t="str">
        <f t="shared" si="96"/>
        <v/>
      </c>
      <c r="AD268" s="20" t="str">
        <f t="shared" si="97"/>
        <v/>
      </c>
      <c r="AE268" s="20" t="str">
        <f t="shared" si="98"/>
        <v/>
      </c>
      <c r="AF268" s="20" t="str">
        <f t="shared" si="99"/>
        <v/>
      </c>
      <c r="AG268" s="20" t="str">
        <f t="shared" si="100"/>
        <v/>
      </c>
      <c r="AH268" s="20" t="str">
        <f t="shared" si="101"/>
        <v/>
      </c>
      <c r="AI268" s="20" t="str">
        <f t="shared" si="102"/>
        <v/>
      </c>
      <c r="AJ268" s="20" t="str">
        <f t="shared" si="103"/>
        <v/>
      </c>
      <c r="AK268" s="20" t="str">
        <f t="shared" si="104"/>
        <v/>
      </c>
      <c r="AL268" s="20" t="str">
        <f t="shared" si="105"/>
        <v/>
      </c>
      <c r="AM268" s="20" t="str">
        <f t="shared" si="106"/>
        <v/>
      </c>
      <c r="AO268" s="28" t="str">
        <f t="shared" si="88"/>
        <v/>
      </c>
    </row>
    <row r="269" spans="2:41" x14ac:dyDescent="0.25">
      <c r="B269" s="20">
        <v>3</v>
      </c>
      <c r="C269" s="32" t="s">
        <v>640</v>
      </c>
      <c r="D269" s="20" t="s">
        <v>235</v>
      </c>
      <c r="O269" s="32"/>
      <c r="S269" s="20" t="str">
        <f t="shared" si="89"/>
        <v>2-PASV</v>
      </c>
      <c r="T269" s="20" t="str">
        <f t="shared" si="90"/>
        <v>300-00</v>
      </c>
      <c r="U269" s="20" t="str">
        <f t="shared" si="91"/>
        <v>320-20</v>
      </c>
      <c r="V269" s="20" t="str">
        <f t="shared" si="92"/>
        <v>4-1EAT</v>
      </c>
      <c r="W269" s="20" t="str">
        <f t="shared" si="93"/>
        <v>910-00</v>
      </c>
      <c r="X269" s="20" t="str">
        <f t="shared" si="107"/>
        <v>810-00</v>
      </c>
      <c r="Y269" s="20" t="str">
        <f t="shared" si="108"/>
        <v>910-10</v>
      </c>
      <c r="Z269" s="20" t="str">
        <f t="shared" si="94"/>
        <v>910-12</v>
      </c>
      <c r="AA269" s="20" t="str">
        <f t="shared" si="95"/>
        <v>660-71</v>
      </c>
      <c r="AB269" s="20" t="str">
        <f t="shared" si="96"/>
        <v/>
      </c>
      <c r="AD269" s="20" t="str">
        <f t="shared" si="97"/>
        <v/>
      </c>
      <c r="AE269" s="20" t="str">
        <f t="shared" si="98"/>
        <v/>
      </c>
      <c r="AF269" s="20" t="str">
        <f t="shared" si="99"/>
        <v/>
      </c>
      <c r="AG269" s="20" t="str">
        <f t="shared" si="100"/>
        <v/>
      </c>
      <c r="AH269" s="20" t="str">
        <f t="shared" si="101"/>
        <v/>
      </c>
      <c r="AI269" s="20" t="str">
        <f t="shared" si="102"/>
        <v/>
      </c>
      <c r="AJ269" s="20" t="str">
        <f t="shared" si="103"/>
        <v/>
      </c>
      <c r="AK269" s="20" t="str">
        <f t="shared" si="104"/>
        <v/>
      </c>
      <c r="AL269" s="20" t="str">
        <f t="shared" si="105"/>
        <v/>
      </c>
      <c r="AM269" s="20" t="str">
        <f t="shared" si="106"/>
        <v/>
      </c>
      <c r="AO269" s="28" t="str">
        <f t="shared" si="88"/>
        <v/>
      </c>
    </row>
    <row r="270" spans="2:41" x14ac:dyDescent="0.25">
      <c r="B270" s="20">
        <v>3</v>
      </c>
      <c r="C270" s="32" t="s">
        <v>641</v>
      </c>
      <c r="D270" s="20" t="s">
        <v>236</v>
      </c>
      <c r="O270" s="32"/>
      <c r="S270" s="20" t="str">
        <f t="shared" si="89"/>
        <v>2-PASV</v>
      </c>
      <c r="T270" s="20" t="str">
        <f t="shared" si="90"/>
        <v>300-00</v>
      </c>
      <c r="U270" s="20" t="str">
        <f t="shared" si="91"/>
        <v>320-20</v>
      </c>
      <c r="V270" s="20" t="str">
        <f t="shared" si="92"/>
        <v>4-1EAT</v>
      </c>
      <c r="W270" s="20" t="str">
        <f t="shared" si="93"/>
        <v>910-00</v>
      </c>
      <c r="X270" s="20" t="str">
        <f t="shared" si="107"/>
        <v>810-00</v>
      </c>
      <c r="Y270" s="20" t="str">
        <f t="shared" si="108"/>
        <v>910-10</v>
      </c>
      <c r="Z270" s="20" t="str">
        <f t="shared" si="94"/>
        <v>910-12</v>
      </c>
      <c r="AA270" s="20" t="str">
        <f t="shared" si="95"/>
        <v>660-71</v>
      </c>
      <c r="AB270" s="20" t="str">
        <f t="shared" si="96"/>
        <v/>
      </c>
      <c r="AD270" s="20" t="str">
        <f t="shared" si="97"/>
        <v/>
      </c>
      <c r="AE270" s="20" t="str">
        <f t="shared" si="98"/>
        <v/>
      </c>
      <c r="AF270" s="20" t="str">
        <f t="shared" si="99"/>
        <v/>
      </c>
      <c r="AG270" s="20" t="str">
        <f t="shared" si="100"/>
        <v/>
      </c>
      <c r="AH270" s="20" t="str">
        <f t="shared" si="101"/>
        <v/>
      </c>
      <c r="AI270" s="20" t="str">
        <f t="shared" si="102"/>
        <v/>
      </c>
      <c r="AJ270" s="20" t="str">
        <f t="shared" si="103"/>
        <v/>
      </c>
      <c r="AK270" s="20" t="str">
        <f t="shared" si="104"/>
        <v/>
      </c>
      <c r="AL270" s="20" t="str">
        <f t="shared" si="105"/>
        <v/>
      </c>
      <c r="AM270" s="20" t="str">
        <f t="shared" si="106"/>
        <v/>
      </c>
      <c r="AO270" s="28" t="str">
        <f t="shared" si="88"/>
        <v/>
      </c>
    </row>
    <row r="271" spans="2:41" x14ac:dyDescent="0.25">
      <c r="B271" s="20">
        <v>3</v>
      </c>
      <c r="C271" s="32" t="s">
        <v>642</v>
      </c>
      <c r="D271" s="20" t="s">
        <v>237</v>
      </c>
      <c r="O271" s="32"/>
      <c r="S271" s="20" t="str">
        <f t="shared" si="89"/>
        <v>2-PASV</v>
      </c>
      <c r="T271" s="20" t="str">
        <f t="shared" si="90"/>
        <v>300-00</v>
      </c>
      <c r="U271" s="20" t="str">
        <f t="shared" si="91"/>
        <v>320-20</v>
      </c>
      <c r="V271" s="20" t="str">
        <f t="shared" si="92"/>
        <v>4-1EAT</v>
      </c>
      <c r="W271" s="20" t="str">
        <f t="shared" si="93"/>
        <v>910-00</v>
      </c>
      <c r="X271" s="20" t="str">
        <f t="shared" si="107"/>
        <v>810-00</v>
      </c>
      <c r="Y271" s="20" t="str">
        <f t="shared" si="108"/>
        <v>910-10</v>
      </c>
      <c r="Z271" s="20" t="str">
        <f t="shared" si="94"/>
        <v>910-12</v>
      </c>
      <c r="AA271" s="20" t="str">
        <f t="shared" si="95"/>
        <v>660-71</v>
      </c>
      <c r="AB271" s="20" t="str">
        <f t="shared" si="96"/>
        <v/>
      </c>
      <c r="AD271" s="20" t="str">
        <f t="shared" si="97"/>
        <v/>
      </c>
      <c r="AE271" s="20" t="str">
        <f t="shared" si="98"/>
        <v/>
      </c>
      <c r="AF271" s="20" t="str">
        <f t="shared" si="99"/>
        <v/>
      </c>
      <c r="AG271" s="20" t="str">
        <f t="shared" si="100"/>
        <v/>
      </c>
      <c r="AH271" s="20" t="str">
        <f t="shared" si="101"/>
        <v/>
      </c>
      <c r="AI271" s="20" t="str">
        <f t="shared" si="102"/>
        <v/>
      </c>
      <c r="AJ271" s="20" t="str">
        <f t="shared" si="103"/>
        <v/>
      </c>
      <c r="AK271" s="20" t="str">
        <f t="shared" si="104"/>
        <v/>
      </c>
      <c r="AL271" s="20" t="str">
        <f t="shared" si="105"/>
        <v/>
      </c>
      <c r="AM271" s="20" t="str">
        <f t="shared" si="106"/>
        <v/>
      </c>
      <c r="AO271" s="28" t="str">
        <f t="shared" si="88"/>
        <v/>
      </c>
    </row>
    <row r="272" spans="2:41" x14ac:dyDescent="0.25">
      <c r="B272" s="20">
        <v>3</v>
      </c>
      <c r="C272" s="32" t="s">
        <v>643</v>
      </c>
      <c r="D272" s="20" t="s">
        <v>238</v>
      </c>
      <c r="O272" s="32"/>
      <c r="S272" s="20" t="str">
        <f t="shared" si="89"/>
        <v>2-PASV</v>
      </c>
      <c r="T272" s="20" t="str">
        <f t="shared" si="90"/>
        <v>300-00</v>
      </c>
      <c r="U272" s="20" t="str">
        <f t="shared" si="91"/>
        <v>320-20</v>
      </c>
      <c r="V272" s="20" t="str">
        <f t="shared" si="92"/>
        <v>4-1EAT</v>
      </c>
      <c r="W272" s="20" t="str">
        <f t="shared" si="93"/>
        <v>910-00</v>
      </c>
      <c r="X272" s="20" t="str">
        <f t="shared" si="107"/>
        <v>810-00</v>
      </c>
      <c r="Y272" s="20" t="str">
        <f t="shared" si="108"/>
        <v>910-10</v>
      </c>
      <c r="Z272" s="20" t="str">
        <f t="shared" si="94"/>
        <v>910-12</v>
      </c>
      <c r="AA272" s="20" t="str">
        <f t="shared" si="95"/>
        <v>660-71</v>
      </c>
      <c r="AB272" s="20" t="str">
        <f t="shared" si="96"/>
        <v/>
      </c>
      <c r="AD272" s="20" t="str">
        <f t="shared" si="97"/>
        <v/>
      </c>
      <c r="AE272" s="20" t="str">
        <f t="shared" si="98"/>
        <v/>
      </c>
      <c r="AF272" s="20" t="str">
        <f t="shared" si="99"/>
        <v/>
      </c>
      <c r="AG272" s="20" t="str">
        <f t="shared" si="100"/>
        <v/>
      </c>
      <c r="AH272" s="20" t="str">
        <f t="shared" si="101"/>
        <v/>
      </c>
      <c r="AI272" s="20" t="str">
        <f t="shared" si="102"/>
        <v/>
      </c>
      <c r="AJ272" s="20" t="str">
        <f t="shared" si="103"/>
        <v/>
      </c>
      <c r="AK272" s="20" t="str">
        <f t="shared" si="104"/>
        <v/>
      </c>
      <c r="AL272" s="20" t="str">
        <f t="shared" si="105"/>
        <v/>
      </c>
      <c r="AM272" s="20" t="str">
        <f t="shared" si="106"/>
        <v/>
      </c>
      <c r="AO272" s="28" t="str">
        <f t="shared" si="88"/>
        <v/>
      </c>
    </row>
    <row r="273" spans="2:41" x14ac:dyDescent="0.25">
      <c r="B273" s="20">
        <v>1</v>
      </c>
      <c r="C273" s="32" t="s">
        <v>421</v>
      </c>
      <c r="D273" s="20" t="s">
        <v>239</v>
      </c>
      <c r="L273" s="32"/>
      <c r="S273" s="20" t="str">
        <f t="shared" si="89"/>
        <v>2-PASV</v>
      </c>
      <c r="T273" s="20" t="str">
        <f t="shared" si="90"/>
        <v>300-00</v>
      </c>
      <c r="U273" s="20" t="str">
        <f t="shared" si="91"/>
        <v>320-20</v>
      </c>
      <c r="V273" s="20" t="str">
        <f t="shared" si="92"/>
        <v>4-1EAT</v>
      </c>
      <c r="W273" s="20" t="str">
        <f t="shared" si="93"/>
        <v>910-00</v>
      </c>
      <c r="X273" s="20" t="str">
        <f t="shared" si="107"/>
        <v>810-00</v>
      </c>
      <c r="Y273" s="20" t="str">
        <f t="shared" si="108"/>
        <v>910-10</v>
      </c>
      <c r="Z273" s="20" t="str">
        <f t="shared" si="94"/>
        <v>910-12</v>
      </c>
      <c r="AA273" s="20" t="str">
        <f t="shared" si="95"/>
        <v>660-71</v>
      </c>
      <c r="AB273" s="20" t="str">
        <f t="shared" si="96"/>
        <v/>
      </c>
      <c r="AD273" s="20" t="str">
        <f t="shared" si="97"/>
        <v/>
      </c>
      <c r="AE273" s="20" t="str">
        <f t="shared" si="98"/>
        <v/>
      </c>
      <c r="AF273" s="20" t="str">
        <f t="shared" si="99"/>
        <v/>
      </c>
      <c r="AG273" s="20" t="str">
        <f t="shared" si="100"/>
        <v/>
      </c>
      <c r="AH273" s="20" t="str">
        <f t="shared" si="101"/>
        <v/>
      </c>
      <c r="AI273" s="20" t="str">
        <f t="shared" si="102"/>
        <v/>
      </c>
      <c r="AJ273" s="20" t="str">
        <f t="shared" si="103"/>
        <v/>
      </c>
      <c r="AK273" s="20" t="str">
        <f t="shared" si="104"/>
        <v/>
      </c>
      <c r="AL273" s="20" t="str">
        <f t="shared" si="105"/>
        <v/>
      </c>
      <c r="AM273" s="20" t="str">
        <f t="shared" si="106"/>
        <v/>
      </c>
      <c r="AO273" s="28" t="str">
        <f t="shared" si="88"/>
        <v/>
      </c>
    </row>
    <row r="274" spans="2:41" x14ac:dyDescent="0.25">
      <c r="B274" s="20">
        <v>2</v>
      </c>
      <c r="C274" s="32" t="s">
        <v>422</v>
      </c>
      <c r="D274" s="20" t="s">
        <v>240</v>
      </c>
      <c r="M274" s="32"/>
      <c r="S274" s="20" t="str">
        <f t="shared" si="89"/>
        <v>2-PASV</v>
      </c>
      <c r="T274" s="20" t="str">
        <f t="shared" si="90"/>
        <v>300-00</v>
      </c>
      <c r="U274" s="20" t="str">
        <f t="shared" si="91"/>
        <v>320-20</v>
      </c>
      <c r="V274" s="20" t="str">
        <f t="shared" si="92"/>
        <v>4-1EAT</v>
      </c>
      <c r="W274" s="20" t="str">
        <f t="shared" si="93"/>
        <v>910-00</v>
      </c>
      <c r="X274" s="20" t="str">
        <f t="shared" si="107"/>
        <v>810-00</v>
      </c>
      <c r="Y274" s="20" t="str">
        <f t="shared" si="108"/>
        <v>910-10</v>
      </c>
      <c r="Z274" s="20" t="str">
        <f t="shared" si="94"/>
        <v>910-12</v>
      </c>
      <c r="AA274" s="20" t="str">
        <f t="shared" si="95"/>
        <v>660-71</v>
      </c>
      <c r="AB274" s="20" t="str">
        <f t="shared" si="96"/>
        <v/>
      </c>
      <c r="AD274" s="20" t="str">
        <f t="shared" si="97"/>
        <v/>
      </c>
      <c r="AE274" s="20" t="str">
        <f t="shared" si="98"/>
        <v/>
      </c>
      <c r="AF274" s="20" t="str">
        <f t="shared" si="99"/>
        <v/>
      </c>
      <c r="AG274" s="20" t="str">
        <f t="shared" si="100"/>
        <v/>
      </c>
      <c r="AH274" s="20" t="str">
        <f t="shared" si="101"/>
        <v/>
      </c>
      <c r="AI274" s="20" t="str">
        <f t="shared" si="102"/>
        <v/>
      </c>
      <c r="AJ274" s="20" t="str">
        <f t="shared" si="103"/>
        <v/>
      </c>
      <c r="AK274" s="20" t="str">
        <f t="shared" si="104"/>
        <v/>
      </c>
      <c r="AL274" s="20" t="str">
        <f t="shared" si="105"/>
        <v/>
      </c>
      <c r="AM274" s="20" t="str">
        <f t="shared" si="106"/>
        <v/>
      </c>
      <c r="AO274" s="28" t="str">
        <f t="shared" si="88"/>
        <v/>
      </c>
    </row>
    <row r="275" spans="2:41" x14ac:dyDescent="0.25">
      <c r="B275" s="20">
        <v>2</v>
      </c>
      <c r="C275" s="32" t="s">
        <v>423</v>
      </c>
      <c r="D275" s="20" t="s">
        <v>241</v>
      </c>
      <c r="M275" s="32"/>
      <c r="S275" s="20" t="str">
        <f t="shared" si="89"/>
        <v>2-PASV</v>
      </c>
      <c r="T275" s="20" t="str">
        <f t="shared" si="90"/>
        <v>300-00</v>
      </c>
      <c r="U275" s="20" t="str">
        <f t="shared" si="91"/>
        <v>320-20</v>
      </c>
      <c r="V275" s="20" t="str">
        <f t="shared" si="92"/>
        <v>4-1EAT</v>
      </c>
      <c r="W275" s="20" t="str">
        <f t="shared" si="93"/>
        <v>910-00</v>
      </c>
      <c r="X275" s="20" t="str">
        <f t="shared" si="107"/>
        <v>810-00</v>
      </c>
      <c r="Y275" s="20" t="str">
        <f t="shared" si="108"/>
        <v>910-10</v>
      </c>
      <c r="Z275" s="20" t="str">
        <f t="shared" si="94"/>
        <v>910-12</v>
      </c>
      <c r="AA275" s="20" t="str">
        <f t="shared" si="95"/>
        <v>660-71</v>
      </c>
      <c r="AB275" s="20" t="str">
        <f t="shared" si="96"/>
        <v/>
      </c>
      <c r="AD275" s="20" t="str">
        <f t="shared" si="97"/>
        <v/>
      </c>
      <c r="AE275" s="20" t="str">
        <f t="shared" si="98"/>
        <v/>
      </c>
      <c r="AF275" s="20" t="str">
        <f t="shared" si="99"/>
        <v/>
      </c>
      <c r="AG275" s="20" t="str">
        <f t="shared" si="100"/>
        <v/>
      </c>
      <c r="AH275" s="20" t="str">
        <f t="shared" si="101"/>
        <v/>
      </c>
      <c r="AI275" s="20" t="str">
        <f t="shared" si="102"/>
        <v/>
      </c>
      <c r="AJ275" s="20" t="str">
        <f t="shared" si="103"/>
        <v/>
      </c>
      <c r="AK275" s="20" t="str">
        <f t="shared" si="104"/>
        <v/>
      </c>
      <c r="AL275" s="20" t="str">
        <f t="shared" si="105"/>
        <v/>
      </c>
      <c r="AM275" s="20" t="str">
        <f t="shared" si="106"/>
        <v/>
      </c>
      <c r="AO275" s="28" t="str">
        <f t="shared" si="88"/>
        <v/>
      </c>
    </row>
    <row r="276" spans="2:41" x14ac:dyDescent="0.25">
      <c r="B276" s="20">
        <v>2</v>
      </c>
      <c r="C276" s="32" t="s">
        <v>424</v>
      </c>
      <c r="D276" s="20" t="s">
        <v>242</v>
      </c>
      <c r="M276" s="32"/>
      <c r="S276" s="20" t="str">
        <f t="shared" si="89"/>
        <v>2-PASV</v>
      </c>
      <c r="T276" s="20" t="str">
        <f t="shared" si="90"/>
        <v>300-00</v>
      </c>
      <c r="U276" s="20" t="str">
        <f t="shared" si="91"/>
        <v>320-20</v>
      </c>
      <c r="V276" s="20" t="str">
        <f t="shared" si="92"/>
        <v>4-1EAT</v>
      </c>
      <c r="W276" s="20" t="str">
        <f t="shared" si="93"/>
        <v>910-00</v>
      </c>
      <c r="X276" s="20" t="str">
        <f t="shared" si="107"/>
        <v>810-00</v>
      </c>
      <c r="Y276" s="20" t="str">
        <f t="shared" si="108"/>
        <v>910-10</v>
      </c>
      <c r="Z276" s="20" t="str">
        <f t="shared" si="94"/>
        <v>910-12</v>
      </c>
      <c r="AA276" s="20" t="str">
        <f t="shared" si="95"/>
        <v>660-71</v>
      </c>
      <c r="AB276" s="20" t="str">
        <f t="shared" si="96"/>
        <v/>
      </c>
      <c r="AD276" s="20" t="str">
        <f t="shared" si="97"/>
        <v/>
      </c>
      <c r="AE276" s="20" t="str">
        <f t="shared" si="98"/>
        <v/>
      </c>
      <c r="AF276" s="20" t="str">
        <f t="shared" si="99"/>
        <v/>
      </c>
      <c r="AG276" s="20" t="str">
        <f t="shared" si="100"/>
        <v/>
      </c>
      <c r="AH276" s="20" t="str">
        <f t="shared" si="101"/>
        <v/>
      </c>
      <c r="AI276" s="20" t="str">
        <f t="shared" si="102"/>
        <v/>
      </c>
      <c r="AJ276" s="20" t="str">
        <f t="shared" si="103"/>
        <v/>
      </c>
      <c r="AK276" s="20" t="str">
        <f t="shared" si="104"/>
        <v/>
      </c>
      <c r="AL276" s="20" t="str">
        <f t="shared" si="105"/>
        <v/>
      </c>
      <c r="AM276" s="20" t="str">
        <f t="shared" si="106"/>
        <v/>
      </c>
      <c r="AO276" s="28" t="str">
        <f t="shared" si="88"/>
        <v/>
      </c>
    </row>
    <row r="277" spans="2:41" x14ac:dyDescent="0.25">
      <c r="B277" s="20">
        <v>2</v>
      </c>
      <c r="C277" s="32" t="s">
        <v>425</v>
      </c>
      <c r="D277" s="20" t="s">
        <v>243</v>
      </c>
      <c r="M277" s="32"/>
      <c r="S277" s="20" t="str">
        <f t="shared" si="89"/>
        <v>2-PASV</v>
      </c>
      <c r="T277" s="20" t="str">
        <f t="shared" si="90"/>
        <v>300-00</v>
      </c>
      <c r="U277" s="20" t="str">
        <f t="shared" si="91"/>
        <v>320-20</v>
      </c>
      <c r="V277" s="20" t="str">
        <f t="shared" si="92"/>
        <v>4-1EAT</v>
      </c>
      <c r="W277" s="20" t="str">
        <f t="shared" si="93"/>
        <v>910-00</v>
      </c>
      <c r="X277" s="20" t="str">
        <f t="shared" si="107"/>
        <v>810-00</v>
      </c>
      <c r="Y277" s="20" t="str">
        <f t="shared" si="108"/>
        <v>910-10</v>
      </c>
      <c r="Z277" s="20" t="str">
        <f t="shared" si="94"/>
        <v>910-12</v>
      </c>
      <c r="AA277" s="20" t="str">
        <f t="shared" si="95"/>
        <v>660-71</v>
      </c>
      <c r="AB277" s="20" t="str">
        <f t="shared" si="96"/>
        <v/>
      </c>
      <c r="AD277" s="20" t="str">
        <f t="shared" si="97"/>
        <v/>
      </c>
      <c r="AE277" s="20" t="str">
        <f t="shared" si="98"/>
        <v/>
      </c>
      <c r="AF277" s="20" t="str">
        <f t="shared" si="99"/>
        <v/>
      </c>
      <c r="AG277" s="20" t="str">
        <f t="shared" si="100"/>
        <v/>
      </c>
      <c r="AH277" s="20" t="str">
        <f t="shared" si="101"/>
        <v/>
      </c>
      <c r="AI277" s="20" t="str">
        <f t="shared" si="102"/>
        <v/>
      </c>
      <c r="AJ277" s="20" t="str">
        <f t="shared" si="103"/>
        <v/>
      </c>
      <c r="AK277" s="20" t="str">
        <f t="shared" si="104"/>
        <v/>
      </c>
      <c r="AL277" s="20" t="str">
        <f t="shared" si="105"/>
        <v/>
      </c>
      <c r="AM277" s="20" t="str">
        <f t="shared" si="106"/>
        <v/>
      </c>
      <c r="AO277" s="28" t="str">
        <f t="shared" si="88"/>
        <v/>
      </c>
    </row>
    <row r="278" spans="2:41" x14ac:dyDescent="0.25">
      <c r="B278" s="20">
        <v>2</v>
      </c>
      <c r="C278" s="32" t="s">
        <v>426</v>
      </c>
      <c r="D278" s="20" t="s">
        <v>244</v>
      </c>
      <c r="M278" s="32"/>
      <c r="S278" s="20" t="str">
        <f t="shared" si="89"/>
        <v>2-PASV</v>
      </c>
      <c r="T278" s="20" t="str">
        <f t="shared" si="90"/>
        <v>300-00</v>
      </c>
      <c r="U278" s="20" t="str">
        <f t="shared" si="91"/>
        <v>320-20</v>
      </c>
      <c r="V278" s="20" t="str">
        <f t="shared" si="92"/>
        <v>4-1EAT</v>
      </c>
      <c r="W278" s="20" t="str">
        <f t="shared" si="93"/>
        <v>910-00</v>
      </c>
      <c r="X278" s="20" t="str">
        <f t="shared" si="107"/>
        <v>810-00</v>
      </c>
      <c r="Y278" s="20" t="str">
        <f t="shared" si="108"/>
        <v>910-10</v>
      </c>
      <c r="Z278" s="20" t="str">
        <f t="shared" si="94"/>
        <v>910-12</v>
      </c>
      <c r="AA278" s="20" t="str">
        <f t="shared" si="95"/>
        <v>660-71</v>
      </c>
      <c r="AB278" s="20" t="str">
        <f t="shared" si="96"/>
        <v/>
      </c>
      <c r="AD278" s="20" t="str">
        <f t="shared" si="97"/>
        <v/>
      </c>
      <c r="AE278" s="20" t="str">
        <f t="shared" si="98"/>
        <v/>
      </c>
      <c r="AF278" s="20" t="str">
        <f t="shared" si="99"/>
        <v/>
      </c>
      <c r="AG278" s="20" t="str">
        <f t="shared" si="100"/>
        <v/>
      </c>
      <c r="AH278" s="20" t="str">
        <f t="shared" si="101"/>
        <v/>
      </c>
      <c r="AI278" s="20" t="str">
        <f t="shared" si="102"/>
        <v/>
      </c>
      <c r="AJ278" s="20" t="str">
        <f t="shared" si="103"/>
        <v/>
      </c>
      <c r="AK278" s="20" t="str">
        <f t="shared" si="104"/>
        <v/>
      </c>
      <c r="AL278" s="20" t="str">
        <f t="shared" si="105"/>
        <v/>
      </c>
      <c r="AM278" s="20" t="str">
        <f t="shared" si="106"/>
        <v/>
      </c>
      <c r="AO278" s="28" t="str">
        <f t="shared" si="88"/>
        <v/>
      </c>
    </row>
    <row r="279" spans="2:41" x14ac:dyDescent="0.25">
      <c r="B279" s="20">
        <v>2</v>
      </c>
      <c r="C279" s="32" t="s">
        <v>427</v>
      </c>
      <c r="D279" s="20" t="s">
        <v>245</v>
      </c>
      <c r="M279" s="32"/>
      <c r="S279" s="20" t="str">
        <f t="shared" si="89"/>
        <v>2-PASV</v>
      </c>
      <c r="T279" s="20" t="str">
        <f t="shared" si="90"/>
        <v>300-00</v>
      </c>
      <c r="U279" s="20" t="str">
        <f t="shared" si="91"/>
        <v>320-20</v>
      </c>
      <c r="V279" s="20" t="str">
        <f t="shared" si="92"/>
        <v>4-1EAT</v>
      </c>
      <c r="W279" s="20" t="str">
        <f t="shared" si="93"/>
        <v>910-00</v>
      </c>
      <c r="X279" s="20" t="str">
        <f t="shared" si="107"/>
        <v>810-00</v>
      </c>
      <c r="Y279" s="20" t="str">
        <f t="shared" si="108"/>
        <v>910-10</v>
      </c>
      <c r="Z279" s="20" t="str">
        <f t="shared" si="94"/>
        <v>910-12</v>
      </c>
      <c r="AA279" s="20" t="str">
        <f t="shared" si="95"/>
        <v>660-71</v>
      </c>
      <c r="AB279" s="20" t="str">
        <f t="shared" si="96"/>
        <v/>
      </c>
      <c r="AD279" s="20" t="str">
        <f t="shared" si="97"/>
        <v/>
      </c>
      <c r="AE279" s="20" t="str">
        <f t="shared" si="98"/>
        <v/>
      </c>
      <c r="AF279" s="20" t="str">
        <f t="shared" si="99"/>
        <v/>
      </c>
      <c r="AG279" s="20" t="str">
        <f t="shared" si="100"/>
        <v/>
      </c>
      <c r="AH279" s="20" t="str">
        <f t="shared" si="101"/>
        <v/>
      </c>
      <c r="AI279" s="20" t="str">
        <f t="shared" si="102"/>
        <v/>
      </c>
      <c r="AJ279" s="20" t="str">
        <f t="shared" si="103"/>
        <v/>
      </c>
      <c r="AK279" s="20" t="str">
        <f t="shared" si="104"/>
        <v/>
      </c>
      <c r="AL279" s="20" t="str">
        <f t="shared" si="105"/>
        <v/>
      </c>
      <c r="AM279" s="20" t="str">
        <f t="shared" si="106"/>
        <v/>
      </c>
      <c r="AO279" s="28" t="str">
        <f t="shared" si="88"/>
        <v/>
      </c>
    </row>
    <row r="280" spans="2:41" x14ac:dyDescent="0.25">
      <c r="B280" s="20">
        <v>2</v>
      </c>
      <c r="C280" s="32" t="s">
        <v>428</v>
      </c>
      <c r="D280" s="20" t="s">
        <v>246</v>
      </c>
      <c r="M280" s="32"/>
      <c r="S280" s="20" t="str">
        <f t="shared" si="89"/>
        <v>2-PASV</v>
      </c>
      <c r="T280" s="20" t="str">
        <f t="shared" si="90"/>
        <v>300-00</v>
      </c>
      <c r="U280" s="20" t="str">
        <f t="shared" si="91"/>
        <v>320-20</v>
      </c>
      <c r="V280" s="20" t="str">
        <f t="shared" si="92"/>
        <v>4-1EAT</v>
      </c>
      <c r="W280" s="20" t="str">
        <f t="shared" si="93"/>
        <v>910-00</v>
      </c>
      <c r="X280" s="20" t="str">
        <f t="shared" si="107"/>
        <v>810-00</v>
      </c>
      <c r="Y280" s="20" t="str">
        <f t="shared" si="108"/>
        <v>910-10</v>
      </c>
      <c r="Z280" s="20" t="str">
        <f t="shared" si="94"/>
        <v>910-12</v>
      </c>
      <c r="AA280" s="20" t="str">
        <f t="shared" si="95"/>
        <v>660-71</v>
      </c>
      <c r="AB280" s="20" t="str">
        <f t="shared" si="96"/>
        <v/>
      </c>
      <c r="AD280" s="20" t="str">
        <f t="shared" si="97"/>
        <v/>
      </c>
      <c r="AE280" s="20" t="str">
        <f t="shared" si="98"/>
        <v/>
      </c>
      <c r="AF280" s="20" t="str">
        <f t="shared" si="99"/>
        <v/>
      </c>
      <c r="AG280" s="20" t="str">
        <f t="shared" si="100"/>
        <v/>
      </c>
      <c r="AH280" s="20" t="str">
        <f t="shared" si="101"/>
        <v/>
      </c>
      <c r="AI280" s="20" t="str">
        <f t="shared" si="102"/>
        <v/>
      </c>
      <c r="AJ280" s="20" t="str">
        <f t="shared" si="103"/>
        <v/>
      </c>
      <c r="AK280" s="20" t="str">
        <f t="shared" si="104"/>
        <v/>
      </c>
      <c r="AL280" s="20" t="str">
        <f t="shared" si="105"/>
        <v/>
      </c>
      <c r="AM280" s="20" t="str">
        <f t="shared" si="106"/>
        <v/>
      </c>
      <c r="AO280" s="28" t="str">
        <f t="shared" si="88"/>
        <v/>
      </c>
    </row>
    <row r="281" spans="2:41" x14ac:dyDescent="0.25">
      <c r="B281" s="20">
        <v>2</v>
      </c>
      <c r="C281" s="32" t="s">
        <v>429</v>
      </c>
      <c r="D281" s="20" t="s">
        <v>247</v>
      </c>
      <c r="M281" s="32"/>
      <c r="S281" s="20" t="str">
        <f t="shared" si="89"/>
        <v>2-PASV</v>
      </c>
      <c r="T281" s="20" t="str">
        <f t="shared" si="90"/>
        <v>300-00</v>
      </c>
      <c r="U281" s="20" t="str">
        <f t="shared" si="91"/>
        <v>320-20</v>
      </c>
      <c r="V281" s="20" t="str">
        <f t="shared" si="92"/>
        <v>4-1EAT</v>
      </c>
      <c r="W281" s="20" t="str">
        <f t="shared" si="93"/>
        <v>910-00</v>
      </c>
      <c r="X281" s="20" t="str">
        <f t="shared" si="107"/>
        <v>810-00</v>
      </c>
      <c r="Y281" s="20" t="str">
        <f t="shared" si="108"/>
        <v>910-10</v>
      </c>
      <c r="Z281" s="20" t="str">
        <f t="shared" si="94"/>
        <v>910-12</v>
      </c>
      <c r="AA281" s="20" t="str">
        <f t="shared" si="95"/>
        <v>660-71</v>
      </c>
      <c r="AB281" s="20" t="str">
        <f t="shared" si="96"/>
        <v/>
      </c>
      <c r="AD281" s="20" t="str">
        <f t="shared" si="97"/>
        <v/>
      </c>
      <c r="AE281" s="20" t="str">
        <f t="shared" si="98"/>
        <v/>
      </c>
      <c r="AF281" s="20" t="str">
        <f t="shared" si="99"/>
        <v/>
      </c>
      <c r="AG281" s="20" t="str">
        <f t="shared" si="100"/>
        <v/>
      </c>
      <c r="AH281" s="20" t="str">
        <f t="shared" si="101"/>
        <v/>
      </c>
      <c r="AI281" s="20" t="str">
        <f t="shared" si="102"/>
        <v/>
      </c>
      <c r="AJ281" s="20" t="str">
        <f t="shared" si="103"/>
        <v/>
      </c>
      <c r="AK281" s="20" t="str">
        <f t="shared" si="104"/>
        <v/>
      </c>
      <c r="AL281" s="20" t="str">
        <f t="shared" si="105"/>
        <v/>
      </c>
      <c r="AM281" s="20" t="str">
        <f t="shared" si="106"/>
        <v/>
      </c>
      <c r="AO281" s="28" t="str">
        <f t="shared" si="88"/>
        <v/>
      </c>
    </row>
    <row r="282" spans="2:41" x14ac:dyDescent="0.25">
      <c r="B282" s="20">
        <v>2</v>
      </c>
      <c r="C282" s="32" t="s">
        <v>430</v>
      </c>
      <c r="D282" s="20" t="s">
        <v>248</v>
      </c>
      <c r="M282" s="32"/>
      <c r="S282" s="20" t="str">
        <f t="shared" si="89"/>
        <v>2-PASV</v>
      </c>
      <c r="T282" s="20" t="str">
        <f t="shared" si="90"/>
        <v>300-00</v>
      </c>
      <c r="U282" s="20" t="str">
        <f t="shared" si="91"/>
        <v>320-20</v>
      </c>
      <c r="V282" s="20" t="str">
        <f t="shared" si="92"/>
        <v>4-1EAT</v>
      </c>
      <c r="W282" s="20" t="str">
        <f t="shared" si="93"/>
        <v>910-00</v>
      </c>
      <c r="X282" s="20" t="str">
        <f t="shared" si="107"/>
        <v>810-00</v>
      </c>
      <c r="Y282" s="20" t="str">
        <f t="shared" si="108"/>
        <v>910-10</v>
      </c>
      <c r="Z282" s="20" t="str">
        <f t="shared" si="94"/>
        <v>910-12</v>
      </c>
      <c r="AA282" s="20" t="str">
        <f t="shared" si="95"/>
        <v>660-71</v>
      </c>
      <c r="AB282" s="20" t="str">
        <f t="shared" si="96"/>
        <v/>
      </c>
      <c r="AD282" s="20" t="str">
        <f t="shared" si="97"/>
        <v/>
      </c>
      <c r="AE282" s="20" t="str">
        <f t="shared" si="98"/>
        <v/>
      </c>
      <c r="AF282" s="20" t="str">
        <f t="shared" si="99"/>
        <v/>
      </c>
      <c r="AG282" s="20" t="str">
        <f t="shared" si="100"/>
        <v/>
      </c>
      <c r="AH282" s="20" t="str">
        <f t="shared" si="101"/>
        <v/>
      </c>
      <c r="AI282" s="20" t="str">
        <f t="shared" si="102"/>
        <v/>
      </c>
      <c r="AJ282" s="20" t="str">
        <f t="shared" si="103"/>
        <v/>
      </c>
      <c r="AK282" s="20" t="str">
        <f t="shared" si="104"/>
        <v/>
      </c>
      <c r="AL282" s="20" t="str">
        <f t="shared" si="105"/>
        <v/>
      </c>
      <c r="AM282" s="20" t="str">
        <f t="shared" si="106"/>
        <v/>
      </c>
      <c r="AO282" s="28" t="str">
        <f t="shared" si="88"/>
        <v/>
      </c>
    </row>
    <row r="283" spans="2:41" x14ac:dyDescent="0.25">
      <c r="B283" s="20">
        <v>2</v>
      </c>
      <c r="C283" s="32" t="s">
        <v>431</v>
      </c>
      <c r="D283" s="20" t="s">
        <v>249</v>
      </c>
      <c r="M283" s="32"/>
      <c r="S283" s="20" t="str">
        <f t="shared" si="89"/>
        <v>2-PASV</v>
      </c>
      <c r="T283" s="20" t="str">
        <f t="shared" si="90"/>
        <v>300-00</v>
      </c>
      <c r="U283" s="20" t="str">
        <f t="shared" si="91"/>
        <v>320-20</v>
      </c>
      <c r="V283" s="20" t="str">
        <f t="shared" si="92"/>
        <v>4-1EAT</v>
      </c>
      <c r="W283" s="20" t="str">
        <f t="shared" si="93"/>
        <v>910-00</v>
      </c>
      <c r="X283" s="20" t="str">
        <f t="shared" si="107"/>
        <v>810-00</v>
      </c>
      <c r="Y283" s="20" t="str">
        <f t="shared" si="108"/>
        <v>910-10</v>
      </c>
      <c r="Z283" s="20" t="str">
        <f t="shared" si="94"/>
        <v>910-12</v>
      </c>
      <c r="AA283" s="20" t="str">
        <f t="shared" si="95"/>
        <v>660-71</v>
      </c>
      <c r="AB283" s="20" t="str">
        <f t="shared" si="96"/>
        <v/>
      </c>
      <c r="AD283" s="20" t="str">
        <f t="shared" si="97"/>
        <v/>
      </c>
      <c r="AE283" s="20" t="str">
        <f t="shared" si="98"/>
        <v/>
      </c>
      <c r="AF283" s="20" t="str">
        <f t="shared" si="99"/>
        <v/>
      </c>
      <c r="AG283" s="20" t="str">
        <f t="shared" si="100"/>
        <v/>
      </c>
      <c r="AH283" s="20" t="str">
        <f t="shared" si="101"/>
        <v/>
      </c>
      <c r="AI283" s="20" t="str">
        <f t="shared" si="102"/>
        <v/>
      </c>
      <c r="AJ283" s="20" t="str">
        <f t="shared" si="103"/>
        <v/>
      </c>
      <c r="AK283" s="20" t="str">
        <f t="shared" si="104"/>
        <v/>
      </c>
      <c r="AL283" s="20" t="str">
        <f t="shared" si="105"/>
        <v/>
      </c>
      <c r="AM283" s="20" t="str">
        <f t="shared" si="106"/>
        <v/>
      </c>
      <c r="AO283" s="28" t="str">
        <f t="shared" si="88"/>
        <v/>
      </c>
    </row>
    <row r="284" spans="2:41" x14ac:dyDescent="0.25">
      <c r="B284" s="20">
        <v>2</v>
      </c>
      <c r="C284" s="32" t="s">
        <v>432</v>
      </c>
      <c r="D284" s="20" t="s">
        <v>250</v>
      </c>
      <c r="M284" s="32"/>
      <c r="S284" s="20" t="str">
        <f t="shared" si="89"/>
        <v>2-PASV</v>
      </c>
      <c r="T284" s="20" t="str">
        <f t="shared" si="90"/>
        <v>300-00</v>
      </c>
      <c r="U284" s="20" t="str">
        <f t="shared" si="91"/>
        <v>320-20</v>
      </c>
      <c r="V284" s="20" t="str">
        <f t="shared" si="92"/>
        <v>4-1EAT</v>
      </c>
      <c r="W284" s="20" t="str">
        <f t="shared" si="93"/>
        <v>910-00</v>
      </c>
      <c r="X284" s="20" t="str">
        <f t="shared" si="107"/>
        <v>810-00</v>
      </c>
      <c r="Y284" s="20" t="str">
        <f t="shared" si="108"/>
        <v>910-10</v>
      </c>
      <c r="Z284" s="20" t="str">
        <f t="shared" si="94"/>
        <v>910-12</v>
      </c>
      <c r="AA284" s="20" t="str">
        <f t="shared" si="95"/>
        <v>660-71</v>
      </c>
      <c r="AB284" s="20" t="str">
        <f t="shared" si="96"/>
        <v/>
      </c>
      <c r="AD284" s="20" t="str">
        <f t="shared" si="97"/>
        <v/>
      </c>
      <c r="AE284" s="20" t="str">
        <f t="shared" si="98"/>
        <v/>
      </c>
      <c r="AF284" s="20" t="str">
        <f t="shared" si="99"/>
        <v/>
      </c>
      <c r="AG284" s="20" t="str">
        <f t="shared" si="100"/>
        <v/>
      </c>
      <c r="AH284" s="20" t="str">
        <f t="shared" si="101"/>
        <v/>
      </c>
      <c r="AI284" s="20" t="str">
        <f t="shared" si="102"/>
        <v/>
      </c>
      <c r="AJ284" s="20" t="str">
        <f t="shared" si="103"/>
        <v/>
      </c>
      <c r="AK284" s="20" t="str">
        <f t="shared" si="104"/>
        <v/>
      </c>
      <c r="AL284" s="20" t="str">
        <f t="shared" si="105"/>
        <v/>
      </c>
      <c r="AM284" s="20" t="str">
        <f t="shared" si="106"/>
        <v/>
      </c>
      <c r="AO284" s="28" t="str">
        <f t="shared" si="88"/>
        <v/>
      </c>
    </row>
    <row r="285" spans="2:41" x14ac:dyDescent="0.25">
      <c r="B285" s="20">
        <v>2</v>
      </c>
      <c r="C285" s="32" t="s">
        <v>433</v>
      </c>
      <c r="D285" s="20" t="s">
        <v>251</v>
      </c>
      <c r="M285" s="32"/>
      <c r="S285" s="20" t="str">
        <f t="shared" si="89"/>
        <v>2-PASV</v>
      </c>
      <c r="T285" s="20" t="str">
        <f t="shared" si="90"/>
        <v>300-00</v>
      </c>
      <c r="U285" s="20" t="str">
        <f t="shared" si="91"/>
        <v>320-20</v>
      </c>
      <c r="V285" s="20" t="str">
        <f t="shared" si="92"/>
        <v>4-1EAT</v>
      </c>
      <c r="W285" s="20" t="str">
        <f t="shared" si="93"/>
        <v>910-00</v>
      </c>
      <c r="X285" s="20" t="str">
        <f t="shared" si="107"/>
        <v>810-00</v>
      </c>
      <c r="Y285" s="20" t="str">
        <f t="shared" si="108"/>
        <v>910-10</v>
      </c>
      <c r="Z285" s="20" t="str">
        <f t="shared" si="94"/>
        <v>910-12</v>
      </c>
      <c r="AA285" s="20" t="str">
        <f t="shared" si="95"/>
        <v>660-71</v>
      </c>
      <c r="AB285" s="20" t="str">
        <f t="shared" si="96"/>
        <v/>
      </c>
      <c r="AD285" s="20" t="str">
        <f t="shared" si="97"/>
        <v/>
      </c>
      <c r="AE285" s="20" t="str">
        <f t="shared" si="98"/>
        <v/>
      </c>
      <c r="AF285" s="20" t="str">
        <f t="shared" si="99"/>
        <v/>
      </c>
      <c r="AG285" s="20" t="str">
        <f t="shared" si="100"/>
        <v/>
      </c>
      <c r="AH285" s="20" t="str">
        <f t="shared" si="101"/>
        <v/>
      </c>
      <c r="AI285" s="20" t="str">
        <f t="shared" si="102"/>
        <v/>
      </c>
      <c r="AJ285" s="20" t="str">
        <f t="shared" si="103"/>
        <v/>
      </c>
      <c r="AK285" s="20" t="str">
        <f t="shared" si="104"/>
        <v/>
      </c>
      <c r="AL285" s="20" t="str">
        <f t="shared" si="105"/>
        <v/>
      </c>
      <c r="AM285" s="20" t="str">
        <f t="shared" si="106"/>
        <v/>
      </c>
      <c r="AO285" s="28" t="str">
        <f t="shared" si="88"/>
        <v/>
      </c>
    </row>
    <row r="286" spans="2:41" x14ac:dyDescent="0.25">
      <c r="B286" s="20">
        <v>2</v>
      </c>
      <c r="C286" s="32" t="s">
        <v>434</v>
      </c>
      <c r="D286" s="20" t="s">
        <v>252</v>
      </c>
      <c r="M286" s="32"/>
      <c r="S286" s="20" t="str">
        <f t="shared" si="89"/>
        <v>2-PASV</v>
      </c>
      <c r="T286" s="20" t="str">
        <f t="shared" si="90"/>
        <v>300-00</v>
      </c>
      <c r="U286" s="20" t="str">
        <f t="shared" si="91"/>
        <v>320-20</v>
      </c>
      <c r="V286" s="20" t="str">
        <f t="shared" si="92"/>
        <v>4-1EAT</v>
      </c>
      <c r="W286" s="20" t="str">
        <f t="shared" si="93"/>
        <v>910-00</v>
      </c>
      <c r="X286" s="20" t="str">
        <f t="shared" si="107"/>
        <v>810-00</v>
      </c>
      <c r="Y286" s="20" t="str">
        <f t="shared" si="108"/>
        <v>910-10</v>
      </c>
      <c r="Z286" s="20" t="str">
        <f t="shared" si="94"/>
        <v>910-12</v>
      </c>
      <c r="AA286" s="20" t="str">
        <f t="shared" si="95"/>
        <v>660-71</v>
      </c>
      <c r="AB286" s="20" t="str">
        <f t="shared" si="96"/>
        <v/>
      </c>
      <c r="AD286" s="20" t="str">
        <f t="shared" si="97"/>
        <v/>
      </c>
      <c r="AE286" s="20" t="str">
        <f t="shared" si="98"/>
        <v/>
      </c>
      <c r="AF286" s="20" t="str">
        <f t="shared" si="99"/>
        <v/>
      </c>
      <c r="AG286" s="20" t="str">
        <f t="shared" si="100"/>
        <v/>
      </c>
      <c r="AH286" s="20" t="str">
        <f t="shared" si="101"/>
        <v/>
      </c>
      <c r="AI286" s="20" t="str">
        <f t="shared" si="102"/>
        <v/>
      </c>
      <c r="AJ286" s="20" t="str">
        <f t="shared" si="103"/>
        <v/>
      </c>
      <c r="AK286" s="20" t="str">
        <f t="shared" si="104"/>
        <v/>
      </c>
      <c r="AL286" s="20" t="str">
        <f t="shared" si="105"/>
        <v/>
      </c>
      <c r="AM286" s="20" t="str">
        <f t="shared" si="106"/>
        <v/>
      </c>
      <c r="AO286" s="28" t="str">
        <f t="shared" si="88"/>
        <v/>
      </c>
    </row>
    <row r="287" spans="2:41" x14ac:dyDescent="0.25">
      <c r="B287" s="20">
        <v>2</v>
      </c>
      <c r="C287" s="32" t="s">
        <v>435</v>
      </c>
      <c r="D287" s="20" t="s">
        <v>253</v>
      </c>
      <c r="M287" s="32"/>
      <c r="S287" s="20" t="str">
        <f t="shared" si="89"/>
        <v>2-PASV</v>
      </c>
      <c r="T287" s="20" t="str">
        <f t="shared" si="90"/>
        <v>300-00</v>
      </c>
      <c r="U287" s="20" t="str">
        <f t="shared" si="91"/>
        <v>320-20</v>
      </c>
      <c r="V287" s="20" t="str">
        <f t="shared" si="92"/>
        <v>4-1EAT</v>
      </c>
      <c r="W287" s="20" t="str">
        <f t="shared" si="93"/>
        <v>910-00</v>
      </c>
      <c r="X287" s="20" t="str">
        <f t="shared" si="107"/>
        <v>810-00</v>
      </c>
      <c r="Y287" s="20" t="str">
        <f t="shared" si="108"/>
        <v>910-10</v>
      </c>
      <c r="Z287" s="20" t="str">
        <f t="shared" si="94"/>
        <v>910-12</v>
      </c>
      <c r="AA287" s="20" t="str">
        <f t="shared" si="95"/>
        <v>660-71</v>
      </c>
      <c r="AB287" s="20" t="str">
        <f t="shared" si="96"/>
        <v/>
      </c>
      <c r="AD287" s="20" t="str">
        <f t="shared" si="97"/>
        <v/>
      </c>
      <c r="AE287" s="20" t="str">
        <f t="shared" si="98"/>
        <v/>
      </c>
      <c r="AF287" s="20" t="str">
        <f t="shared" si="99"/>
        <v/>
      </c>
      <c r="AG287" s="20" t="str">
        <f t="shared" si="100"/>
        <v/>
      </c>
      <c r="AH287" s="20" t="str">
        <f t="shared" si="101"/>
        <v/>
      </c>
      <c r="AI287" s="20" t="str">
        <f t="shared" si="102"/>
        <v/>
      </c>
      <c r="AJ287" s="20" t="str">
        <f t="shared" si="103"/>
        <v/>
      </c>
      <c r="AK287" s="20" t="str">
        <f t="shared" si="104"/>
        <v/>
      </c>
      <c r="AL287" s="20" t="str">
        <f t="shared" si="105"/>
        <v/>
      </c>
      <c r="AM287" s="20" t="str">
        <f t="shared" si="106"/>
        <v/>
      </c>
      <c r="AO287" s="28" t="str">
        <f t="shared" si="88"/>
        <v/>
      </c>
    </row>
    <row r="288" spans="2:41" x14ac:dyDescent="0.25">
      <c r="B288" s="20">
        <v>2</v>
      </c>
      <c r="C288" s="32" t="s">
        <v>436</v>
      </c>
      <c r="D288" s="20" t="s">
        <v>254</v>
      </c>
      <c r="M288" s="32"/>
      <c r="S288" s="20" t="str">
        <f t="shared" si="89"/>
        <v>2-PASV</v>
      </c>
      <c r="T288" s="20" t="str">
        <f t="shared" si="90"/>
        <v>300-00</v>
      </c>
      <c r="U288" s="20" t="str">
        <f t="shared" si="91"/>
        <v>320-20</v>
      </c>
      <c r="V288" s="20" t="str">
        <f t="shared" si="92"/>
        <v>4-1EAT</v>
      </c>
      <c r="W288" s="20" t="str">
        <f t="shared" si="93"/>
        <v>910-00</v>
      </c>
      <c r="X288" s="20" t="str">
        <f t="shared" si="107"/>
        <v>810-00</v>
      </c>
      <c r="Y288" s="20" t="str">
        <f t="shared" si="108"/>
        <v>910-10</v>
      </c>
      <c r="Z288" s="20" t="str">
        <f t="shared" si="94"/>
        <v>910-12</v>
      </c>
      <c r="AA288" s="20" t="str">
        <f t="shared" si="95"/>
        <v>660-71</v>
      </c>
      <c r="AB288" s="20" t="str">
        <f t="shared" si="96"/>
        <v/>
      </c>
      <c r="AD288" s="20" t="str">
        <f t="shared" si="97"/>
        <v/>
      </c>
      <c r="AE288" s="20" t="str">
        <f t="shared" si="98"/>
        <v/>
      </c>
      <c r="AF288" s="20" t="str">
        <f t="shared" si="99"/>
        <v/>
      </c>
      <c r="AG288" s="20" t="str">
        <f t="shared" si="100"/>
        <v/>
      </c>
      <c r="AH288" s="20" t="str">
        <f t="shared" si="101"/>
        <v/>
      </c>
      <c r="AI288" s="20" t="str">
        <f t="shared" si="102"/>
        <v/>
      </c>
      <c r="AJ288" s="20" t="str">
        <f t="shared" si="103"/>
        <v/>
      </c>
      <c r="AK288" s="20" t="str">
        <f t="shared" si="104"/>
        <v/>
      </c>
      <c r="AL288" s="20" t="str">
        <f t="shared" si="105"/>
        <v/>
      </c>
      <c r="AM288" s="20" t="str">
        <f t="shared" si="106"/>
        <v/>
      </c>
      <c r="AO288" s="28" t="str">
        <f t="shared" si="88"/>
        <v/>
      </c>
    </row>
    <row r="289" spans="2:41" x14ac:dyDescent="0.25">
      <c r="B289" s="20">
        <v>2</v>
      </c>
      <c r="C289" s="32" t="s">
        <v>437</v>
      </c>
      <c r="D289" s="20" t="s">
        <v>255</v>
      </c>
      <c r="M289" s="32"/>
      <c r="S289" s="20" t="str">
        <f t="shared" si="89"/>
        <v>2-PASV</v>
      </c>
      <c r="T289" s="20" t="str">
        <f t="shared" si="90"/>
        <v>300-00</v>
      </c>
      <c r="U289" s="20" t="str">
        <f t="shared" si="91"/>
        <v>320-20</v>
      </c>
      <c r="V289" s="20" t="str">
        <f t="shared" si="92"/>
        <v>4-1EAT</v>
      </c>
      <c r="W289" s="20" t="str">
        <f t="shared" si="93"/>
        <v>910-00</v>
      </c>
      <c r="X289" s="20" t="str">
        <f t="shared" si="107"/>
        <v>810-00</v>
      </c>
      <c r="Y289" s="20" t="str">
        <f t="shared" si="108"/>
        <v>910-10</v>
      </c>
      <c r="Z289" s="20" t="str">
        <f t="shared" si="94"/>
        <v>910-12</v>
      </c>
      <c r="AA289" s="20" t="str">
        <f t="shared" si="95"/>
        <v>660-71</v>
      </c>
      <c r="AB289" s="20" t="str">
        <f t="shared" si="96"/>
        <v/>
      </c>
      <c r="AD289" s="20" t="str">
        <f t="shared" si="97"/>
        <v/>
      </c>
      <c r="AE289" s="20" t="str">
        <f t="shared" si="98"/>
        <v/>
      </c>
      <c r="AF289" s="20" t="str">
        <f t="shared" si="99"/>
        <v/>
      </c>
      <c r="AG289" s="20" t="str">
        <f t="shared" si="100"/>
        <v/>
      </c>
      <c r="AH289" s="20" t="str">
        <f t="shared" si="101"/>
        <v/>
      </c>
      <c r="AI289" s="20" t="str">
        <f t="shared" si="102"/>
        <v/>
      </c>
      <c r="AJ289" s="20" t="str">
        <f t="shared" si="103"/>
        <v/>
      </c>
      <c r="AK289" s="20" t="str">
        <f t="shared" si="104"/>
        <v/>
      </c>
      <c r="AL289" s="20" t="str">
        <f t="shared" si="105"/>
        <v/>
      </c>
      <c r="AM289" s="20" t="str">
        <f t="shared" si="106"/>
        <v/>
      </c>
      <c r="AO289" s="28" t="str">
        <f t="shared" si="88"/>
        <v/>
      </c>
    </row>
    <row r="290" spans="2:41" x14ac:dyDescent="0.25">
      <c r="B290" s="20">
        <v>2</v>
      </c>
      <c r="C290" s="32" t="s">
        <v>438</v>
      </c>
      <c r="D290" s="20" t="s">
        <v>256</v>
      </c>
      <c r="M290" s="32"/>
      <c r="S290" s="20" t="str">
        <f t="shared" si="89"/>
        <v>2-PASV</v>
      </c>
      <c r="T290" s="20" t="str">
        <f t="shared" si="90"/>
        <v>300-00</v>
      </c>
      <c r="U290" s="20" t="str">
        <f t="shared" si="91"/>
        <v>320-20</v>
      </c>
      <c r="V290" s="20" t="str">
        <f t="shared" si="92"/>
        <v>4-1EAT</v>
      </c>
      <c r="W290" s="20" t="str">
        <f t="shared" si="93"/>
        <v>910-00</v>
      </c>
      <c r="X290" s="20" t="str">
        <f t="shared" si="107"/>
        <v>810-00</v>
      </c>
      <c r="Y290" s="20" t="str">
        <f t="shared" si="108"/>
        <v>910-10</v>
      </c>
      <c r="Z290" s="20" t="str">
        <f t="shared" si="94"/>
        <v>910-12</v>
      </c>
      <c r="AA290" s="20" t="str">
        <f t="shared" si="95"/>
        <v>660-71</v>
      </c>
      <c r="AB290" s="20" t="str">
        <f t="shared" si="96"/>
        <v/>
      </c>
      <c r="AD290" s="20" t="str">
        <f t="shared" si="97"/>
        <v/>
      </c>
      <c r="AE290" s="20" t="str">
        <f t="shared" si="98"/>
        <v/>
      </c>
      <c r="AF290" s="20" t="str">
        <f t="shared" si="99"/>
        <v/>
      </c>
      <c r="AG290" s="20" t="str">
        <f t="shared" si="100"/>
        <v/>
      </c>
      <c r="AH290" s="20" t="str">
        <f t="shared" si="101"/>
        <v/>
      </c>
      <c r="AI290" s="20" t="str">
        <f t="shared" si="102"/>
        <v/>
      </c>
      <c r="AJ290" s="20" t="str">
        <f t="shared" si="103"/>
        <v/>
      </c>
      <c r="AK290" s="20" t="str">
        <f t="shared" si="104"/>
        <v/>
      </c>
      <c r="AL290" s="20" t="str">
        <f t="shared" si="105"/>
        <v/>
      </c>
      <c r="AM290" s="20" t="str">
        <f t="shared" si="106"/>
        <v/>
      </c>
      <c r="AO290" s="28" t="str">
        <f t="shared" si="88"/>
        <v/>
      </c>
    </row>
    <row r="291" spans="2:41" x14ac:dyDescent="0.25">
      <c r="B291" s="20">
        <v>2</v>
      </c>
      <c r="C291" s="32" t="s">
        <v>439</v>
      </c>
      <c r="D291" s="20" t="s">
        <v>194</v>
      </c>
      <c r="M291" s="32"/>
      <c r="S291" s="20" t="str">
        <f t="shared" si="89"/>
        <v>2-PASV</v>
      </c>
      <c r="T291" s="20" t="str">
        <f t="shared" si="90"/>
        <v>300-00</v>
      </c>
      <c r="U291" s="20" t="str">
        <f t="shared" si="91"/>
        <v>320-20</v>
      </c>
      <c r="V291" s="20" t="str">
        <f t="shared" si="92"/>
        <v>4-1EAT</v>
      </c>
      <c r="W291" s="20" t="str">
        <f t="shared" si="93"/>
        <v>910-00</v>
      </c>
      <c r="X291" s="20" t="str">
        <f t="shared" si="107"/>
        <v>810-00</v>
      </c>
      <c r="Y291" s="20" t="str">
        <f t="shared" si="108"/>
        <v>910-10</v>
      </c>
      <c r="Z291" s="20" t="str">
        <f t="shared" si="94"/>
        <v>910-12</v>
      </c>
      <c r="AA291" s="20" t="str">
        <f t="shared" si="95"/>
        <v>660-71</v>
      </c>
      <c r="AB291" s="20" t="str">
        <f t="shared" si="96"/>
        <v/>
      </c>
      <c r="AD291" s="20" t="str">
        <f t="shared" si="97"/>
        <v/>
      </c>
      <c r="AE291" s="20" t="str">
        <f t="shared" si="98"/>
        <v/>
      </c>
      <c r="AF291" s="20" t="str">
        <f t="shared" si="99"/>
        <v/>
      </c>
      <c r="AG291" s="20" t="str">
        <f t="shared" si="100"/>
        <v/>
      </c>
      <c r="AH291" s="20" t="str">
        <f t="shared" si="101"/>
        <v/>
      </c>
      <c r="AI291" s="20" t="str">
        <f t="shared" si="102"/>
        <v/>
      </c>
      <c r="AJ291" s="20" t="str">
        <f t="shared" si="103"/>
        <v/>
      </c>
      <c r="AK291" s="20" t="str">
        <f t="shared" si="104"/>
        <v/>
      </c>
      <c r="AL291" s="20" t="str">
        <f t="shared" si="105"/>
        <v/>
      </c>
      <c r="AM291" s="20" t="str">
        <f t="shared" si="106"/>
        <v/>
      </c>
      <c r="AO291" s="28" t="str">
        <f t="shared" si="88"/>
        <v/>
      </c>
    </row>
    <row r="292" spans="2:41" x14ac:dyDescent="0.25">
      <c r="B292" s="20">
        <v>2</v>
      </c>
      <c r="C292" s="32" t="s">
        <v>440</v>
      </c>
      <c r="D292" s="20" t="s">
        <v>257</v>
      </c>
      <c r="M292" s="32"/>
      <c r="S292" s="20" t="str">
        <f t="shared" si="89"/>
        <v>2-PASV</v>
      </c>
      <c r="T292" s="20" t="str">
        <f t="shared" si="90"/>
        <v>300-00</v>
      </c>
      <c r="U292" s="20" t="str">
        <f t="shared" si="91"/>
        <v>320-20</v>
      </c>
      <c r="V292" s="20" t="str">
        <f t="shared" si="92"/>
        <v>4-1EAT</v>
      </c>
      <c r="W292" s="20" t="str">
        <f t="shared" si="93"/>
        <v>910-00</v>
      </c>
      <c r="X292" s="20" t="str">
        <f t="shared" si="107"/>
        <v>810-00</v>
      </c>
      <c r="Y292" s="20" t="str">
        <f t="shared" si="108"/>
        <v>910-10</v>
      </c>
      <c r="Z292" s="20" t="str">
        <f t="shared" si="94"/>
        <v>910-12</v>
      </c>
      <c r="AA292" s="20" t="str">
        <f t="shared" si="95"/>
        <v>660-71</v>
      </c>
      <c r="AB292" s="20" t="str">
        <f t="shared" si="96"/>
        <v/>
      </c>
      <c r="AD292" s="20" t="str">
        <f t="shared" si="97"/>
        <v/>
      </c>
      <c r="AE292" s="20" t="str">
        <f t="shared" si="98"/>
        <v/>
      </c>
      <c r="AF292" s="20" t="str">
        <f t="shared" si="99"/>
        <v/>
      </c>
      <c r="AG292" s="20" t="str">
        <f t="shared" si="100"/>
        <v/>
      </c>
      <c r="AH292" s="20" t="str">
        <f t="shared" si="101"/>
        <v/>
      </c>
      <c r="AI292" s="20" t="str">
        <f t="shared" si="102"/>
        <v/>
      </c>
      <c r="AJ292" s="20" t="str">
        <f t="shared" si="103"/>
        <v/>
      </c>
      <c r="AK292" s="20" t="str">
        <f t="shared" si="104"/>
        <v/>
      </c>
      <c r="AL292" s="20" t="str">
        <f t="shared" si="105"/>
        <v/>
      </c>
      <c r="AM292" s="20" t="str">
        <f t="shared" si="106"/>
        <v/>
      </c>
      <c r="AO292" s="28" t="str">
        <f t="shared" si="88"/>
        <v/>
      </c>
    </row>
    <row r="293" spans="2:41" x14ac:dyDescent="0.25">
      <c r="B293" s="20">
        <v>2</v>
      </c>
      <c r="C293" s="32" t="s">
        <v>441</v>
      </c>
      <c r="D293" s="20" t="s">
        <v>258</v>
      </c>
      <c r="M293" s="32"/>
      <c r="S293" s="20" t="str">
        <f t="shared" si="89"/>
        <v>2-PASV</v>
      </c>
      <c r="T293" s="20" t="str">
        <f t="shared" si="90"/>
        <v>300-00</v>
      </c>
      <c r="U293" s="20" t="str">
        <f t="shared" si="91"/>
        <v>320-20</v>
      </c>
      <c r="V293" s="20" t="str">
        <f t="shared" si="92"/>
        <v>4-1EAT</v>
      </c>
      <c r="W293" s="20" t="str">
        <f t="shared" si="93"/>
        <v>910-00</v>
      </c>
      <c r="X293" s="20" t="str">
        <f t="shared" si="107"/>
        <v>810-00</v>
      </c>
      <c r="Y293" s="20" t="str">
        <f t="shared" si="108"/>
        <v>910-10</v>
      </c>
      <c r="Z293" s="20" t="str">
        <f t="shared" si="94"/>
        <v>910-12</v>
      </c>
      <c r="AA293" s="20" t="str">
        <f t="shared" si="95"/>
        <v>660-71</v>
      </c>
      <c r="AB293" s="20" t="str">
        <f t="shared" si="96"/>
        <v/>
      </c>
      <c r="AD293" s="20" t="str">
        <f t="shared" si="97"/>
        <v/>
      </c>
      <c r="AE293" s="20" t="str">
        <f t="shared" si="98"/>
        <v/>
      </c>
      <c r="AF293" s="20" t="str">
        <f t="shared" si="99"/>
        <v/>
      </c>
      <c r="AG293" s="20" t="str">
        <f t="shared" si="100"/>
        <v/>
      </c>
      <c r="AH293" s="20" t="str">
        <f t="shared" si="101"/>
        <v/>
      </c>
      <c r="AI293" s="20" t="str">
        <f t="shared" si="102"/>
        <v/>
      </c>
      <c r="AJ293" s="20" t="str">
        <f t="shared" si="103"/>
        <v/>
      </c>
      <c r="AK293" s="20" t="str">
        <f t="shared" si="104"/>
        <v/>
      </c>
      <c r="AL293" s="20" t="str">
        <f t="shared" si="105"/>
        <v/>
      </c>
      <c r="AM293" s="20" t="str">
        <f t="shared" si="106"/>
        <v/>
      </c>
      <c r="AO293" s="28" t="str">
        <f t="shared" si="88"/>
        <v/>
      </c>
    </row>
    <row r="294" spans="2:41" x14ac:dyDescent="0.25">
      <c r="B294" s="20">
        <v>2</v>
      </c>
      <c r="C294" s="32" t="s">
        <v>644</v>
      </c>
      <c r="D294" s="20" t="s">
        <v>259</v>
      </c>
      <c r="M294" s="32"/>
      <c r="S294" s="20" t="str">
        <f t="shared" si="89"/>
        <v>2-PASV</v>
      </c>
      <c r="T294" s="20" t="str">
        <f t="shared" si="90"/>
        <v>300-00</v>
      </c>
      <c r="U294" s="20" t="str">
        <f t="shared" si="91"/>
        <v>320-20</v>
      </c>
      <c r="V294" s="20" t="str">
        <f t="shared" si="92"/>
        <v>4-1EAT</v>
      </c>
      <c r="W294" s="20" t="str">
        <f t="shared" si="93"/>
        <v>910-00</v>
      </c>
      <c r="X294" s="20" t="str">
        <f t="shared" si="107"/>
        <v>810-00</v>
      </c>
      <c r="Y294" s="20" t="str">
        <f t="shared" si="108"/>
        <v>910-10</v>
      </c>
      <c r="Z294" s="20" t="str">
        <f t="shared" si="94"/>
        <v>910-12</v>
      </c>
      <c r="AA294" s="20" t="str">
        <f t="shared" si="95"/>
        <v>660-71</v>
      </c>
      <c r="AB294" s="20" t="str">
        <f t="shared" si="96"/>
        <v/>
      </c>
      <c r="AD294" s="20" t="str">
        <f t="shared" si="97"/>
        <v/>
      </c>
      <c r="AE294" s="20" t="str">
        <f t="shared" si="98"/>
        <v/>
      </c>
      <c r="AF294" s="20" t="str">
        <f t="shared" si="99"/>
        <v/>
      </c>
      <c r="AG294" s="20" t="str">
        <f t="shared" si="100"/>
        <v/>
      </c>
      <c r="AH294" s="20" t="str">
        <f t="shared" si="101"/>
        <v/>
      </c>
      <c r="AI294" s="20" t="str">
        <f t="shared" si="102"/>
        <v/>
      </c>
      <c r="AJ294" s="20" t="str">
        <f t="shared" si="103"/>
        <v/>
      </c>
      <c r="AK294" s="20" t="str">
        <f t="shared" si="104"/>
        <v/>
      </c>
      <c r="AL294" s="20" t="str">
        <f t="shared" si="105"/>
        <v/>
      </c>
      <c r="AM294" s="20" t="str">
        <f t="shared" si="106"/>
        <v/>
      </c>
      <c r="AO294" s="28" t="str">
        <f t="shared" si="88"/>
        <v/>
      </c>
    </row>
    <row r="295" spans="2:41" x14ac:dyDescent="0.25">
      <c r="B295" s="20">
        <v>2</v>
      </c>
      <c r="C295" s="32" t="s">
        <v>645</v>
      </c>
      <c r="D295" s="20" t="s">
        <v>260</v>
      </c>
      <c r="M295" s="32"/>
      <c r="S295" s="20" t="str">
        <f t="shared" si="89"/>
        <v>2-PASV</v>
      </c>
      <c r="T295" s="20" t="str">
        <f t="shared" si="90"/>
        <v>300-00</v>
      </c>
      <c r="U295" s="20" t="str">
        <f t="shared" si="91"/>
        <v>320-20</v>
      </c>
      <c r="V295" s="20" t="str">
        <f t="shared" si="92"/>
        <v>4-1EAT</v>
      </c>
      <c r="W295" s="20" t="str">
        <f t="shared" si="93"/>
        <v>910-00</v>
      </c>
      <c r="X295" s="20" t="str">
        <f t="shared" si="107"/>
        <v>810-00</v>
      </c>
      <c r="Y295" s="20" t="str">
        <f t="shared" si="108"/>
        <v>910-10</v>
      </c>
      <c r="Z295" s="20" t="str">
        <f t="shared" si="94"/>
        <v>910-12</v>
      </c>
      <c r="AA295" s="20" t="str">
        <f t="shared" si="95"/>
        <v>660-71</v>
      </c>
      <c r="AB295" s="20" t="str">
        <f t="shared" si="96"/>
        <v/>
      </c>
      <c r="AD295" s="20" t="str">
        <f t="shared" si="97"/>
        <v/>
      </c>
      <c r="AE295" s="20" t="str">
        <f t="shared" si="98"/>
        <v/>
      </c>
      <c r="AF295" s="20" t="str">
        <f t="shared" si="99"/>
        <v/>
      </c>
      <c r="AG295" s="20" t="str">
        <f t="shared" si="100"/>
        <v/>
      </c>
      <c r="AH295" s="20" t="str">
        <f t="shared" si="101"/>
        <v/>
      </c>
      <c r="AI295" s="20" t="str">
        <f t="shared" si="102"/>
        <v/>
      </c>
      <c r="AJ295" s="20" t="str">
        <f t="shared" si="103"/>
        <v/>
      </c>
      <c r="AK295" s="20" t="str">
        <f t="shared" si="104"/>
        <v/>
      </c>
      <c r="AL295" s="20" t="str">
        <f t="shared" si="105"/>
        <v/>
      </c>
      <c r="AM295" s="20" t="str">
        <f t="shared" si="106"/>
        <v/>
      </c>
      <c r="AO295" s="28" t="str">
        <f t="shared" si="88"/>
        <v/>
      </c>
    </row>
    <row r="296" spans="2:41" x14ac:dyDescent="0.25">
      <c r="B296" s="20">
        <v>2</v>
      </c>
      <c r="C296" s="32" t="s">
        <v>646</v>
      </c>
      <c r="D296" s="20" t="s">
        <v>261</v>
      </c>
      <c r="M296" s="32"/>
      <c r="S296" s="20" t="str">
        <f t="shared" si="89"/>
        <v>2-PASV</v>
      </c>
      <c r="T296" s="20" t="str">
        <f t="shared" si="90"/>
        <v>300-00</v>
      </c>
      <c r="U296" s="20" t="str">
        <f t="shared" si="91"/>
        <v>320-20</v>
      </c>
      <c r="V296" s="20" t="str">
        <f t="shared" si="92"/>
        <v>4-1EAT</v>
      </c>
      <c r="W296" s="20" t="str">
        <f t="shared" si="93"/>
        <v>910-00</v>
      </c>
      <c r="X296" s="20" t="str">
        <f t="shared" si="107"/>
        <v>810-00</v>
      </c>
      <c r="Y296" s="20" t="str">
        <f t="shared" si="108"/>
        <v>910-10</v>
      </c>
      <c r="Z296" s="20" t="str">
        <f t="shared" si="94"/>
        <v>910-12</v>
      </c>
      <c r="AA296" s="20" t="str">
        <f t="shared" si="95"/>
        <v>660-71</v>
      </c>
      <c r="AB296" s="20" t="str">
        <f t="shared" si="96"/>
        <v/>
      </c>
      <c r="AD296" s="20" t="str">
        <f t="shared" si="97"/>
        <v/>
      </c>
      <c r="AE296" s="20" t="str">
        <f t="shared" si="98"/>
        <v/>
      </c>
      <c r="AF296" s="20" t="str">
        <f t="shared" si="99"/>
        <v/>
      </c>
      <c r="AG296" s="20" t="str">
        <f t="shared" si="100"/>
        <v/>
      </c>
      <c r="AH296" s="20" t="str">
        <f t="shared" si="101"/>
        <v/>
      </c>
      <c r="AI296" s="20" t="str">
        <f t="shared" si="102"/>
        <v/>
      </c>
      <c r="AJ296" s="20" t="str">
        <f t="shared" si="103"/>
        <v/>
      </c>
      <c r="AK296" s="20" t="str">
        <f t="shared" si="104"/>
        <v/>
      </c>
      <c r="AL296" s="20" t="str">
        <f t="shared" si="105"/>
        <v/>
      </c>
      <c r="AM296" s="20" t="str">
        <f t="shared" si="106"/>
        <v/>
      </c>
      <c r="AO296" s="28" t="str">
        <f t="shared" si="88"/>
        <v/>
      </c>
    </row>
    <row r="297" spans="2:41" x14ac:dyDescent="0.25">
      <c r="B297" s="20">
        <v>2</v>
      </c>
      <c r="C297" s="32" t="s">
        <v>647</v>
      </c>
      <c r="D297" s="20" t="s">
        <v>262</v>
      </c>
      <c r="M297" s="32"/>
      <c r="S297" s="20" t="str">
        <f t="shared" si="89"/>
        <v>2-PASV</v>
      </c>
      <c r="T297" s="20" t="str">
        <f t="shared" si="90"/>
        <v>300-00</v>
      </c>
      <c r="U297" s="20" t="str">
        <f t="shared" si="91"/>
        <v>320-20</v>
      </c>
      <c r="V297" s="20" t="str">
        <f t="shared" si="92"/>
        <v>4-1EAT</v>
      </c>
      <c r="W297" s="20" t="str">
        <f t="shared" si="93"/>
        <v>910-00</v>
      </c>
      <c r="X297" s="20" t="str">
        <f t="shared" si="107"/>
        <v>810-00</v>
      </c>
      <c r="Y297" s="20" t="str">
        <f t="shared" si="108"/>
        <v>910-10</v>
      </c>
      <c r="Z297" s="20" t="str">
        <f t="shared" si="94"/>
        <v>910-12</v>
      </c>
      <c r="AA297" s="20" t="str">
        <f t="shared" si="95"/>
        <v>660-71</v>
      </c>
      <c r="AB297" s="20" t="str">
        <f t="shared" si="96"/>
        <v/>
      </c>
      <c r="AD297" s="20" t="str">
        <f t="shared" si="97"/>
        <v/>
      </c>
      <c r="AE297" s="20" t="str">
        <f t="shared" si="98"/>
        <v/>
      </c>
      <c r="AF297" s="20" t="str">
        <f t="shared" si="99"/>
        <v/>
      </c>
      <c r="AG297" s="20" t="str">
        <f t="shared" si="100"/>
        <v/>
      </c>
      <c r="AH297" s="20" t="str">
        <f t="shared" si="101"/>
        <v/>
      </c>
      <c r="AI297" s="20" t="str">
        <f t="shared" si="102"/>
        <v/>
      </c>
      <c r="AJ297" s="20" t="str">
        <f t="shared" si="103"/>
        <v/>
      </c>
      <c r="AK297" s="20" t="str">
        <f t="shared" si="104"/>
        <v/>
      </c>
      <c r="AL297" s="20" t="str">
        <f t="shared" si="105"/>
        <v/>
      </c>
      <c r="AM297" s="20" t="str">
        <f t="shared" si="106"/>
        <v/>
      </c>
      <c r="AO297" s="28" t="str">
        <f t="shared" si="88"/>
        <v/>
      </c>
    </row>
    <row r="298" spans="2:41" x14ac:dyDescent="0.25">
      <c r="B298" s="20">
        <v>2</v>
      </c>
      <c r="C298" s="32" t="s">
        <v>648</v>
      </c>
      <c r="D298" s="20" t="s">
        <v>263</v>
      </c>
      <c r="M298" s="32"/>
      <c r="S298" s="20" t="str">
        <f t="shared" si="89"/>
        <v>2-PASV</v>
      </c>
      <c r="T298" s="20" t="str">
        <f t="shared" si="90"/>
        <v>300-00</v>
      </c>
      <c r="U298" s="20" t="str">
        <f t="shared" si="91"/>
        <v>320-20</v>
      </c>
      <c r="V298" s="20" t="str">
        <f t="shared" si="92"/>
        <v>4-1EAT</v>
      </c>
      <c r="W298" s="20" t="str">
        <f t="shared" si="93"/>
        <v>910-00</v>
      </c>
      <c r="X298" s="20" t="str">
        <f t="shared" si="107"/>
        <v>810-00</v>
      </c>
      <c r="Y298" s="20" t="str">
        <f t="shared" si="108"/>
        <v>910-10</v>
      </c>
      <c r="Z298" s="20" t="str">
        <f t="shared" si="94"/>
        <v>910-12</v>
      </c>
      <c r="AA298" s="20" t="str">
        <f t="shared" si="95"/>
        <v>660-71</v>
      </c>
      <c r="AB298" s="20" t="str">
        <f t="shared" si="96"/>
        <v/>
      </c>
      <c r="AD298" s="20" t="str">
        <f t="shared" si="97"/>
        <v/>
      </c>
      <c r="AE298" s="20" t="str">
        <f t="shared" si="98"/>
        <v/>
      </c>
      <c r="AF298" s="20" t="str">
        <f t="shared" si="99"/>
        <v/>
      </c>
      <c r="AG298" s="20" t="str">
        <f t="shared" si="100"/>
        <v/>
      </c>
      <c r="AH298" s="20" t="str">
        <f t="shared" si="101"/>
        <v/>
      </c>
      <c r="AI298" s="20" t="str">
        <f t="shared" si="102"/>
        <v/>
      </c>
      <c r="AJ298" s="20" t="str">
        <f t="shared" si="103"/>
        <v/>
      </c>
      <c r="AK298" s="20" t="str">
        <f t="shared" si="104"/>
        <v/>
      </c>
      <c r="AL298" s="20" t="str">
        <f t="shared" si="105"/>
        <v/>
      </c>
      <c r="AM298" s="20" t="str">
        <f t="shared" si="106"/>
        <v/>
      </c>
      <c r="AO298" s="28" t="str">
        <f t="shared" si="88"/>
        <v/>
      </c>
    </row>
    <row r="299" spans="2:41" x14ac:dyDescent="0.25">
      <c r="B299" s="20">
        <v>2</v>
      </c>
      <c r="C299" s="32" t="s">
        <v>649</v>
      </c>
      <c r="D299" s="20" t="s">
        <v>193</v>
      </c>
      <c r="M299" s="32"/>
      <c r="S299" s="20" t="str">
        <f t="shared" si="89"/>
        <v>2-PASV</v>
      </c>
      <c r="T299" s="20" t="str">
        <f t="shared" si="90"/>
        <v>300-00</v>
      </c>
      <c r="U299" s="20" t="str">
        <f t="shared" si="91"/>
        <v>320-20</v>
      </c>
      <c r="V299" s="20" t="str">
        <f t="shared" si="92"/>
        <v>4-1EAT</v>
      </c>
      <c r="W299" s="20" t="str">
        <f t="shared" si="93"/>
        <v>910-00</v>
      </c>
      <c r="X299" s="20" t="str">
        <f t="shared" si="107"/>
        <v>810-00</v>
      </c>
      <c r="Y299" s="20" t="str">
        <f t="shared" si="108"/>
        <v>910-10</v>
      </c>
      <c r="Z299" s="20" t="str">
        <f t="shared" si="94"/>
        <v>910-12</v>
      </c>
      <c r="AA299" s="20" t="str">
        <f t="shared" si="95"/>
        <v>660-71</v>
      </c>
      <c r="AB299" s="20" t="str">
        <f t="shared" si="96"/>
        <v/>
      </c>
      <c r="AD299" s="20" t="str">
        <f t="shared" si="97"/>
        <v/>
      </c>
      <c r="AE299" s="20" t="str">
        <f t="shared" si="98"/>
        <v/>
      </c>
      <c r="AF299" s="20" t="str">
        <f t="shared" si="99"/>
        <v/>
      </c>
      <c r="AG299" s="20" t="str">
        <f t="shared" si="100"/>
        <v/>
      </c>
      <c r="AH299" s="20" t="str">
        <f t="shared" si="101"/>
        <v/>
      </c>
      <c r="AI299" s="20" t="str">
        <f t="shared" si="102"/>
        <v/>
      </c>
      <c r="AJ299" s="20" t="str">
        <f t="shared" si="103"/>
        <v/>
      </c>
      <c r="AK299" s="20" t="str">
        <f t="shared" si="104"/>
        <v/>
      </c>
      <c r="AL299" s="20" t="str">
        <f t="shared" si="105"/>
        <v/>
      </c>
      <c r="AM299" s="20" t="str">
        <f t="shared" si="106"/>
        <v/>
      </c>
      <c r="AO299" s="28" t="str">
        <f t="shared" si="88"/>
        <v/>
      </c>
    </row>
    <row r="300" spans="2:41" x14ac:dyDescent="0.25">
      <c r="B300" s="20">
        <v>2</v>
      </c>
      <c r="C300" s="32" t="s">
        <v>650</v>
      </c>
      <c r="D300" s="20" t="s">
        <v>264</v>
      </c>
      <c r="M300" s="32"/>
      <c r="S300" s="20" t="str">
        <f t="shared" si="89"/>
        <v>2-PASV</v>
      </c>
      <c r="T300" s="20" t="str">
        <f t="shared" si="90"/>
        <v>300-00</v>
      </c>
      <c r="U300" s="20" t="str">
        <f t="shared" si="91"/>
        <v>320-20</v>
      </c>
      <c r="V300" s="20" t="str">
        <f t="shared" si="92"/>
        <v>4-1EAT</v>
      </c>
      <c r="W300" s="20" t="str">
        <f t="shared" si="93"/>
        <v>910-00</v>
      </c>
      <c r="X300" s="20" t="str">
        <f t="shared" si="107"/>
        <v>810-00</v>
      </c>
      <c r="Y300" s="20" t="str">
        <f t="shared" si="108"/>
        <v>910-10</v>
      </c>
      <c r="Z300" s="20" t="str">
        <f t="shared" si="94"/>
        <v>910-12</v>
      </c>
      <c r="AA300" s="20" t="str">
        <f t="shared" si="95"/>
        <v>660-71</v>
      </c>
      <c r="AB300" s="20" t="str">
        <f t="shared" si="96"/>
        <v/>
      </c>
      <c r="AD300" s="20" t="str">
        <f t="shared" si="97"/>
        <v/>
      </c>
      <c r="AE300" s="20" t="str">
        <f t="shared" si="98"/>
        <v/>
      </c>
      <c r="AF300" s="20" t="str">
        <f t="shared" si="99"/>
        <v/>
      </c>
      <c r="AG300" s="20" t="str">
        <f t="shared" si="100"/>
        <v/>
      </c>
      <c r="AH300" s="20" t="str">
        <f t="shared" si="101"/>
        <v/>
      </c>
      <c r="AI300" s="20" t="str">
        <f t="shared" si="102"/>
        <v/>
      </c>
      <c r="AJ300" s="20" t="str">
        <f t="shared" si="103"/>
        <v/>
      </c>
      <c r="AK300" s="20" t="str">
        <f t="shared" si="104"/>
        <v/>
      </c>
      <c r="AL300" s="20" t="str">
        <f t="shared" si="105"/>
        <v/>
      </c>
      <c r="AM300" s="20" t="str">
        <f t="shared" si="106"/>
        <v/>
      </c>
      <c r="AO300" s="28" t="str">
        <f t="shared" si="88"/>
        <v/>
      </c>
    </row>
    <row r="301" spans="2:41" x14ac:dyDescent="0.25">
      <c r="B301" s="20">
        <v>2</v>
      </c>
      <c r="C301" s="32" t="s">
        <v>651</v>
      </c>
      <c r="D301" s="20" t="s">
        <v>265</v>
      </c>
      <c r="M301" s="32"/>
      <c r="S301" s="20" t="str">
        <f t="shared" si="89"/>
        <v>2-PASV</v>
      </c>
      <c r="T301" s="20" t="str">
        <f t="shared" si="90"/>
        <v>300-00</v>
      </c>
      <c r="U301" s="20" t="str">
        <f t="shared" si="91"/>
        <v>320-20</v>
      </c>
      <c r="V301" s="20" t="str">
        <f t="shared" si="92"/>
        <v>4-1EAT</v>
      </c>
      <c r="W301" s="20" t="str">
        <f t="shared" si="93"/>
        <v>910-00</v>
      </c>
      <c r="X301" s="20" t="str">
        <f t="shared" si="107"/>
        <v>810-00</v>
      </c>
      <c r="Y301" s="20" t="str">
        <f t="shared" si="108"/>
        <v>910-10</v>
      </c>
      <c r="Z301" s="20" t="str">
        <f t="shared" si="94"/>
        <v>910-12</v>
      </c>
      <c r="AA301" s="20" t="str">
        <f t="shared" si="95"/>
        <v>660-71</v>
      </c>
      <c r="AB301" s="20" t="str">
        <f t="shared" si="96"/>
        <v/>
      </c>
      <c r="AD301" s="20" t="str">
        <f t="shared" si="97"/>
        <v/>
      </c>
      <c r="AE301" s="20" t="str">
        <f t="shared" si="98"/>
        <v/>
      </c>
      <c r="AF301" s="20" t="str">
        <f t="shared" si="99"/>
        <v/>
      </c>
      <c r="AG301" s="20" t="str">
        <f t="shared" si="100"/>
        <v/>
      </c>
      <c r="AH301" s="20" t="str">
        <f t="shared" si="101"/>
        <v/>
      </c>
      <c r="AI301" s="20" t="str">
        <f t="shared" si="102"/>
        <v/>
      </c>
      <c r="AJ301" s="20" t="str">
        <f t="shared" si="103"/>
        <v/>
      </c>
      <c r="AK301" s="20" t="str">
        <f t="shared" si="104"/>
        <v/>
      </c>
      <c r="AL301" s="20" t="str">
        <f t="shared" si="105"/>
        <v/>
      </c>
      <c r="AM301" s="20" t="str">
        <f t="shared" si="106"/>
        <v/>
      </c>
      <c r="AO301" s="28" t="str">
        <f t="shared" si="88"/>
        <v/>
      </c>
    </row>
    <row r="302" spans="2:41" x14ac:dyDescent="0.25">
      <c r="B302" s="20">
        <v>2</v>
      </c>
      <c r="C302" s="32" t="s">
        <v>652</v>
      </c>
      <c r="D302" s="20" t="s">
        <v>266</v>
      </c>
      <c r="M302" s="32"/>
      <c r="S302" s="20" t="str">
        <f t="shared" si="89"/>
        <v>2-PASV</v>
      </c>
      <c r="T302" s="20" t="str">
        <f t="shared" si="90"/>
        <v>300-00</v>
      </c>
      <c r="U302" s="20" t="str">
        <f t="shared" si="91"/>
        <v>320-20</v>
      </c>
      <c r="V302" s="20" t="str">
        <f t="shared" si="92"/>
        <v>4-1EAT</v>
      </c>
      <c r="W302" s="20" t="str">
        <f t="shared" si="93"/>
        <v>910-00</v>
      </c>
      <c r="X302" s="20" t="str">
        <f t="shared" si="107"/>
        <v>810-00</v>
      </c>
      <c r="Y302" s="20" t="str">
        <f t="shared" si="108"/>
        <v>910-10</v>
      </c>
      <c r="Z302" s="20" t="str">
        <f t="shared" si="94"/>
        <v>910-12</v>
      </c>
      <c r="AA302" s="20" t="str">
        <f t="shared" si="95"/>
        <v>660-71</v>
      </c>
      <c r="AB302" s="20" t="str">
        <f t="shared" si="96"/>
        <v/>
      </c>
      <c r="AD302" s="20" t="str">
        <f t="shared" si="97"/>
        <v/>
      </c>
      <c r="AE302" s="20" t="str">
        <f t="shared" si="98"/>
        <v/>
      </c>
      <c r="AF302" s="20" t="str">
        <f t="shared" si="99"/>
        <v/>
      </c>
      <c r="AG302" s="20" t="str">
        <f t="shared" si="100"/>
        <v/>
      </c>
      <c r="AH302" s="20" t="str">
        <f t="shared" si="101"/>
        <v/>
      </c>
      <c r="AI302" s="20" t="str">
        <f t="shared" si="102"/>
        <v/>
      </c>
      <c r="AJ302" s="20" t="str">
        <f t="shared" si="103"/>
        <v/>
      </c>
      <c r="AK302" s="20" t="str">
        <f t="shared" si="104"/>
        <v/>
      </c>
      <c r="AL302" s="20" t="str">
        <f t="shared" si="105"/>
        <v/>
      </c>
      <c r="AM302" s="20" t="str">
        <f t="shared" si="106"/>
        <v/>
      </c>
      <c r="AO302" s="28" t="str">
        <f t="shared" si="88"/>
        <v/>
      </c>
    </row>
    <row r="303" spans="2:41" x14ac:dyDescent="0.25">
      <c r="B303" s="20">
        <v>2</v>
      </c>
      <c r="C303" s="32" t="s">
        <v>653</v>
      </c>
      <c r="D303" s="20" t="s">
        <v>201</v>
      </c>
      <c r="M303" s="32"/>
      <c r="S303" s="20" t="str">
        <f t="shared" si="89"/>
        <v>2-PASV</v>
      </c>
      <c r="T303" s="20" t="str">
        <f t="shared" si="90"/>
        <v>300-00</v>
      </c>
      <c r="U303" s="20" t="str">
        <f t="shared" si="91"/>
        <v>320-20</v>
      </c>
      <c r="V303" s="20" t="str">
        <f t="shared" si="92"/>
        <v>4-1EAT</v>
      </c>
      <c r="W303" s="20" t="str">
        <f t="shared" si="93"/>
        <v>910-00</v>
      </c>
      <c r="X303" s="20" t="str">
        <f t="shared" si="107"/>
        <v>810-00</v>
      </c>
      <c r="Y303" s="20" t="str">
        <f t="shared" si="108"/>
        <v>910-10</v>
      </c>
      <c r="Z303" s="20" t="str">
        <f t="shared" si="94"/>
        <v>910-12</v>
      </c>
      <c r="AA303" s="20" t="str">
        <f t="shared" si="95"/>
        <v>660-71</v>
      </c>
      <c r="AB303" s="20" t="str">
        <f t="shared" si="96"/>
        <v/>
      </c>
      <c r="AD303" s="20" t="str">
        <f t="shared" si="97"/>
        <v/>
      </c>
      <c r="AE303" s="20" t="str">
        <f t="shared" si="98"/>
        <v/>
      </c>
      <c r="AF303" s="20" t="str">
        <f t="shared" si="99"/>
        <v/>
      </c>
      <c r="AG303" s="20" t="str">
        <f t="shared" si="100"/>
        <v/>
      </c>
      <c r="AH303" s="20" t="str">
        <f t="shared" si="101"/>
        <v/>
      </c>
      <c r="AI303" s="20" t="str">
        <f t="shared" si="102"/>
        <v/>
      </c>
      <c r="AJ303" s="20" t="str">
        <f t="shared" si="103"/>
        <v/>
      </c>
      <c r="AK303" s="20" t="str">
        <f t="shared" si="104"/>
        <v/>
      </c>
      <c r="AL303" s="20" t="str">
        <f t="shared" si="105"/>
        <v/>
      </c>
      <c r="AM303" s="20" t="str">
        <f t="shared" si="106"/>
        <v/>
      </c>
      <c r="AO303" s="28" t="str">
        <f t="shared" si="88"/>
        <v/>
      </c>
    </row>
    <row r="304" spans="2:41" x14ac:dyDescent="0.25">
      <c r="B304" s="20">
        <v>2</v>
      </c>
      <c r="C304" s="32" t="s">
        <v>654</v>
      </c>
      <c r="D304" s="20" t="s">
        <v>267</v>
      </c>
      <c r="M304" s="32"/>
      <c r="S304" s="20" t="str">
        <f t="shared" si="89"/>
        <v>2-PASV</v>
      </c>
      <c r="T304" s="20" t="str">
        <f t="shared" si="90"/>
        <v>300-00</v>
      </c>
      <c r="U304" s="20" t="str">
        <f t="shared" si="91"/>
        <v>320-20</v>
      </c>
      <c r="V304" s="20" t="str">
        <f t="shared" si="92"/>
        <v>4-1EAT</v>
      </c>
      <c r="W304" s="20" t="str">
        <f t="shared" si="93"/>
        <v>910-00</v>
      </c>
      <c r="X304" s="20" t="str">
        <f t="shared" si="107"/>
        <v>810-00</v>
      </c>
      <c r="Y304" s="20" t="str">
        <f t="shared" si="108"/>
        <v>910-10</v>
      </c>
      <c r="Z304" s="20" t="str">
        <f t="shared" si="94"/>
        <v>910-12</v>
      </c>
      <c r="AA304" s="20" t="str">
        <f t="shared" si="95"/>
        <v>660-71</v>
      </c>
      <c r="AB304" s="20" t="str">
        <f t="shared" si="96"/>
        <v/>
      </c>
      <c r="AD304" s="20" t="str">
        <f t="shared" si="97"/>
        <v/>
      </c>
      <c r="AE304" s="20" t="str">
        <f t="shared" si="98"/>
        <v/>
      </c>
      <c r="AF304" s="20" t="str">
        <f t="shared" si="99"/>
        <v/>
      </c>
      <c r="AG304" s="20" t="str">
        <f t="shared" si="100"/>
        <v/>
      </c>
      <c r="AH304" s="20" t="str">
        <f t="shared" si="101"/>
        <v/>
      </c>
      <c r="AI304" s="20" t="str">
        <f t="shared" si="102"/>
        <v/>
      </c>
      <c r="AJ304" s="20" t="str">
        <f t="shared" si="103"/>
        <v/>
      </c>
      <c r="AK304" s="20" t="str">
        <f t="shared" si="104"/>
        <v/>
      </c>
      <c r="AL304" s="20" t="str">
        <f t="shared" si="105"/>
        <v/>
      </c>
      <c r="AM304" s="20" t="str">
        <f t="shared" si="106"/>
        <v/>
      </c>
      <c r="AO304" s="28" t="str">
        <f t="shared" si="88"/>
        <v/>
      </c>
    </row>
    <row r="305" spans="2:41" x14ac:dyDescent="0.25">
      <c r="B305" s="20">
        <v>2</v>
      </c>
      <c r="C305" s="32" t="s">
        <v>655</v>
      </c>
      <c r="D305" s="20" t="s">
        <v>202</v>
      </c>
      <c r="M305" s="32"/>
      <c r="S305" s="20" t="str">
        <f t="shared" si="89"/>
        <v>2-PASV</v>
      </c>
      <c r="T305" s="20" t="str">
        <f t="shared" si="90"/>
        <v>300-00</v>
      </c>
      <c r="U305" s="20" t="str">
        <f t="shared" si="91"/>
        <v>320-20</v>
      </c>
      <c r="V305" s="20" t="str">
        <f t="shared" si="92"/>
        <v>4-1EAT</v>
      </c>
      <c r="W305" s="20" t="str">
        <f t="shared" si="93"/>
        <v>910-00</v>
      </c>
      <c r="X305" s="20" t="str">
        <f t="shared" si="107"/>
        <v>810-00</v>
      </c>
      <c r="Y305" s="20" t="str">
        <f t="shared" si="108"/>
        <v>910-10</v>
      </c>
      <c r="Z305" s="20" t="str">
        <f t="shared" si="94"/>
        <v>910-12</v>
      </c>
      <c r="AA305" s="20" t="str">
        <f t="shared" si="95"/>
        <v>660-71</v>
      </c>
      <c r="AB305" s="20" t="str">
        <f t="shared" si="96"/>
        <v/>
      </c>
      <c r="AD305" s="20" t="str">
        <f t="shared" si="97"/>
        <v/>
      </c>
      <c r="AE305" s="20" t="str">
        <f t="shared" si="98"/>
        <v/>
      </c>
      <c r="AF305" s="20" t="str">
        <f t="shared" si="99"/>
        <v/>
      </c>
      <c r="AG305" s="20" t="str">
        <f t="shared" si="100"/>
        <v/>
      </c>
      <c r="AH305" s="20" t="str">
        <f t="shared" si="101"/>
        <v/>
      </c>
      <c r="AI305" s="20" t="str">
        <f t="shared" si="102"/>
        <v/>
      </c>
      <c r="AJ305" s="20" t="str">
        <f t="shared" si="103"/>
        <v/>
      </c>
      <c r="AK305" s="20" t="str">
        <f t="shared" si="104"/>
        <v/>
      </c>
      <c r="AL305" s="20" t="str">
        <f t="shared" si="105"/>
        <v/>
      </c>
      <c r="AM305" s="20" t="str">
        <f t="shared" si="106"/>
        <v/>
      </c>
      <c r="AO305" s="28" t="str">
        <f t="shared" si="88"/>
        <v/>
      </c>
    </row>
    <row r="306" spans="2:41" x14ac:dyDescent="0.25">
      <c r="B306" s="20">
        <v>2</v>
      </c>
      <c r="C306" s="32" t="s">
        <v>656</v>
      </c>
      <c r="D306" s="20" t="s">
        <v>210</v>
      </c>
      <c r="M306" s="32"/>
      <c r="S306" s="20" t="str">
        <f t="shared" si="89"/>
        <v>2-PASV</v>
      </c>
      <c r="T306" s="20" t="str">
        <f t="shared" si="90"/>
        <v>300-00</v>
      </c>
      <c r="U306" s="20" t="str">
        <f t="shared" si="91"/>
        <v>320-20</v>
      </c>
      <c r="V306" s="20" t="str">
        <f t="shared" si="92"/>
        <v>4-1EAT</v>
      </c>
      <c r="W306" s="20" t="str">
        <f t="shared" si="93"/>
        <v>910-00</v>
      </c>
      <c r="X306" s="20" t="str">
        <f t="shared" si="107"/>
        <v>810-00</v>
      </c>
      <c r="Y306" s="20" t="str">
        <f t="shared" si="108"/>
        <v>910-10</v>
      </c>
      <c r="Z306" s="20" t="str">
        <f t="shared" si="94"/>
        <v>910-12</v>
      </c>
      <c r="AA306" s="20" t="str">
        <f t="shared" si="95"/>
        <v>660-71</v>
      </c>
      <c r="AB306" s="20" t="str">
        <f t="shared" si="96"/>
        <v/>
      </c>
      <c r="AD306" s="20" t="str">
        <f t="shared" si="97"/>
        <v/>
      </c>
      <c r="AE306" s="20" t="str">
        <f t="shared" si="98"/>
        <v/>
      </c>
      <c r="AF306" s="20" t="str">
        <f t="shared" si="99"/>
        <v/>
      </c>
      <c r="AG306" s="20" t="str">
        <f t="shared" si="100"/>
        <v/>
      </c>
      <c r="AH306" s="20" t="str">
        <f t="shared" si="101"/>
        <v/>
      </c>
      <c r="AI306" s="20" t="str">
        <f t="shared" si="102"/>
        <v/>
      </c>
      <c r="AJ306" s="20" t="str">
        <f t="shared" si="103"/>
        <v/>
      </c>
      <c r="AK306" s="20" t="str">
        <f t="shared" si="104"/>
        <v/>
      </c>
      <c r="AL306" s="20" t="str">
        <f t="shared" si="105"/>
        <v/>
      </c>
      <c r="AM306" s="20" t="str">
        <f t="shared" si="106"/>
        <v/>
      </c>
      <c r="AO306" s="28" t="str">
        <f t="shared" si="88"/>
        <v/>
      </c>
    </row>
    <row r="307" spans="2:41" x14ac:dyDescent="0.25">
      <c r="B307" s="20">
        <v>2</v>
      </c>
      <c r="C307" s="32" t="s">
        <v>657</v>
      </c>
      <c r="D307" s="20" t="s">
        <v>268</v>
      </c>
      <c r="M307" s="32"/>
      <c r="S307" s="20" t="str">
        <f t="shared" si="89"/>
        <v>2-PASV</v>
      </c>
      <c r="T307" s="20" t="str">
        <f t="shared" si="90"/>
        <v>300-00</v>
      </c>
      <c r="U307" s="20" t="str">
        <f t="shared" si="91"/>
        <v>320-20</v>
      </c>
      <c r="V307" s="20" t="str">
        <f t="shared" si="92"/>
        <v>4-1EAT</v>
      </c>
      <c r="W307" s="20" t="str">
        <f t="shared" si="93"/>
        <v>910-00</v>
      </c>
      <c r="X307" s="20" t="str">
        <f t="shared" si="107"/>
        <v>810-00</v>
      </c>
      <c r="Y307" s="20" t="str">
        <f t="shared" si="108"/>
        <v>910-10</v>
      </c>
      <c r="Z307" s="20" t="str">
        <f t="shared" si="94"/>
        <v>910-12</v>
      </c>
      <c r="AA307" s="20" t="str">
        <f t="shared" si="95"/>
        <v>660-71</v>
      </c>
      <c r="AB307" s="20" t="str">
        <f t="shared" si="96"/>
        <v/>
      </c>
      <c r="AD307" s="20" t="str">
        <f t="shared" si="97"/>
        <v/>
      </c>
      <c r="AE307" s="20" t="str">
        <f t="shared" si="98"/>
        <v/>
      </c>
      <c r="AF307" s="20" t="str">
        <f t="shared" si="99"/>
        <v/>
      </c>
      <c r="AG307" s="20" t="str">
        <f t="shared" si="100"/>
        <v/>
      </c>
      <c r="AH307" s="20" t="str">
        <f t="shared" si="101"/>
        <v/>
      </c>
      <c r="AI307" s="20" t="str">
        <f t="shared" si="102"/>
        <v/>
      </c>
      <c r="AJ307" s="20" t="str">
        <f t="shared" si="103"/>
        <v/>
      </c>
      <c r="AK307" s="20" t="str">
        <f t="shared" si="104"/>
        <v/>
      </c>
      <c r="AL307" s="20" t="str">
        <f t="shared" si="105"/>
        <v/>
      </c>
      <c r="AM307" s="20" t="str">
        <f t="shared" si="106"/>
        <v/>
      </c>
      <c r="AO307" s="28" t="str">
        <f t="shared" si="88"/>
        <v/>
      </c>
    </row>
    <row r="308" spans="2:41" x14ac:dyDescent="0.25">
      <c r="B308" s="20">
        <v>2</v>
      </c>
      <c r="C308" s="32" t="s">
        <v>658</v>
      </c>
      <c r="D308" s="20" t="s">
        <v>269</v>
      </c>
      <c r="M308" s="32"/>
      <c r="S308" s="20" t="str">
        <f t="shared" si="89"/>
        <v>2-PASV</v>
      </c>
      <c r="T308" s="20" t="str">
        <f t="shared" si="90"/>
        <v>300-00</v>
      </c>
      <c r="U308" s="20" t="str">
        <f t="shared" si="91"/>
        <v>320-20</v>
      </c>
      <c r="V308" s="20" t="str">
        <f t="shared" si="92"/>
        <v>4-1EAT</v>
      </c>
      <c r="W308" s="20" t="str">
        <f t="shared" si="93"/>
        <v>910-00</v>
      </c>
      <c r="X308" s="20" t="str">
        <f t="shared" si="107"/>
        <v>810-00</v>
      </c>
      <c r="Y308" s="20" t="str">
        <f t="shared" si="108"/>
        <v>910-10</v>
      </c>
      <c r="Z308" s="20" t="str">
        <f t="shared" si="94"/>
        <v>910-12</v>
      </c>
      <c r="AA308" s="20" t="str">
        <f t="shared" si="95"/>
        <v>660-71</v>
      </c>
      <c r="AB308" s="20" t="str">
        <f t="shared" si="96"/>
        <v/>
      </c>
      <c r="AD308" s="20" t="str">
        <f t="shared" si="97"/>
        <v/>
      </c>
      <c r="AE308" s="20" t="str">
        <f t="shared" si="98"/>
        <v/>
      </c>
      <c r="AF308" s="20" t="str">
        <f t="shared" si="99"/>
        <v/>
      </c>
      <c r="AG308" s="20" t="str">
        <f t="shared" si="100"/>
        <v/>
      </c>
      <c r="AH308" s="20" t="str">
        <f t="shared" si="101"/>
        <v/>
      </c>
      <c r="AI308" s="20" t="str">
        <f t="shared" si="102"/>
        <v/>
      </c>
      <c r="AJ308" s="20" t="str">
        <f t="shared" si="103"/>
        <v/>
      </c>
      <c r="AK308" s="20" t="str">
        <f t="shared" si="104"/>
        <v/>
      </c>
      <c r="AL308" s="20" t="str">
        <f t="shared" si="105"/>
        <v/>
      </c>
      <c r="AM308" s="20" t="str">
        <f t="shared" si="106"/>
        <v/>
      </c>
      <c r="AO308" s="28" t="str">
        <f t="shared" si="88"/>
        <v/>
      </c>
    </row>
    <row r="309" spans="2:41" x14ac:dyDescent="0.25">
      <c r="B309" s="20">
        <v>2</v>
      </c>
      <c r="C309" s="32" t="s">
        <v>659</v>
      </c>
      <c r="D309" s="20" t="s">
        <v>270</v>
      </c>
      <c r="M309" s="32"/>
      <c r="S309" s="20" t="str">
        <f t="shared" si="89"/>
        <v>2-PASV</v>
      </c>
      <c r="T309" s="20" t="str">
        <f t="shared" si="90"/>
        <v>300-00</v>
      </c>
      <c r="U309" s="20" t="str">
        <f t="shared" si="91"/>
        <v>320-20</v>
      </c>
      <c r="V309" s="20" t="str">
        <f t="shared" si="92"/>
        <v>4-1EAT</v>
      </c>
      <c r="W309" s="20" t="str">
        <f t="shared" si="93"/>
        <v>910-00</v>
      </c>
      <c r="X309" s="20" t="str">
        <f t="shared" si="107"/>
        <v>810-00</v>
      </c>
      <c r="Y309" s="20" t="str">
        <f t="shared" si="108"/>
        <v>910-10</v>
      </c>
      <c r="Z309" s="20" t="str">
        <f t="shared" si="94"/>
        <v>910-12</v>
      </c>
      <c r="AA309" s="20" t="str">
        <f t="shared" si="95"/>
        <v>660-71</v>
      </c>
      <c r="AB309" s="20" t="str">
        <f t="shared" si="96"/>
        <v/>
      </c>
      <c r="AD309" s="20" t="str">
        <f t="shared" si="97"/>
        <v/>
      </c>
      <c r="AE309" s="20" t="str">
        <f t="shared" si="98"/>
        <v/>
      </c>
      <c r="AF309" s="20" t="str">
        <f t="shared" si="99"/>
        <v/>
      </c>
      <c r="AG309" s="20" t="str">
        <f t="shared" si="100"/>
        <v/>
      </c>
      <c r="AH309" s="20" t="str">
        <f t="shared" si="101"/>
        <v/>
      </c>
      <c r="AI309" s="20" t="str">
        <f t="shared" si="102"/>
        <v/>
      </c>
      <c r="AJ309" s="20" t="str">
        <f t="shared" si="103"/>
        <v/>
      </c>
      <c r="AK309" s="20" t="str">
        <f t="shared" si="104"/>
        <v/>
      </c>
      <c r="AL309" s="20" t="str">
        <f t="shared" si="105"/>
        <v/>
      </c>
      <c r="AM309" s="20" t="str">
        <f t="shared" si="106"/>
        <v/>
      </c>
      <c r="AO309" s="28" t="str">
        <f t="shared" si="88"/>
        <v/>
      </c>
    </row>
    <row r="310" spans="2:41" x14ac:dyDescent="0.25">
      <c r="B310" s="20">
        <v>2</v>
      </c>
      <c r="C310" s="32" t="s">
        <v>660</v>
      </c>
      <c r="D310" s="20" t="s">
        <v>271</v>
      </c>
      <c r="M310" s="32"/>
      <c r="S310" s="20" t="str">
        <f t="shared" si="89"/>
        <v>2-PASV</v>
      </c>
      <c r="T310" s="20" t="str">
        <f t="shared" si="90"/>
        <v>300-00</v>
      </c>
      <c r="U310" s="20" t="str">
        <f t="shared" si="91"/>
        <v>320-20</v>
      </c>
      <c r="V310" s="20" t="str">
        <f t="shared" si="92"/>
        <v>4-1EAT</v>
      </c>
      <c r="W310" s="20" t="str">
        <f t="shared" si="93"/>
        <v>910-00</v>
      </c>
      <c r="X310" s="20" t="str">
        <f t="shared" si="107"/>
        <v>810-00</v>
      </c>
      <c r="Y310" s="20" t="str">
        <f t="shared" si="108"/>
        <v>910-10</v>
      </c>
      <c r="Z310" s="20" t="str">
        <f t="shared" si="94"/>
        <v>910-12</v>
      </c>
      <c r="AA310" s="20" t="str">
        <f t="shared" si="95"/>
        <v>660-71</v>
      </c>
      <c r="AB310" s="20" t="str">
        <f t="shared" si="96"/>
        <v/>
      </c>
      <c r="AD310" s="20" t="str">
        <f t="shared" si="97"/>
        <v/>
      </c>
      <c r="AE310" s="20" t="str">
        <f t="shared" si="98"/>
        <v/>
      </c>
      <c r="AF310" s="20" t="str">
        <f t="shared" si="99"/>
        <v/>
      </c>
      <c r="AG310" s="20" t="str">
        <f t="shared" si="100"/>
        <v/>
      </c>
      <c r="AH310" s="20" t="str">
        <f t="shared" si="101"/>
        <v/>
      </c>
      <c r="AI310" s="20" t="str">
        <f t="shared" si="102"/>
        <v/>
      </c>
      <c r="AJ310" s="20" t="str">
        <f t="shared" si="103"/>
        <v/>
      </c>
      <c r="AK310" s="20" t="str">
        <f t="shared" si="104"/>
        <v/>
      </c>
      <c r="AL310" s="20" t="str">
        <f t="shared" si="105"/>
        <v/>
      </c>
      <c r="AM310" s="20" t="str">
        <f t="shared" si="106"/>
        <v/>
      </c>
      <c r="AO310" s="28" t="str">
        <f t="shared" si="88"/>
        <v/>
      </c>
    </row>
    <row r="311" spans="2:41" x14ac:dyDescent="0.25">
      <c r="B311" s="20">
        <v>2</v>
      </c>
      <c r="C311" s="32" t="s">
        <v>661</v>
      </c>
      <c r="D311" s="20" t="s">
        <v>272</v>
      </c>
      <c r="M311" s="32"/>
      <c r="S311" s="20" t="str">
        <f t="shared" si="89"/>
        <v>2-PASV</v>
      </c>
      <c r="T311" s="20" t="str">
        <f t="shared" si="90"/>
        <v>300-00</v>
      </c>
      <c r="U311" s="20" t="str">
        <f t="shared" si="91"/>
        <v>320-20</v>
      </c>
      <c r="V311" s="20" t="str">
        <f t="shared" si="92"/>
        <v>4-1EAT</v>
      </c>
      <c r="W311" s="20" t="str">
        <f t="shared" si="93"/>
        <v>910-00</v>
      </c>
      <c r="X311" s="20" t="str">
        <f t="shared" si="107"/>
        <v>810-00</v>
      </c>
      <c r="Y311" s="20" t="str">
        <f t="shared" si="108"/>
        <v>910-10</v>
      </c>
      <c r="Z311" s="20" t="str">
        <f t="shared" si="94"/>
        <v>910-12</v>
      </c>
      <c r="AA311" s="20" t="str">
        <f t="shared" si="95"/>
        <v>660-71</v>
      </c>
      <c r="AB311" s="20" t="str">
        <f t="shared" si="96"/>
        <v/>
      </c>
      <c r="AD311" s="20" t="str">
        <f t="shared" si="97"/>
        <v/>
      </c>
      <c r="AE311" s="20" t="str">
        <f t="shared" si="98"/>
        <v/>
      </c>
      <c r="AF311" s="20" t="str">
        <f t="shared" si="99"/>
        <v/>
      </c>
      <c r="AG311" s="20" t="str">
        <f t="shared" si="100"/>
        <v/>
      </c>
      <c r="AH311" s="20" t="str">
        <f t="shared" si="101"/>
        <v/>
      </c>
      <c r="AI311" s="20" t="str">
        <f t="shared" si="102"/>
        <v/>
      </c>
      <c r="AJ311" s="20" t="str">
        <f t="shared" si="103"/>
        <v/>
      </c>
      <c r="AK311" s="20" t="str">
        <f t="shared" si="104"/>
        <v/>
      </c>
      <c r="AL311" s="20" t="str">
        <f t="shared" si="105"/>
        <v/>
      </c>
      <c r="AM311" s="20" t="str">
        <f t="shared" si="106"/>
        <v/>
      </c>
      <c r="AO311" s="28" t="str">
        <f t="shared" si="88"/>
        <v/>
      </c>
    </row>
    <row r="312" spans="2:41" x14ac:dyDescent="0.25">
      <c r="B312" s="20">
        <v>2</v>
      </c>
      <c r="C312" s="32" t="s">
        <v>662</v>
      </c>
      <c r="D312" s="20" t="s">
        <v>273</v>
      </c>
      <c r="M312" s="32"/>
      <c r="S312" s="20" t="str">
        <f t="shared" si="89"/>
        <v>2-PASV</v>
      </c>
      <c r="T312" s="20" t="str">
        <f t="shared" si="90"/>
        <v>300-00</v>
      </c>
      <c r="U312" s="20" t="str">
        <f t="shared" si="91"/>
        <v>320-20</v>
      </c>
      <c r="V312" s="20" t="str">
        <f t="shared" si="92"/>
        <v>4-1EAT</v>
      </c>
      <c r="W312" s="20" t="str">
        <f t="shared" si="93"/>
        <v>910-00</v>
      </c>
      <c r="X312" s="20" t="str">
        <f t="shared" si="107"/>
        <v>810-00</v>
      </c>
      <c r="Y312" s="20" t="str">
        <f t="shared" si="108"/>
        <v>910-10</v>
      </c>
      <c r="Z312" s="20" t="str">
        <f t="shared" si="94"/>
        <v>910-12</v>
      </c>
      <c r="AA312" s="20" t="str">
        <f t="shared" si="95"/>
        <v>660-71</v>
      </c>
      <c r="AB312" s="20" t="str">
        <f t="shared" si="96"/>
        <v/>
      </c>
      <c r="AD312" s="20" t="str">
        <f t="shared" si="97"/>
        <v/>
      </c>
      <c r="AE312" s="20" t="str">
        <f t="shared" si="98"/>
        <v/>
      </c>
      <c r="AF312" s="20" t="str">
        <f t="shared" si="99"/>
        <v/>
      </c>
      <c r="AG312" s="20" t="str">
        <f t="shared" si="100"/>
        <v/>
      </c>
      <c r="AH312" s="20" t="str">
        <f t="shared" si="101"/>
        <v/>
      </c>
      <c r="AI312" s="20" t="str">
        <f t="shared" si="102"/>
        <v/>
      </c>
      <c r="AJ312" s="20" t="str">
        <f t="shared" si="103"/>
        <v/>
      </c>
      <c r="AK312" s="20" t="str">
        <f t="shared" si="104"/>
        <v/>
      </c>
      <c r="AL312" s="20" t="str">
        <f t="shared" si="105"/>
        <v/>
      </c>
      <c r="AM312" s="20" t="str">
        <f t="shared" si="106"/>
        <v/>
      </c>
      <c r="AO312" s="28" t="str">
        <f t="shared" si="88"/>
        <v/>
      </c>
    </row>
    <row r="313" spans="2:41" x14ac:dyDescent="0.25">
      <c r="B313" s="20">
        <v>2</v>
      </c>
      <c r="C313" s="32" t="s">
        <v>663</v>
      </c>
      <c r="D313" s="20" t="s">
        <v>211</v>
      </c>
      <c r="M313" s="32"/>
      <c r="S313" s="20" t="str">
        <f t="shared" si="89"/>
        <v>2-PASV</v>
      </c>
      <c r="T313" s="20" t="str">
        <f t="shared" si="90"/>
        <v>300-00</v>
      </c>
      <c r="U313" s="20" t="str">
        <f t="shared" si="91"/>
        <v>320-20</v>
      </c>
      <c r="V313" s="20" t="str">
        <f t="shared" si="92"/>
        <v>4-1EAT</v>
      </c>
      <c r="W313" s="20" t="str">
        <f t="shared" si="93"/>
        <v>910-00</v>
      </c>
      <c r="X313" s="20" t="str">
        <f t="shared" si="107"/>
        <v>810-00</v>
      </c>
      <c r="Y313" s="20" t="str">
        <f t="shared" si="108"/>
        <v>910-10</v>
      </c>
      <c r="Z313" s="20" t="str">
        <f t="shared" si="94"/>
        <v>910-12</v>
      </c>
      <c r="AA313" s="20" t="str">
        <f t="shared" si="95"/>
        <v>660-71</v>
      </c>
      <c r="AB313" s="20" t="str">
        <f t="shared" si="96"/>
        <v/>
      </c>
      <c r="AD313" s="20" t="str">
        <f t="shared" si="97"/>
        <v/>
      </c>
      <c r="AE313" s="20" t="str">
        <f t="shared" si="98"/>
        <v/>
      </c>
      <c r="AF313" s="20" t="str">
        <f t="shared" si="99"/>
        <v/>
      </c>
      <c r="AG313" s="20" t="str">
        <f t="shared" si="100"/>
        <v/>
      </c>
      <c r="AH313" s="20" t="str">
        <f t="shared" si="101"/>
        <v/>
      </c>
      <c r="AI313" s="20" t="str">
        <f t="shared" si="102"/>
        <v/>
      </c>
      <c r="AJ313" s="20" t="str">
        <f t="shared" si="103"/>
        <v/>
      </c>
      <c r="AK313" s="20" t="str">
        <f t="shared" si="104"/>
        <v/>
      </c>
      <c r="AL313" s="20" t="str">
        <f t="shared" si="105"/>
        <v/>
      </c>
      <c r="AM313" s="20" t="str">
        <f t="shared" si="106"/>
        <v/>
      </c>
      <c r="AO313" s="28" t="str">
        <f t="shared" si="88"/>
        <v/>
      </c>
    </row>
    <row r="314" spans="2:41" x14ac:dyDescent="0.25">
      <c r="B314" s="20">
        <v>2</v>
      </c>
      <c r="C314" s="32" t="s">
        <v>664</v>
      </c>
      <c r="D314" s="20" t="s">
        <v>274</v>
      </c>
      <c r="M314" s="32"/>
      <c r="S314" s="20" t="str">
        <f t="shared" si="89"/>
        <v>2-PASV</v>
      </c>
      <c r="T314" s="20" t="str">
        <f t="shared" si="90"/>
        <v>300-00</v>
      </c>
      <c r="U314" s="20" t="str">
        <f t="shared" si="91"/>
        <v>320-20</v>
      </c>
      <c r="V314" s="20" t="str">
        <f t="shared" si="92"/>
        <v>4-1EAT</v>
      </c>
      <c r="W314" s="20" t="str">
        <f t="shared" si="93"/>
        <v>910-00</v>
      </c>
      <c r="X314" s="20" t="str">
        <f t="shared" si="107"/>
        <v>810-00</v>
      </c>
      <c r="Y314" s="20" t="str">
        <f t="shared" si="108"/>
        <v>910-10</v>
      </c>
      <c r="Z314" s="20" t="str">
        <f t="shared" si="94"/>
        <v>910-12</v>
      </c>
      <c r="AA314" s="20" t="str">
        <f t="shared" si="95"/>
        <v>660-71</v>
      </c>
      <c r="AB314" s="20" t="str">
        <f t="shared" si="96"/>
        <v/>
      </c>
      <c r="AD314" s="20" t="str">
        <f t="shared" si="97"/>
        <v/>
      </c>
      <c r="AE314" s="20" t="str">
        <f t="shared" si="98"/>
        <v/>
      </c>
      <c r="AF314" s="20" t="str">
        <f t="shared" si="99"/>
        <v/>
      </c>
      <c r="AG314" s="20" t="str">
        <f t="shared" si="100"/>
        <v/>
      </c>
      <c r="AH314" s="20" t="str">
        <f t="shared" si="101"/>
        <v/>
      </c>
      <c r="AI314" s="20" t="str">
        <f t="shared" si="102"/>
        <v/>
      </c>
      <c r="AJ314" s="20" t="str">
        <f t="shared" si="103"/>
        <v/>
      </c>
      <c r="AK314" s="20" t="str">
        <f t="shared" si="104"/>
        <v/>
      </c>
      <c r="AL314" s="20" t="str">
        <f t="shared" si="105"/>
        <v/>
      </c>
      <c r="AM314" s="20" t="str">
        <f t="shared" si="106"/>
        <v/>
      </c>
      <c r="AO314" s="28" t="str">
        <f t="shared" si="88"/>
        <v/>
      </c>
    </row>
    <row r="315" spans="2:41" x14ac:dyDescent="0.25">
      <c r="B315" s="20">
        <v>2</v>
      </c>
      <c r="C315" s="32" t="s">
        <v>665</v>
      </c>
      <c r="D315" s="20" t="s">
        <v>198</v>
      </c>
      <c r="M315" s="32"/>
      <c r="S315" s="20" t="str">
        <f t="shared" si="89"/>
        <v>2-PASV</v>
      </c>
      <c r="T315" s="20" t="str">
        <f t="shared" si="90"/>
        <v>300-00</v>
      </c>
      <c r="U315" s="20" t="str">
        <f t="shared" si="91"/>
        <v>320-20</v>
      </c>
      <c r="V315" s="20" t="str">
        <f t="shared" si="92"/>
        <v>4-1EAT</v>
      </c>
      <c r="W315" s="20" t="str">
        <f t="shared" si="93"/>
        <v>910-00</v>
      </c>
      <c r="X315" s="20" t="str">
        <f t="shared" si="107"/>
        <v>810-00</v>
      </c>
      <c r="Y315" s="20" t="str">
        <f t="shared" si="108"/>
        <v>910-10</v>
      </c>
      <c r="Z315" s="20" t="str">
        <f t="shared" si="94"/>
        <v>910-12</v>
      </c>
      <c r="AA315" s="20" t="str">
        <f t="shared" si="95"/>
        <v>660-71</v>
      </c>
      <c r="AB315" s="20" t="str">
        <f t="shared" si="96"/>
        <v/>
      </c>
      <c r="AD315" s="20" t="str">
        <f t="shared" si="97"/>
        <v/>
      </c>
      <c r="AE315" s="20" t="str">
        <f t="shared" si="98"/>
        <v/>
      </c>
      <c r="AF315" s="20" t="str">
        <f t="shared" si="99"/>
        <v/>
      </c>
      <c r="AG315" s="20" t="str">
        <f t="shared" si="100"/>
        <v/>
      </c>
      <c r="AH315" s="20" t="str">
        <f t="shared" si="101"/>
        <v/>
      </c>
      <c r="AI315" s="20" t="str">
        <f t="shared" si="102"/>
        <v/>
      </c>
      <c r="AJ315" s="20" t="str">
        <f t="shared" si="103"/>
        <v/>
      </c>
      <c r="AK315" s="20" t="str">
        <f t="shared" si="104"/>
        <v/>
      </c>
      <c r="AL315" s="20" t="str">
        <f t="shared" si="105"/>
        <v/>
      </c>
      <c r="AM315" s="20" t="str">
        <f t="shared" si="106"/>
        <v/>
      </c>
      <c r="AO315" s="28" t="str">
        <f t="shared" si="88"/>
        <v/>
      </c>
    </row>
    <row r="316" spans="2:41" x14ac:dyDescent="0.25">
      <c r="B316" s="20">
        <v>2</v>
      </c>
      <c r="C316" s="32" t="s">
        <v>666</v>
      </c>
      <c r="D316" s="20" t="s">
        <v>199</v>
      </c>
      <c r="M316" s="32"/>
      <c r="S316" s="20" t="str">
        <f t="shared" si="89"/>
        <v>2-PASV</v>
      </c>
      <c r="T316" s="20" t="str">
        <f t="shared" si="90"/>
        <v>300-00</v>
      </c>
      <c r="U316" s="20" t="str">
        <f t="shared" si="91"/>
        <v>320-20</v>
      </c>
      <c r="V316" s="20" t="str">
        <f t="shared" si="92"/>
        <v>4-1EAT</v>
      </c>
      <c r="W316" s="20" t="str">
        <f t="shared" si="93"/>
        <v>910-00</v>
      </c>
      <c r="X316" s="20" t="str">
        <f t="shared" si="107"/>
        <v>810-00</v>
      </c>
      <c r="Y316" s="20" t="str">
        <f t="shared" si="108"/>
        <v>910-10</v>
      </c>
      <c r="Z316" s="20" t="str">
        <f t="shared" si="94"/>
        <v>910-12</v>
      </c>
      <c r="AA316" s="20" t="str">
        <f t="shared" si="95"/>
        <v>660-71</v>
      </c>
      <c r="AB316" s="20" t="str">
        <f t="shared" si="96"/>
        <v/>
      </c>
      <c r="AD316" s="20" t="str">
        <f t="shared" si="97"/>
        <v/>
      </c>
      <c r="AE316" s="20" t="str">
        <f t="shared" si="98"/>
        <v/>
      </c>
      <c r="AF316" s="20" t="str">
        <f t="shared" si="99"/>
        <v/>
      </c>
      <c r="AG316" s="20" t="str">
        <f t="shared" si="100"/>
        <v/>
      </c>
      <c r="AH316" s="20" t="str">
        <f t="shared" si="101"/>
        <v/>
      </c>
      <c r="AI316" s="20" t="str">
        <f t="shared" si="102"/>
        <v/>
      </c>
      <c r="AJ316" s="20" t="str">
        <f t="shared" si="103"/>
        <v/>
      </c>
      <c r="AK316" s="20" t="str">
        <f t="shared" si="104"/>
        <v/>
      </c>
      <c r="AL316" s="20" t="str">
        <f t="shared" si="105"/>
        <v/>
      </c>
      <c r="AM316" s="20" t="str">
        <f t="shared" si="106"/>
        <v/>
      </c>
      <c r="AO316" s="28" t="str">
        <f t="shared" si="88"/>
        <v/>
      </c>
    </row>
    <row r="317" spans="2:41" x14ac:dyDescent="0.25">
      <c r="B317" s="20">
        <v>2</v>
      </c>
      <c r="C317" s="32" t="s">
        <v>667</v>
      </c>
      <c r="D317" s="20" t="s">
        <v>200</v>
      </c>
      <c r="M317" s="32"/>
      <c r="S317" s="20" t="str">
        <f t="shared" si="89"/>
        <v>2-PASV</v>
      </c>
      <c r="T317" s="20" t="str">
        <f t="shared" si="90"/>
        <v>300-00</v>
      </c>
      <c r="U317" s="20" t="str">
        <f t="shared" si="91"/>
        <v>320-20</v>
      </c>
      <c r="V317" s="20" t="str">
        <f t="shared" si="92"/>
        <v>4-1EAT</v>
      </c>
      <c r="W317" s="20" t="str">
        <f t="shared" si="93"/>
        <v>910-00</v>
      </c>
      <c r="X317" s="20" t="str">
        <f t="shared" si="107"/>
        <v>810-00</v>
      </c>
      <c r="Y317" s="20" t="str">
        <f t="shared" si="108"/>
        <v>910-10</v>
      </c>
      <c r="Z317" s="20" t="str">
        <f t="shared" si="94"/>
        <v>910-12</v>
      </c>
      <c r="AA317" s="20" t="str">
        <f t="shared" si="95"/>
        <v>660-71</v>
      </c>
      <c r="AB317" s="20" t="str">
        <f t="shared" si="96"/>
        <v/>
      </c>
      <c r="AD317" s="20" t="str">
        <f t="shared" si="97"/>
        <v/>
      </c>
      <c r="AE317" s="20" t="str">
        <f t="shared" si="98"/>
        <v/>
      </c>
      <c r="AF317" s="20" t="str">
        <f t="shared" si="99"/>
        <v/>
      </c>
      <c r="AG317" s="20" t="str">
        <f t="shared" si="100"/>
        <v/>
      </c>
      <c r="AH317" s="20" t="str">
        <f t="shared" si="101"/>
        <v/>
      </c>
      <c r="AI317" s="20" t="str">
        <f t="shared" si="102"/>
        <v/>
      </c>
      <c r="AJ317" s="20" t="str">
        <f t="shared" si="103"/>
        <v/>
      </c>
      <c r="AK317" s="20" t="str">
        <f t="shared" si="104"/>
        <v/>
      </c>
      <c r="AL317" s="20" t="str">
        <f t="shared" si="105"/>
        <v/>
      </c>
      <c r="AM317" s="20" t="str">
        <f t="shared" si="106"/>
        <v/>
      </c>
      <c r="AO317" s="28" t="str">
        <f t="shared" si="88"/>
        <v/>
      </c>
    </row>
    <row r="318" spans="2:41" x14ac:dyDescent="0.25">
      <c r="B318" s="20">
        <v>2</v>
      </c>
      <c r="C318" s="32" t="s">
        <v>668</v>
      </c>
      <c r="D318" s="20" t="s">
        <v>222</v>
      </c>
      <c r="M318" s="32"/>
      <c r="S318" s="20" t="str">
        <f t="shared" si="89"/>
        <v>2-PASV</v>
      </c>
      <c r="T318" s="20" t="str">
        <f t="shared" si="90"/>
        <v>300-00</v>
      </c>
      <c r="U318" s="20" t="str">
        <f t="shared" si="91"/>
        <v>320-20</v>
      </c>
      <c r="V318" s="20" t="str">
        <f t="shared" si="92"/>
        <v>4-1EAT</v>
      </c>
      <c r="W318" s="20" t="str">
        <f t="shared" si="93"/>
        <v>910-00</v>
      </c>
      <c r="X318" s="20" t="str">
        <f t="shared" si="107"/>
        <v>810-00</v>
      </c>
      <c r="Y318" s="20" t="str">
        <f t="shared" si="108"/>
        <v>910-10</v>
      </c>
      <c r="Z318" s="20" t="str">
        <f t="shared" si="94"/>
        <v>910-12</v>
      </c>
      <c r="AA318" s="20" t="str">
        <f t="shared" si="95"/>
        <v>660-71</v>
      </c>
      <c r="AB318" s="20" t="str">
        <f t="shared" si="96"/>
        <v/>
      </c>
      <c r="AD318" s="20" t="str">
        <f t="shared" si="97"/>
        <v/>
      </c>
      <c r="AE318" s="20" t="str">
        <f t="shared" si="98"/>
        <v/>
      </c>
      <c r="AF318" s="20" t="str">
        <f t="shared" si="99"/>
        <v/>
      </c>
      <c r="AG318" s="20" t="str">
        <f t="shared" si="100"/>
        <v/>
      </c>
      <c r="AH318" s="20" t="str">
        <f t="shared" si="101"/>
        <v/>
      </c>
      <c r="AI318" s="20" t="str">
        <f t="shared" si="102"/>
        <v/>
      </c>
      <c r="AJ318" s="20" t="str">
        <f t="shared" si="103"/>
        <v/>
      </c>
      <c r="AK318" s="20" t="str">
        <f t="shared" si="104"/>
        <v/>
      </c>
      <c r="AL318" s="20" t="str">
        <f t="shared" si="105"/>
        <v/>
      </c>
      <c r="AM318" s="20" t="str">
        <f t="shared" si="106"/>
        <v/>
      </c>
      <c r="AO318" s="28" t="str">
        <f t="shared" si="88"/>
        <v/>
      </c>
    </row>
    <row r="319" spans="2:41" x14ac:dyDescent="0.25">
      <c r="B319" s="20">
        <v>2</v>
      </c>
      <c r="C319" s="32" t="s">
        <v>669</v>
      </c>
      <c r="D319" s="20" t="s">
        <v>223</v>
      </c>
      <c r="M319" s="32"/>
      <c r="S319" s="20" t="str">
        <f t="shared" si="89"/>
        <v>2-PASV</v>
      </c>
      <c r="T319" s="20" t="str">
        <f t="shared" si="90"/>
        <v>300-00</v>
      </c>
      <c r="U319" s="20" t="str">
        <f t="shared" si="91"/>
        <v>320-20</v>
      </c>
      <c r="V319" s="20" t="str">
        <f t="shared" si="92"/>
        <v>4-1EAT</v>
      </c>
      <c r="W319" s="20" t="str">
        <f t="shared" si="93"/>
        <v>910-00</v>
      </c>
      <c r="X319" s="20" t="str">
        <f t="shared" si="107"/>
        <v>810-00</v>
      </c>
      <c r="Y319" s="20" t="str">
        <f t="shared" si="108"/>
        <v>910-10</v>
      </c>
      <c r="Z319" s="20" t="str">
        <f t="shared" si="94"/>
        <v>910-12</v>
      </c>
      <c r="AA319" s="20" t="str">
        <f t="shared" si="95"/>
        <v>660-71</v>
      </c>
      <c r="AB319" s="20" t="str">
        <f t="shared" si="96"/>
        <v/>
      </c>
      <c r="AD319" s="20" t="str">
        <f t="shared" si="97"/>
        <v/>
      </c>
      <c r="AE319" s="20" t="str">
        <f t="shared" si="98"/>
        <v/>
      </c>
      <c r="AF319" s="20" t="str">
        <f t="shared" si="99"/>
        <v/>
      </c>
      <c r="AG319" s="20" t="str">
        <f t="shared" si="100"/>
        <v/>
      </c>
      <c r="AH319" s="20" t="str">
        <f t="shared" si="101"/>
        <v/>
      </c>
      <c r="AI319" s="20" t="str">
        <f t="shared" si="102"/>
        <v/>
      </c>
      <c r="AJ319" s="20" t="str">
        <f t="shared" si="103"/>
        <v/>
      </c>
      <c r="AK319" s="20" t="str">
        <f t="shared" si="104"/>
        <v/>
      </c>
      <c r="AL319" s="20" t="str">
        <f t="shared" si="105"/>
        <v/>
      </c>
      <c r="AM319" s="20" t="str">
        <f t="shared" si="106"/>
        <v/>
      </c>
      <c r="AO319" s="28" t="str">
        <f t="shared" si="88"/>
        <v/>
      </c>
    </row>
    <row r="320" spans="2:41" x14ac:dyDescent="0.25">
      <c r="B320" s="20">
        <v>2</v>
      </c>
      <c r="C320" s="32" t="s">
        <v>670</v>
      </c>
      <c r="D320" s="20" t="s">
        <v>275</v>
      </c>
      <c r="M320" s="32"/>
      <c r="S320" s="20" t="str">
        <f t="shared" si="89"/>
        <v>2-PASV</v>
      </c>
      <c r="T320" s="20" t="str">
        <f t="shared" si="90"/>
        <v>300-00</v>
      </c>
      <c r="U320" s="20" t="str">
        <f t="shared" si="91"/>
        <v>320-20</v>
      </c>
      <c r="V320" s="20" t="str">
        <f t="shared" si="92"/>
        <v>4-1EAT</v>
      </c>
      <c r="W320" s="20" t="str">
        <f t="shared" si="93"/>
        <v>910-00</v>
      </c>
      <c r="X320" s="20" t="str">
        <f t="shared" si="107"/>
        <v>810-00</v>
      </c>
      <c r="Y320" s="20" t="str">
        <f t="shared" si="108"/>
        <v>910-10</v>
      </c>
      <c r="Z320" s="20" t="str">
        <f t="shared" si="94"/>
        <v>910-12</v>
      </c>
      <c r="AA320" s="20" t="str">
        <f t="shared" si="95"/>
        <v>660-71</v>
      </c>
      <c r="AB320" s="20" t="str">
        <f t="shared" si="96"/>
        <v/>
      </c>
      <c r="AD320" s="20" t="str">
        <f t="shared" si="97"/>
        <v/>
      </c>
      <c r="AE320" s="20" t="str">
        <f t="shared" si="98"/>
        <v/>
      </c>
      <c r="AF320" s="20" t="str">
        <f t="shared" si="99"/>
        <v/>
      </c>
      <c r="AG320" s="20" t="str">
        <f t="shared" si="100"/>
        <v/>
      </c>
      <c r="AH320" s="20" t="str">
        <f t="shared" si="101"/>
        <v/>
      </c>
      <c r="AI320" s="20" t="str">
        <f t="shared" si="102"/>
        <v/>
      </c>
      <c r="AJ320" s="20" t="str">
        <f t="shared" si="103"/>
        <v/>
      </c>
      <c r="AK320" s="20" t="str">
        <f t="shared" si="104"/>
        <v/>
      </c>
      <c r="AL320" s="20" t="str">
        <f t="shared" si="105"/>
        <v/>
      </c>
      <c r="AM320" s="20" t="str">
        <f t="shared" si="106"/>
        <v/>
      </c>
      <c r="AO320" s="28" t="str">
        <f t="shared" si="88"/>
        <v/>
      </c>
    </row>
    <row r="321" spans="2:41" x14ac:dyDescent="0.25">
      <c r="B321" s="20">
        <v>2</v>
      </c>
      <c r="C321" s="32" t="s">
        <v>671</v>
      </c>
      <c r="D321" s="20" t="s">
        <v>225</v>
      </c>
      <c r="M321" s="32"/>
      <c r="S321" s="20" t="str">
        <f t="shared" si="89"/>
        <v>2-PASV</v>
      </c>
      <c r="T321" s="20" t="str">
        <f t="shared" si="90"/>
        <v>300-00</v>
      </c>
      <c r="U321" s="20" t="str">
        <f t="shared" si="91"/>
        <v>320-20</v>
      </c>
      <c r="V321" s="20" t="str">
        <f t="shared" si="92"/>
        <v>4-1EAT</v>
      </c>
      <c r="W321" s="20" t="str">
        <f t="shared" si="93"/>
        <v>910-00</v>
      </c>
      <c r="X321" s="20" t="str">
        <f t="shared" si="107"/>
        <v>810-00</v>
      </c>
      <c r="Y321" s="20" t="str">
        <f t="shared" si="108"/>
        <v>910-10</v>
      </c>
      <c r="Z321" s="20" t="str">
        <f t="shared" si="94"/>
        <v>910-12</v>
      </c>
      <c r="AA321" s="20" t="str">
        <f t="shared" si="95"/>
        <v>660-71</v>
      </c>
      <c r="AB321" s="20" t="str">
        <f t="shared" si="96"/>
        <v/>
      </c>
      <c r="AD321" s="20" t="str">
        <f t="shared" si="97"/>
        <v/>
      </c>
      <c r="AE321" s="20" t="str">
        <f t="shared" si="98"/>
        <v/>
      </c>
      <c r="AF321" s="20" t="str">
        <f t="shared" si="99"/>
        <v/>
      </c>
      <c r="AG321" s="20" t="str">
        <f t="shared" si="100"/>
        <v/>
      </c>
      <c r="AH321" s="20" t="str">
        <f t="shared" si="101"/>
        <v/>
      </c>
      <c r="AI321" s="20" t="str">
        <f t="shared" si="102"/>
        <v/>
      </c>
      <c r="AJ321" s="20" t="str">
        <f t="shared" si="103"/>
        <v/>
      </c>
      <c r="AK321" s="20" t="str">
        <f t="shared" si="104"/>
        <v/>
      </c>
      <c r="AL321" s="20" t="str">
        <f t="shared" si="105"/>
        <v/>
      </c>
      <c r="AM321" s="20" t="str">
        <f t="shared" si="106"/>
        <v/>
      </c>
      <c r="AO321" s="28" t="str">
        <f t="shared" si="88"/>
        <v/>
      </c>
    </row>
    <row r="322" spans="2:41" x14ac:dyDescent="0.25">
      <c r="B322" s="20">
        <v>2</v>
      </c>
      <c r="C322" s="32" t="s">
        <v>672</v>
      </c>
      <c r="D322" s="20" t="s">
        <v>276</v>
      </c>
      <c r="M322" s="32"/>
      <c r="S322" s="20" t="str">
        <f t="shared" si="89"/>
        <v>2-PASV</v>
      </c>
      <c r="T322" s="20" t="str">
        <f t="shared" si="90"/>
        <v>300-00</v>
      </c>
      <c r="U322" s="20" t="str">
        <f t="shared" si="91"/>
        <v>320-20</v>
      </c>
      <c r="V322" s="20" t="str">
        <f t="shared" si="92"/>
        <v>4-1EAT</v>
      </c>
      <c r="W322" s="20" t="str">
        <f t="shared" si="93"/>
        <v>910-00</v>
      </c>
      <c r="X322" s="20" t="str">
        <f t="shared" si="107"/>
        <v>810-00</v>
      </c>
      <c r="Y322" s="20" t="str">
        <f t="shared" si="108"/>
        <v>910-10</v>
      </c>
      <c r="Z322" s="20" t="str">
        <f t="shared" si="94"/>
        <v>910-12</v>
      </c>
      <c r="AA322" s="20" t="str">
        <f t="shared" si="95"/>
        <v>660-71</v>
      </c>
      <c r="AB322" s="20" t="str">
        <f t="shared" si="96"/>
        <v/>
      </c>
      <c r="AD322" s="20" t="str">
        <f t="shared" si="97"/>
        <v/>
      </c>
      <c r="AE322" s="20" t="str">
        <f t="shared" si="98"/>
        <v/>
      </c>
      <c r="AF322" s="20" t="str">
        <f t="shared" si="99"/>
        <v/>
      </c>
      <c r="AG322" s="20" t="str">
        <f t="shared" si="100"/>
        <v/>
      </c>
      <c r="AH322" s="20" t="str">
        <f t="shared" si="101"/>
        <v/>
      </c>
      <c r="AI322" s="20" t="str">
        <f t="shared" si="102"/>
        <v/>
      </c>
      <c r="AJ322" s="20" t="str">
        <f t="shared" si="103"/>
        <v/>
      </c>
      <c r="AK322" s="20" t="str">
        <f t="shared" si="104"/>
        <v/>
      </c>
      <c r="AL322" s="20" t="str">
        <f t="shared" si="105"/>
        <v/>
      </c>
      <c r="AM322" s="20" t="str">
        <f t="shared" si="106"/>
        <v/>
      </c>
      <c r="AO322" s="28" t="str">
        <f t="shared" si="88"/>
        <v/>
      </c>
    </row>
    <row r="323" spans="2:41" x14ac:dyDescent="0.25">
      <c r="B323" s="20">
        <v>2</v>
      </c>
      <c r="C323" s="32" t="s">
        <v>673</v>
      </c>
      <c r="D323" s="20" t="s">
        <v>277</v>
      </c>
      <c r="M323" s="32"/>
      <c r="S323" s="20" t="str">
        <f t="shared" si="89"/>
        <v>2-PASV</v>
      </c>
      <c r="T323" s="20" t="str">
        <f t="shared" si="90"/>
        <v>300-00</v>
      </c>
      <c r="U323" s="20" t="str">
        <f t="shared" si="91"/>
        <v>320-20</v>
      </c>
      <c r="V323" s="20" t="str">
        <f t="shared" si="92"/>
        <v>4-1EAT</v>
      </c>
      <c r="W323" s="20" t="str">
        <f t="shared" si="93"/>
        <v>910-00</v>
      </c>
      <c r="X323" s="20" t="str">
        <f t="shared" si="107"/>
        <v>810-00</v>
      </c>
      <c r="Y323" s="20" t="str">
        <f t="shared" si="108"/>
        <v>910-10</v>
      </c>
      <c r="Z323" s="20" t="str">
        <f t="shared" si="94"/>
        <v>910-12</v>
      </c>
      <c r="AA323" s="20" t="str">
        <f t="shared" si="95"/>
        <v>660-71</v>
      </c>
      <c r="AB323" s="20" t="str">
        <f t="shared" si="96"/>
        <v/>
      </c>
      <c r="AD323" s="20" t="str">
        <f t="shared" si="97"/>
        <v/>
      </c>
      <c r="AE323" s="20" t="str">
        <f t="shared" si="98"/>
        <v/>
      </c>
      <c r="AF323" s="20" t="str">
        <f t="shared" si="99"/>
        <v/>
      </c>
      <c r="AG323" s="20" t="str">
        <f t="shared" si="100"/>
        <v/>
      </c>
      <c r="AH323" s="20" t="str">
        <f t="shared" si="101"/>
        <v/>
      </c>
      <c r="AI323" s="20" t="str">
        <f t="shared" si="102"/>
        <v/>
      </c>
      <c r="AJ323" s="20" t="str">
        <f t="shared" si="103"/>
        <v/>
      </c>
      <c r="AK323" s="20" t="str">
        <f t="shared" si="104"/>
        <v/>
      </c>
      <c r="AL323" s="20" t="str">
        <f t="shared" si="105"/>
        <v/>
      </c>
      <c r="AM323" s="20" t="str">
        <f t="shared" si="106"/>
        <v/>
      </c>
      <c r="AO323" s="28" t="str">
        <f t="shared" si="88"/>
        <v/>
      </c>
    </row>
    <row r="324" spans="2:41" x14ac:dyDescent="0.25">
      <c r="B324" s="20">
        <v>2</v>
      </c>
      <c r="C324" s="32" t="s">
        <v>674</v>
      </c>
      <c r="D324" s="20" t="s">
        <v>278</v>
      </c>
      <c r="M324" s="32"/>
      <c r="S324" s="20" t="str">
        <f t="shared" si="89"/>
        <v>2-PASV</v>
      </c>
      <c r="T324" s="20" t="str">
        <f t="shared" si="90"/>
        <v>300-00</v>
      </c>
      <c r="U324" s="20" t="str">
        <f t="shared" si="91"/>
        <v>320-20</v>
      </c>
      <c r="V324" s="20" t="str">
        <f t="shared" si="92"/>
        <v>4-1EAT</v>
      </c>
      <c r="W324" s="20" t="str">
        <f t="shared" si="93"/>
        <v>910-00</v>
      </c>
      <c r="X324" s="20" t="str">
        <f t="shared" si="107"/>
        <v>810-00</v>
      </c>
      <c r="Y324" s="20" t="str">
        <f t="shared" si="108"/>
        <v>910-10</v>
      </c>
      <c r="Z324" s="20" t="str">
        <f t="shared" si="94"/>
        <v>910-12</v>
      </c>
      <c r="AA324" s="20" t="str">
        <f t="shared" si="95"/>
        <v>660-71</v>
      </c>
      <c r="AB324" s="20" t="str">
        <f t="shared" si="96"/>
        <v/>
      </c>
      <c r="AD324" s="20" t="str">
        <f t="shared" si="97"/>
        <v/>
      </c>
      <c r="AE324" s="20" t="str">
        <f t="shared" si="98"/>
        <v/>
      </c>
      <c r="AF324" s="20" t="str">
        <f t="shared" si="99"/>
        <v/>
      </c>
      <c r="AG324" s="20" t="str">
        <f t="shared" si="100"/>
        <v/>
      </c>
      <c r="AH324" s="20" t="str">
        <f t="shared" si="101"/>
        <v/>
      </c>
      <c r="AI324" s="20" t="str">
        <f t="shared" si="102"/>
        <v/>
      </c>
      <c r="AJ324" s="20" t="str">
        <f t="shared" si="103"/>
        <v/>
      </c>
      <c r="AK324" s="20" t="str">
        <f t="shared" si="104"/>
        <v/>
      </c>
      <c r="AL324" s="20" t="str">
        <f t="shared" si="105"/>
        <v/>
      </c>
      <c r="AM324" s="20" t="str">
        <f t="shared" si="106"/>
        <v/>
      </c>
      <c r="AO324" s="28" t="str">
        <f t="shared" si="88"/>
        <v/>
      </c>
    </row>
    <row r="325" spans="2:41" x14ac:dyDescent="0.25">
      <c r="B325" s="20">
        <v>2</v>
      </c>
      <c r="C325" s="32" t="s">
        <v>675</v>
      </c>
      <c r="D325" s="20" t="s">
        <v>279</v>
      </c>
      <c r="M325" s="32"/>
      <c r="S325" s="20" t="str">
        <f t="shared" si="89"/>
        <v>2-PASV</v>
      </c>
      <c r="T325" s="20" t="str">
        <f t="shared" si="90"/>
        <v>300-00</v>
      </c>
      <c r="U325" s="20" t="str">
        <f t="shared" si="91"/>
        <v>320-20</v>
      </c>
      <c r="V325" s="20" t="str">
        <f t="shared" si="92"/>
        <v>4-1EAT</v>
      </c>
      <c r="W325" s="20" t="str">
        <f t="shared" si="93"/>
        <v>910-00</v>
      </c>
      <c r="X325" s="20" t="str">
        <f t="shared" si="107"/>
        <v>810-00</v>
      </c>
      <c r="Y325" s="20" t="str">
        <f t="shared" si="108"/>
        <v>910-10</v>
      </c>
      <c r="Z325" s="20" t="str">
        <f t="shared" si="94"/>
        <v>910-12</v>
      </c>
      <c r="AA325" s="20" t="str">
        <f t="shared" si="95"/>
        <v>660-71</v>
      </c>
      <c r="AB325" s="20" t="str">
        <f t="shared" si="96"/>
        <v/>
      </c>
      <c r="AD325" s="20" t="str">
        <f t="shared" si="97"/>
        <v/>
      </c>
      <c r="AE325" s="20" t="str">
        <f t="shared" si="98"/>
        <v/>
      </c>
      <c r="AF325" s="20" t="str">
        <f t="shared" si="99"/>
        <v/>
      </c>
      <c r="AG325" s="20" t="str">
        <f t="shared" si="100"/>
        <v/>
      </c>
      <c r="AH325" s="20" t="str">
        <f t="shared" si="101"/>
        <v/>
      </c>
      <c r="AI325" s="20" t="str">
        <f t="shared" si="102"/>
        <v/>
      </c>
      <c r="AJ325" s="20" t="str">
        <f t="shared" si="103"/>
        <v/>
      </c>
      <c r="AK325" s="20" t="str">
        <f t="shared" si="104"/>
        <v/>
      </c>
      <c r="AL325" s="20" t="str">
        <f t="shared" si="105"/>
        <v/>
      </c>
      <c r="AM325" s="20" t="str">
        <f t="shared" si="106"/>
        <v/>
      </c>
      <c r="AO325" s="28" t="str">
        <f t="shared" ref="AO325:AO365" si="109">IF(NOT(EXACT(AD325, "")), AD325, IF(NOT(EXACT(AE325, "")), AE325, IF(NOT(EXACT(AF325, "")), AF325, IF(NOT(EXACT(AG325, "")), AG325, IF(NOT(EXACT(AH325, "")), AH325, IF(NOT(EXACT(AI325, "")), AI325, IF(NOT(EXACT(AJ325, "")), AJ325, IF(NOT(EXACT(AK325, "")), AK325, IF(NOT(EXACT(AL325, "")), AL325, IF(NOT(EXACT(AM325, "")), AM325, ""))))))))))</f>
        <v/>
      </c>
    </row>
    <row r="326" spans="2:41" x14ac:dyDescent="0.25">
      <c r="B326" s="20">
        <v>2</v>
      </c>
      <c r="C326" s="32" t="s">
        <v>676</v>
      </c>
      <c r="D326" s="20" t="s">
        <v>280</v>
      </c>
      <c r="M326" s="32"/>
      <c r="S326" s="20" t="str">
        <f t="shared" ref="S326:S365" si="110">IF(EXACT($F326, ""), IF(EXACT($S325, ""), "", $S325), $F326)</f>
        <v>2-PASV</v>
      </c>
      <c r="T326" s="20" t="str">
        <f t="shared" ref="T326:T365" si="111">IF(EXACT($G326, ""), IF(EXACT($T325, ""), "", $T325), $G326)</f>
        <v>300-00</v>
      </c>
      <c r="U326" s="20" t="str">
        <f t="shared" ref="U326:U365" si="112">IF(EXACT($H326, ""), IF(EXACT($U325, ""), "", $U325), $H326)</f>
        <v>320-20</v>
      </c>
      <c r="V326" s="20" t="str">
        <f t="shared" ref="V326:V365" si="113">IF(EXACT($I326, ""), IF(EXACT($V325, ""), "", $V325), $I326)</f>
        <v>4-1EAT</v>
      </c>
      <c r="W326" s="20" t="str">
        <f t="shared" ref="W326:W365" si="114">IF(EXACT($J326, ""), IF(EXACT($W325, ""), "", $W325), $J326)</f>
        <v>910-00</v>
      </c>
      <c r="X326" s="20" t="str">
        <f t="shared" si="107"/>
        <v>810-00</v>
      </c>
      <c r="Y326" s="20" t="str">
        <f t="shared" si="108"/>
        <v>910-10</v>
      </c>
      <c r="Z326" s="20" t="str">
        <f t="shared" ref="Z326:Z365" si="115">IF(EXACT($M326, ""), IF(EXACT($Z325, ""), "", $Z325), $M326)</f>
        <v>910-12</v>
      </c>
      <c r="AA326" s="20" t="str">
        <f t="shared" ref="AA326:AA365" si="116">IF(EXACT($N326, ""), IF(EXACT($AA325, ""), "", $AA325), $N326)</f>
        <v>660-71</v>
      </c>
      <c r="AB326" s="20" t="str">
        <f t="shared" ref="AB326:AB365" si="117">IF(EXACT($O326, ""), IF(EXACT($AB325, ""), "", $AB325), $O326)</f>
        <v/>
      </c>
      <c r="AD326" s="20" t="str">
        <f t="shared" ref="AD326:AD365" si="118">IF(EXACT(T326, T325), "", CONCATENATE("SELECT * FROM ""SchAccounting"".""Func_TblCodeOfAccounting_Structure_SET""(0000004000000000002, NULL, 0000009000000000002, 0, '", S326, "', '", T326, "'); "))</f>
        <v/>
      </c>
      <c r="AE326" s="20" t="str">
        <f t="shared" ref="AE326:AE365" si="119">IF(EXACT(U326, U325), "", CONCATENATE("SELECT * FROM ""SchAccounting"".""Func_TblCodeOfAccounting_Structure_SET""(0000004000000000002, NULL, 0000009000000000002, 1, '", T326, "', '", U326, "'); "))</f>
        <v/>
      </c>
      <c r="AF326" s="20" t="str">
        <f t="shared" ref="AF326:AF365" si="120">IF(EXACT(V326, V325), "", CONCATENATE("SELECT * FROM ""SchAccounting"".""Func_TblCodeOfAccounting_Structure_SET""(0000004000000000002, NULL, 0000009000000000002, 2, '", U326, "', '", V326, "'); "))</f>
        <v/>
      </c>
      <c r="AG326" s="20" t="str">
        <f t="shared" ref="AG326:AG365" si="121">IF(EXACT(W326, W325), "", CONCATENATE("SELECT * FROM ""SchAccounting"".""Func_TblCodeOfAccounting_Structure_SET""(0000004000000000002, NULL, 0000009000000000002, 3, '", V326, "', '", W326, "'); "))</f>
        <v/>
      </c>
      <c r="AH326" s="20" t="str">
        <f t="shared" ref="AH326:AH365" si="122">IF(EXACT(X326, X325), "", CONCATENATE("SELECT * FROM ""SchAccounting"".""Func_TblCodeOfAccounting_Structure_SET""(0000004000000000002, NULL, 0000009000000000002, 4, '", W326, "', '", X326, "'); "))</f>
        <v/>
      </c>
      <c r="AI326" s="20" t="str">
        <f t="shared" ref="AI326:AI365" si="123">IF(EXACT(Y326, Y325), "", CONCATENATE("SELECT * FROM ""SchAccounting"".""Func_TblCodeOfAccounting_Structure_SET""(0000004000000000002, NULL, 0000009000000000002, 5, '", X326, "', '", Y326, "'); "))</f>
        <v/>
      </c>
      <c r="AJ326" s="20" t="str">
        <f t="shared" ref="AJ326:AJ365" si="124">IF(EXACT(Z326, Z325), "", CONCATENATE("SELECT * FROM ""SchAccounting"".""Func_TblCodeOfAccounting_Structure_SET""(0000004000000000002, NULL, 0000009000000000002, 6, '", Y326, "', '", Z326, "'); "))</f>
        <v/>
      </c>
      <c r="AK326" s="20" t="str">
        <f t="shared" ref="AK326:AK365" si="125">IF(EXACT(AA326, AA325), "", CONCATENATE("SELECT * FROM ""SchAccounting"".""Func_TblCodeOfAccounting_Structure_SET""(0000004000000000002, NULL, 0000009000000000002, 7, '", Z326, "', '", AA326, "'); "))</f>
        <v/>
      </c>
      <c r="AL326" s="20" t="str">
        <f t="shared" ref="AL326:AL365" si="126">IF(EXACT(AB326, AB325), "", CONCATENATE("SELECT * FROM ""SchAccounting"".""Func_TblCodeOfAccounting_Structure_SET""(0000004000000000002, NULL, 0000009000000000002, 8, '", AA326, "', '", AB326, "'); "))</f>
        <v/>
      </c>
      <c r="AM326" s="20" t="str">
        <f t="shared" ref="AM326:AM365" si="127">IF(EXACT(AC326, AC325), "", CONCATENATE("SELECT * FROM ""SchAccounting"".""Func_TblCodeOfAccounting_Structure_SET""(0000004000000000002, NULL, 0000009000000000002, 9, '", AB326, "', '", AC326, "'); "))</f>
        <v/>
      </c>
      <c r="AO326" s="28" t="str">
        <f t="shared" si="109"/>
        <v/>
      </c>
    </row>
    <row r="327" spans="2:41" x14ac:dyDescent="0.25">
      <c r="B327" s="20">
        <v>2</v>
      </c>
      <c r="C327" s="32" t="s">
        <v>677</v>
      </c>
      <c r="D327" s="20" t="s">
        <v>281</v>
      </c>
      <c r="M327" s="32"/>
      <c r="S327" s="20" t="str">
        <f t="shared" si="110"/>
        <v>2-PASV</v>
      </c>
      <c r="T327" s="20" t="str">
        <f t="shared" si="111"/>
        <v>300-00</v>
      </c>
      <c r="U327" s="20" t="str">
        <f t="shared" si="112"/>
        <v>320-20</v>
      </c>
      <c r="V327" s="20" t="str">
        <f t="shared" si="113"/>
        <v>4-1EAT</v>
      </c>
      <c r="W327" s="20" t="str">
        <f t="shared" si="114"/>
        <v>910-00</v>
      </c>
      <c r="X327" s="20" t="str">
        <f t="shared" si="107"/>
        <v>810-00</v>
      </c>
      <c r="Y327" s="20" t="str">
        <f t="shared" si="108"/>
        <v>910-10</v>
      </c>
      <c r="Z327" s="20" t="str">
        <f t="shared" si="115"/>
        <v>910-12</v>
      </c>
      <c r="AA327" s="20" t="str">
        <f t="shared" si="116"/>
        <v>660-71</v>
      </c>
      <c r="AB327" s="20" t="str">
        <f t="shared" si="117"/>
        <v/>
      </c>
      <c r="AD327" s="20" t="str">
        <f t="shared" si="118"/>
        <v/>
      </c>
      <c r="AE327" s="20" t="str">
        <f t="shared" si="119"/>
        <v/>
      </c>
      <c r="AF327" s="20" t="str">
        <f t="shared" si="120"/>
        <v/>
      </c>
      <c r="AG327" s="20" t="str">
        <f t="shared" si="121"/>
        <v/>
      </c>
      <c r="AH327" s="20" t="str">
        <f t="shared" si="122"/>
        <v/>
      </c>
      <c r="AI327" s="20" t="str">
        <f t="shared" si="123"/>
        <v/>
      </c>
      <c r="AJ327" s="20" t="str">
        <f t="shared" si="124"/>
        <v/>
      </c>
      <c r="AK327" s="20" t="str">
        <f t="shared" si="125"/>
        <v/>
      </c>
      <c r="AL327" s="20" t="str">
        <f t="shared" si="126"/>
        <v/>
      </c>
      <c r="AM327" s="20" t="str">
        <f t="shared" si="127"/>
        <v/>
      </c>
      <c r="AO327" s="28" t="str">
        <f t="shared" si="109"/>
        <v/>
      </c>
    </row>
    <row r="328" spans="2:41" x14ac:dyDescent="0.25">
      <c r="B328" s="20">
        <v>2</v>
      </c>
      <c r="C328" s="32" t="s">
        <v>678</v>
      </c>
      <c r="D328" s="20" t="s">
        <v>282</v>
      </c>
      <c r="M328" s="32"/>
      <c r="S328" s="20" t="str">
        <f t="shared" si="110"/>
        <v>2-PASV</v>
      </c>
      <c r="T328" s="20" t="str">
        <f t="shared" si="111"/>
        <v>300-00</v>
      </c>
      <c r="U328" s="20" t="str">
        <f t="shared" si="112"/>
        <v>320-20</v>
      </c>
      <c r="V328" s="20" t="str">
        <f t="shared" si="113"/>
        <v>4-1EAT</v>
      </c>
      <c r="W328" s="20" t="str">
        <f t="shared" si="114"/>
        <v>910-00</v>
      </c>
      <c r="X328" s="20" t="str">
        <f t="shared" si="107"/>
        <v>810-00</v>
      </c>
      <c r="Y328" s="20" t="str">
        <f t="shared" si="108"/>
        <v>910-10</v>
      </c>
      <c r="Z328" s="20" t="str">
        <f t="shared" si="115"/>
        <v>910-12</v>
      </c>
      <c r="AA328" s="20" t="str">
        <f t="shared" si="116"/>
        <v>660-71</v>
      </c>
      <c r="AB328" s="20" t="str">
        <f t="shared" si="117"/>
        <v/>
      </c>
      <c r="AD328" s="20" t="str">
        <f t="shared" si="118"/>
        <v/>
      </c>
      <c r="AE328" s="20" t="str">
        <f t="shared" si="119"/>
        <v/>
      </c>
      <c r="AF328" s="20" t="str">
        <f t="shared" si="120"/>
        <v/>
      </c>
      <c r="AG328" s="20" t="str">
        <f t="shared" si="121"/>
        <v/>
      </c>
      <c r="AH328" s="20" t="str">
        <f t="shared" si="122"/>
        <v/>
      </c>
      <c r="AI328" s="20" t="str">
        <f t="shared" si="123"/>
        <v/>
      </c>
      <c r="AJ328" s="20" t="str">
        <f t="shared" si="124"/>
        <v/>
      </c>
      <c r="AK328" s="20" t="str">
        <f t="shared" si="125"/>
        <v/>
      </c>
      <c r="AL328" s="20" t="str">
        <f t="shared" si="126"/>
        <v/>
      </c>
      <c r="AM328" s="20" t="str">
        <f t="shared" si="127"/>
        <v/>
      </c>
      <c r="AO328" s="28" t="str">
        <f t="shared" si="109"/>
        <v/>
      </c>
    </row>
    <row r="329" spans="2:41" x14ac:dyDescent="0.25">
      <c r="B329" s="20">
        <v>2</v>
      </c>
      <c r="C329" s="32" t="s">
        <v>679</v>
      </c>
      <c r="D329" s="20" t="s">
        <v>283</v>
      </c>
      <c r="M329" s="32"/>
      <c r="S329" s="20" t="str">
        <f t="shared" si="110"/>
        <v>2-PASV</v>
      </c>
      <c r="T329" s="20" t="str">
        <f t="shared" si="111"/>
        <v>300-00</v>
      </c>
      <c r="U329" s="20" t="str">
        <f t="shared" si="112"/>
        <v>320-20</v>
      </c>
      <c r="V329" s="20" t="str">
        <f t="shared" si="113"/>
        <v>4-1EAT</v>
      </c>
      <c r="W329" s="20" t="str">
        <f t="shared" si="114"/>
        <v>910-00</v>
      </c>
      <c r="X329" s="20" t="str">
        <f t="shared" si="107"/>
        <v>810-00</v>
      </c>
      <c r="Y329" s="20" t="str">
        <f t="shared" si="108"/>
        <v>910-10</v>
      </c>
      <c r="Z329" s="20" t="str">
        <f t="shared" si="115"/>
        <v>910-12</v>
      </c>
      <c r="AA329" s="20" t="str">
        <f t="shared" si="116"/>
        <v>660-71</v>
      </c>
      <c r="AB329" s="20" t="str">
        <f t="shared" si="117"/>
        <v/>
      </c>
      <c r="AD329" s="20" t="str">
        <f t="shared" si="118"/>
        <v/>
      </c>
      <c r="AE329" s="20" t="str">
        <f t="shared" si="119"/>
        <v/>
      </c>
      <c r="AF329" s="20" t="str">
        <f t="shared" si="120"/>
        <v/>
      </c>
      <c r="AG329" s="20" t="str">
        <f t="shared" si="121"/>
        <v/>
      </c>
      <c r="AH329" s="20" t="str">
        <f t="shared" si="122"/>
        <v/>
      </c>
      <c r="AI329" s="20" t="str">
        <f t="shared" si="123"/>
        <v/>
      </c>
      <c r="AJ329" s="20" t="str">
        <f t="shared" si="124"/>
        <v/>
      </c>
      <c r="AK329" s="20" t="str">
        <f t="shared" si="125"/>
        <v/>
      </c>
      <c r="AL329" s="20" t="str">
        <f t="shared" si="126"/>
        <v/>
      </c>
      <c r="AM329" s="20" t="str">
        <f t="shared" si="127"/>
        <v/>
      </c>
      <c r="AO329" s="28" t="str">
        <f t="shared" si="109"/>
        <v/>
      </c>
    </row>
    <row r="330" spans="2:41" x14ac:dyDescent="0.25">
      <c r="B330" s="20">
        <v>2</v>
      </c>
      <c r="C330" s="32" t="s">
        <v>680</v>
      </c>
      <c r="D330" s="20" t="s">
        <v>227</v>
      </c>
      <c r="M330" s="32"/>
      <c r="S330" s="20" t="str">
        <f t="shared" si="110"/>
        <v>2-PASV</v>
      </c>
      <c r="T330" s="20" t="str">
        <f t="shared" si="111"/>
        <v>300-00</v>
      </c>
      <c r="U330" s="20" t="str">
        <f t="shared" si="112"/>
        <v>320-20</v>
      </c>
      <c r="V330" s="20" t="str">
        <f t="shared" si="113"/>
        <v>4-1EAT</v>
      </c>
      <c r="W330" s="20" t="str">
        <f t="shared" si="114"/>
        <v>910-00</v>
      </c>
      <c r="X330" s="20" t="str">
        <f t="shared" ref="X330:X365" si="128">IF(EXACT($K330, ""), IF(EXACT($X329, ""), "", $X329), $K330)</f>
        <v>810-00</v>
      </c>
      <c r="Y330" s="20" t="str">
        <f t="shared" ref="Y330:Y365" si="129">IF(EXACT($L330, ""), IF(EXACT($Y329, ""), "", $Y329), $L330)</f>
        <v>910-10</v>
      </c>
      <c r="Z330" s="20" t="str">
        <f t="shared" si="115"/>
        <v>910-12</v>
      </c>
      <c r="AA330" s="20" t="str">
        <f t="shared" si="116"/>
        <v>660-71</v>
      </c>
      <c r="AB330" s="20" t="str">
        <f t="shared" si="117"/>
        <v/>
      </c>
      <c r="AD330" s="20" t="str">
        <f t="shared" si="118"/>
        <v/>
      </c>
      <c r="AE330" s="20" t="str">
        <f t="shared" si="119"/>
        <v/>
      </c>
      <c r="AF330" s="20" t="str">
        <f t="shared" si="120"/>
        <v/>
      </c>
      <c r="AG330" s="20" t="str">
        <f t="shared" si="121"/>
        <v/>
      </c>
      <c r="AH330" s="20" t="str">
        <f t="shared" si="122"/>
        <v/>
      </c>
      <c r="AI330" s="20" t="str">
        <f t="shared" si="123"/>
        <v/>
      </c>
      <c r="AJ330" s="20" t="str">
        <f t="shared" si="124"/>
        <v/>
      </c>
      <c r="AK330" s="20" t="str">
        <f t="shared" si="125"/>
        <v/>
      </c>
      <c r="AL330" s="20" t="str">
        <f t="shared" si="126"/>
        <v/>
      </c>
      <c r="AM330" s="20" t="str">
        <f t="shared" si="127"/>
        <v/>
      </c>
      <c r="AO330" s="28" t="str">
        <f t="shared" si="109"/>
        <v/>
      </c>
    </row>
    <row r="331" spans="2:41" x14ac:dyDescent="0.25">
      <c r="B331" s="20">
        <v>2</v>
      </c>
      <c r="C331" s="32" t="s">
        <v>681</v>
      </c>
      <c r="D331" s="20" t="s">
        <v>228</v>
      </c>
      <c r="M331" s="32"/>
      <c r="S331" s="20" t="str">
        <f t="shared" si="110"/>
        <v>2-PASV</v>
      </c>
      <c r="T331" s="20" t="str">
        <f t="shared" si="111"/>
        <v>300-00</v>
      </c>
      <c r="U331" s="20" t="str">
        <f t="shared" si="112"/>
        <v>320-20</v>
      </c>
      <c r="V331" s="20" t="str">
        <f t="shared" si="113"/>
        <v>4-1EAT</v>
      </c>
      <c r="W331" s="20" t="str">
        <f t="shared" si="114"/>
        <v>910-00</v>
      </c>
      <c r="X331" s="20" t="str">
        <f t="shared" si="128"/>
        <v>810-00</v>
      </c>
      <c r="Y331" s="20" t="str">
        <f t="shared" si="129"/>
        <v>910-10</v>
      </c>
      <c r="Z331" s="20" t="str">
        <f t="shared" si="115"/>
        <v>910-12</v>
      </c>
      <c r="AA331" s="20" t="str">
        <f t="shared" si="116"/>
        <v>660-71</v>
      </c>
      <c r="AB331" s="20" t="str">
        <f t="shared" si="117"/>
        <v/>
      </c>
      <c r="AD331" s="20" t="str">
        <f t="shared" si="118"/>
        <v/>
      </c>
      <c r="AE331" s="20" t="str">
        <f t="shared" si="119"/>
        <v/>
      </c>
      <c r="AF331" s="20" t="str">
        <f t="shared" si="120"/>
        <v/>
      </c>
      <c r="AG331" s="20" t="str">
        <f t="shared" si="121"/>
        <v/>
      </c>
      <c r="AH331" s="20" t="str">
        <f t="shared" si="122"/>
        <v/>
      </c>
      <c r="AI331" s="20" t="str">
        <f t="shared" si="123"/>
        <v/>
      </c>
      <c r="AJ331" s="20" t="str">
        <f t="shared" si="124"/>
        <v/>
      </c>
      <c r="AK331" s="20" t="str">
        <f t="shared" si="125"/>
        <v/>
      </c>
      <c r="AL331" s="20" t="str">
        <f t="shared" si="126"/>
        <v/>
      </c>
      <c r="AM331" s="20" t="str">
        <f t="shared" si="127"/>
        <v/>
      </c>
      <c r="AO331" s="28" t="str">
        <f t="shared" si="109"/>
        <v/>
      </c>
    </row>
    <row r="332" spans="2:41" x14ac:dyDescent="0.25">
      <c r="B332" s="20">
        <v>2</v>
      </c>
      <c r="C332" s="32" t="s">
        <v>682</v>
      </c>
      <c r="D332" s="20" t="s">
        <v>285</v>
      </c>
      <c r="M332" s="32"/>
      <c r="S332" s="20" t="str">
        <f t="shared" si="110"/>
        <v>2-PASV</v>
      </c>
      <c r="T332" s="20" t="str">
        <f t="shared" si="111"/>
        <v>300-00</v>
      </c>
      <c r="U332" s="20" t="str">
        <f t="shared" si="112"/>
        <v>320-20</v>
      </c>
      <c r="V332" s="20" t="str">
        <f t="shared" si="113"/>
        <v>4-1EAT</v>
      </c>
      <c r="W332" s="20" t="str">
        <f t="shared" si="114"/>
        <v>910-00</v>
      </c>
      <c r="X332" s="20" t="str">
        <f t="shared" si="128"/>
        <v>810-00</v>
      </c>
      <c r="Y332" s="20" t="str">
        <f t="shared" si="129"/>
        <v>910-10</v>
      </c>
      <c r="Z332" s="20" t="str">
        <f t="shared" si="115"/>
        <v>910-12</v>
      </c>
      <c r="AA332" s="20" t="str">
        <f t="shared" si="116"/>
        <v>660-71</v>
      </c>
      <c r="AB332" s="20" t="str">
        <f t="shared" si="117"/>
        <v/>
      </c>
      <c r="AD332" s="20" t="str">
        <f t="shared" si="118"/>
        <v/>
      </c>
      <c r="AE332" s="20" t="str">
        <f t="shared" si="119"/>
        <v/>
      </c>
      <c r="AF332" s="20" t="str">
        <f t="shared" si="120"/>
        <v/>
      </c>
      <c r="AG332" s="20" t="str">
        <f t="shared" si="121"/>
        <v/>
      </c>
      <c r="AH332" s="20" t="str">
        <f t="shared" si="122"/>
        <v/>
      </c>
      <c r="AI332" s="20" t="str">
        <f t="shared" si="123"/>
        <v/>
      </c>
      <c r="AJ332" s="20" t="str">
        <f t="shared" si="124"/>
        <v/>
      </c>
      <c r="AK332" s="20" t="str">
        <f t="shared" si="125"/>
        <v/>
      </c>
      <c r="AL332" s="20" t="str">
        <f t="shared" si="126"/>
        <v/>
      </c>
      <c r="AM332" s="20" t="str">
        <f t="shared" si="127"/>
        <v/>
      </c>
      <c r="AO332" s="28" t="str">
        <f t="shared" si="109"/>
        <v/>
      </c>
    </row>
    <row r="333" spans="2:41" x14ac:dyDescent="0.25">
      <c r="B333" s="20">
        <v>2</v>
      </c>
      <c r="C333" s="32" t="s">
        <v>683</v>
      </c>
      <c r="D333" s="20" t="s">
        <v>230</v>
      </c>
      <c r="M333" s="32"/>
      <c r="S333" s="20" t="str">
        <f t="shared" si="110"/>
        <v>2-PASV</v>
      </c>
      <c r="T333" s="20" t="str">
        <f t="shared" si="111"/>
        <v>300-00</v>
      </c>
      <c r="U333" s="20" t="str">
        <f t="shared" si="112"/>
        <v>320-20</v>
      </c>
      <c r="V333" s="20" t="str">
        <f t="shared" si="113"/>
        <v>4-1EAT</v>
      </c>
      <c r="W333" s="20" t="str">
        <f t="shared" si="114"/>
        <v>910-00</v>
      </c>
      <c r="X333" s="20" t="str">
        <f t="shared" si="128"/>
        <v>810-00</v>
      </c>
      <c r="Y333" s="20" t="str">
        <f t="shared" si="129"/>
        <v>910-10</v>
      </c>
      <c r="Z333" s="20" t="str">
        <f t="shared" si="115"/>
        <v>910-12</v>
      </c>
      <c r="AA333" s="20" t="str">
        <f t="shared" si="116"/>
        <v>660-71</v>
      </c>
      <c r="AB333" s="20" t="str">
        <f t="shared" si="117"/>
        <v/>
      </c>
      <c r="AD333" s="20" t="str">
        <f t="shared" si="118"/>
        <v/>
      </c>
      <c r="AE333" s="20" t="str">
        <f t="shared" si="119"/>
        <v/>
      </c>
      <c r="AF333" s="20" t="str">
        <f t="shared" si="120"/>
        <v/>
      </c>
      <c r="AG333" s="20" t="str">
        <f t="shared" si="121"/>
        <v/>
      </c>
      <c r="AH333" s="20" t="str">
        <f t="shared" si="122"/>
        <v/>
      </c>
      <c r="AI333" s="20" t="str">
        <f t="shared" si="123"/>
        <v/>
      </c>
      <c r="AJ333" s="20" t="str">
        <f t="shared" si="124"/>
        <v/>
      </c>
      <c r="AK333" s="20" t="str">
        <f t="shared" si="125"/>
        <v/>
      </c>
      <c r="AL333" s="20" t="str">
        <f t="shared" si="126"/>
        <v/>
      </c>
      <c r="AM333" s="20" t="str">
        <f t="shared" si="127"/>
        <v/>
      </c>
      <c r="AO333" s="28" t="str">
        <f t="shared" si="109"/>
        <v/>
      </c>
    </row>
    <row r="334" spans="2:41" x14ac:dyDescent="0.25">
      <c r="B334" s="20">
        <v>2</v>
      </c>
      <c r="C334" s="32" t="s">
        <v>684</v>
      </c>
      <c r="D334" s="20" t="s">
        <v>286</v>
      </c>
      <c r="M334" s="32"/>
      <c r="S334" s="20" t="str">
        <f t="shared" si="110"/>
        <v>2-PASV</v>
      </c>
      <c r="T334" s="20" t="str">
        <f t="shared" si="111"/>
        <v>300-00</v>
      </c>
      <c r="U334" s="20" t="str">
        <f t="shared" si="112"/>
        <v>320-20</v>
      </c>
      <c r="V334" s="20" t="str">
        <f t="shared" si="113"/>
        <v>4-1EAT</v>
      </c>
      <c r="W334" s="20" t="str">
        <f t="shared" si="114"/>
        <v>910-00</v>
      </c>
      <c r="X334" s="20" t="str">
        <f t="shared" si="128"/>
        <v>810-00</v>
      </c>
      <c r="Y334" s="20" t="str">
        <f t="shared" si="129"/>
        <v>910-10</v>
      </c>
      <c r="Z334" s="20" t="str">
        <f t="shared" si="115"/>
        <v>910-12</v>
      </c>
      <c r="AA334" s="20" t="str">
        <f t="shared" si="116"/>
        <v>660-71</v>
      </c>
      <c r="AB334" s="20" t="str">
        <f t="shared" si="117"/>
        <v/>
      </c>
      <c r="AD334" s="20" t="str">
        <f t="shared" si="118"/>
        <v/>
      </c>
      <c r="AE334" s="20" t="str">
        <f t="shared" si="119"/>
        <v/>
      </c>
      <c r="AF334" s="20" t="str">
        <f t="shared" si="120"/>
        <v/>
      </c>
      <c r="AG334" s="20" t="str">
        <f t="shared" si="121"/>
        <v/>
      </c>
      <c r="AH334" s="20" t="str">
        <f t="shared" si="122"/>
        <v/>
      </c>
      <c r="AI334" s="20" t="str">
        <f t="shared" si="123"/>
        <v/>
      </c>
      <c r="AJ334" s="20" t="str">
        <f t="shared" si="124"/>
        <v/>
      </c>
      <c r="AK334" s="20" t="str">
        <f t="shared" si="125"/>
        <v/>
      </c>
      <c r="AL334" s="20" t="str">
        <f t="shared" si="126"/>
        <v/>
      </c>
      <c r="AM334" s="20" t="str">
        <f t="shared" si="127"/>
        <v/>
      </c>
      <c r="AO334" s="28" t="str">
        <f t="shared" si="109"/>
        <v/>
      </c>
    </row>
    <row r="335" spans="2:41" x14ac:dyDescent="0.25">
      <c r="B335" s="20">
        <v>2</v>
      </c>
      <c r="C335" s="32" t="s">
        <v>685</v>
      </c>
      <c r="D335" s="20" t="s">
        <v>232</v>
      </c>
      <c r="M335" s="32"/>
      <c r="S335" s="20" t="str">
        <f t="shared" si="110"/>
        <v>2-PASV</v>
      </c>
      <c r="T335" s="20" t="str">
        <f t="shared" si="111"/>
        <v>300-00</v>
      </c>
      <c r="U335" s="20" t="str">
        <f t="shared" si="112"/>
        <v>320-20</v>
      </c>
      <c r="V335" s="20" t="str">
        <f t="shared" si="113"/>
        <v>4-1EAT</v>
      </c>
      <c r="W335" s="20" t="str">
        <f t="shared" si="114"/>
        <v>910-00</v>
      </c>
      <c r="X335" s="20" t="str">
        <f t="shared" si="128"/>
        <v>810-00</v>
      </c>
      <c r="Y335" s="20" t="str">
        <f t="shared" si="129"/>
        <v>910-10</v>
      </c>
      <c r="Z335" s="20" t="str">
        <f t="shared" si="115"/>
        <v>910-12</v>
      </c>
      <c r="AA335" s="20" t="str">
        <f t="shared" si="116"/>
        <v>660-71</v>
      </c>
      <c r="AB335" s="20" t="str">
        <f t="shared" si="117"/>
        <v/>
      </c>
      <c r="AD335" s="20" t="str">
        <f t="shared" si="118"/>
        <v/>
      </c>
      <c r="AE335" s="20" t="str">
        <f t="shared" si="119"/>
        <v/>
      </c>
      <c r="AF335" s="20" t="str">
        <f t="shared" si="120"/>
        <v/>
      </c>
      <c r="AG335" s="20" t="str">
        <f t="shared" si="121"/>
        <v/>
      </c>
      <c r="AH335" s="20" t="str">
        <f t="shared" si="122"/>
        <v/>
      </c>
      <c r="AI335" s="20" t="str">
        <f t="shared" si="123"/>
        <v/>
      </c>
      <c r="AJ335" s="20" t="str">
        <f t="shared" si="124"/>
        <v/>
      </c>
      <c r="AK335" s="20" t="str">
        <f t="shared" si="125"/>
        <v/>
      </c>
      <c r="AL335" s="20" t="str">
        <f t="shared" si="126"/>
        <v/>
      </c>
      <c r="AM335" s="20" t="str">
        <f t="shared" si="127"/>
        <v/>
      </c>
      <c r="AO335" s="28" t="str">
        <f t="shared" si="109"/>
        <v/>
      </c>
    </row>
    <row r="336" spans="2:41" x14ac:dyDescent="0.25">
      <c r="B336" s="20">
        <v>2</v>
      </c>
      <c r="C336" s="32" t="s">
        <v>686</v>
      </c>
      <c r="D336" s="20" t="s">
        <v>233</v>
      </c>
      <c r="M336" s="32"/>
      <c r="S336" s="20" t="str">
        <f t="shared" si="110"/>
        <v>2-PASV</v>
      </c>
      <c r="T336" s="20" t="str">
        <f t="shared" si="111"/>
        <v>300-00</v>
      </c>
      <c r="U336" s="20" t="str">
        <f t="shared" si="112"/>
        <v>320-20</v>
      </c>
      <c r="V336" s="20" t="str">
        <f t="shared" si="113"/>
        <v>4-1EAT</v>
      </c>
      <c r="W336" s="20" t="str">
        <f t="shared" si="114"/>
        <v>910-00</v>
      </c>
      <c r="X336" s="20" t="str">
        <f t="shared" si="128"/>
        <v>810-00</v>
      </c>
      <c r="Y336" s="20" t="str">
        <f t="shared" si="129"/>
        <v>910-10</v>
      </c>
      <c r="Z336" s="20" t="str">
        <f t="shared" si="115"/>
        <v>910-12</v>
      </c>
      <c r="AA336" s="20" t="str">
        <f t="shared" si="116"/>
        <v>660-71</v>
      </c>
      <c r="AB336" s="20" t="str">
        <f t="shared" si="117"/>
        <v/>
      </c>
      <c r="AD336" s="20" t="str">
        <f t="shared" si="118"/>
        <v/>
      </c>
      <c r="AE336" s="20" t="str">
        <f t="shared" si="119"/>
        <v/>
      </c>
      <c r="AF336" s="20" t="str">
        <f t="shared" si="120"/>
        <v/>
      </c>
      <c r="AG336" s="20" t="str">
        <f t="shared" si="121"/>
        <v/>
      </c>
      <c r="AH336" s="20" t="str">
        <f t="shared" si="122"/>
        <v/>
      </c>
      <c r="AI336" s="20" t="str">
        <f t="shared" si="123"/>
        <v/>
      </c>
      <c r="AJ336" s="20" t="str">
        <f t="shared" si="124"/>
        <v/>
      </c>
      <c r="AK336" s="20" t="str">
        <f t="shared" si="125"/>
        <v/>
      </c>
      <c r="AL336" s="20" t="str">
        <f t="shared" si="126"/>
        <v/>
      </c>
      <c r="AM336" s="20" t="str">
        <f t="shared" si="127"/>
        <v/>
      </c>
      <c r="AO336" s="28" t="str">
        <f t="shared" si="109"/>
        <v/>
      </c>
    </row>
    <row r="337" spans="2:41" x14ac:dyDescent="0.25">
      <c r="B337" s="20">
        <v>2</v>
      </c>
      <c r="C337" s="32" t="s">
        <v>687</v>
      </c>
      <c r="D337" s="20" t="s">
        <v>234</v>
      </c>
      <c r="M337" s="32"/>
      <c r="S337" s="20" t="str">
        <f t="shared" si="110"/>
        <v>2-PASV</v>
      </c>
      <c r="T337" s="20" t="str">
        <f t="shared" si="111"/>
        <v>300-00</v>
      </c>
      <c r="U337" s="20" t="str">
        <f t="shared" si="112"/>
        <v>320-20</v>
      </c>
      <c r="V337" s="20" t="str">
        <f t="shared" si="113"/>
        <v>4-1EAT</v>
      </c>
      <c r="W337" s="20" t="str">
        <f t="shared" si="114"/>
        <v>910-00</v>
      </c>
      <c r="X337" s="20" t="str">
        <f t="shared" si="128"/>
        <v>810-00</v>
      </c>
      <c r="Y337" s="20" t="str">
        <f t="shared" si="129"/>
        <v>910-10</v>
      </c>
      <c r="Z337" s="20" t="str">
        <f t="shared" si="115"/>
        <v>910-12</v>
      </c>
      <c r="AA337" s="20" t="str">
        <f t="shared" si="116"/>
        <v>660-71</v>
      </c>
      <c r="AB337" s="20" t="str">
        <f t="shared" si="117"/>
        <v/>
      </c>
      <c r="AD337" s="20" t="str">
        <f t="shared" si="118"/>
        <v/>
      </c>
      <c r="AE337" s="20" t="str">
        <f t="shared" si="119"/>
        <v/>
      </c>
      <c r="AF337" s="20" t="str">
        <f t="shared" si="120"/>
        <v/>
      </c>
      <c r="AG337" s="20" t="str">
        <f t="shared" si="121"/>
        <v/>
      </c>
      <c r="AH337" s="20" t="str">
        <f t="shared" si="122"/>
        <v/>
      </c>
      <c r="AI337" s="20" t="str">
        <f t="shared" si="123"/>
        <v/>
      </c>
      <c r="AJ337" s="20" t="str">
        <f t="shared" si="124"/>
        <v/>
      </c>
      <c r="AK337" s="20" t="str">
        <f t="shared" si="125"/>
        <v/>
      </c>
      <c r="AL337" s="20" t="str">
        <f t="shared" si="126"/>
        <v/>
      </c>
      <c r="AM337" s="20" t="str">
        <f t="shared" si="127"/>
        <v/>
      </c>
      <c r="AO337" s="28" t="str">
        <f t="shared" si="109"/>
        <v/>
      </c>
    </row>
    <row r="338" spans="2:41" x14ac:dyDescent="0.25">
      <c r="B338" s="20">
        <v>2</v>
      </c>
      <c r="C338" s="32" t="s">
        <v>688</v>
      </c>
      <c r="D338" s="20" t="s">
        <v>235</v>
      </c>
      <c r="M338" s="32"/>
      <c r="S338" s="20" t="str">
        <f t="shared" si="110"/>
        <v>2-PASV</v>
      </c>
      <c r="T338" s="20" t="str">
        <f t="shared" si="111"/>
        <v>300-00</v>
      </c>
      <c r="U338" s="20" t="str">
        <f t="shared" si="112"/>
        <v>320-20</v>
      </c>
      <c r="V338" s="20" t="str">
        <f t="shared" si="113"/>
        <v>4-1EAT</v>
      </c>
      <c r="W338" s="20" t="str">
        <f t="shared" si="114"/>
        <v>910-00</v>
      </c>
      <c r="X338" s="20" t="str">
        <f t="shared" si="128"/>
        <v>810-00</v>
      </c>
      <c r="Y338" s="20" t="str">
        <f t="shared" si="129"/>
        <v>910-10</v>
      </c>
      <c r="Z338" s="20" t="str">
        <f t="shared" si="115"/>
        <v>910-12</v>
      </c>
      <c r="AA338" s="20" t="str">
        <f t="shared" si="116"/>
        <v>660-71</v>
      </c>
      <c r="AB338" s="20" t="str">
        <f t="shared" si="117"/>
        <v/>
      </c>
      <c r="AD338" s="20" t="str">
        <f t="shared" si="118"/>
        <v/>
      </c>
      <c r="AE338" s="20" t="str">
        <f t="shared" si="119"/>
        <v/>
      </c>
      <c r="AF338" s="20" t="str">
        <f t="shared" si="120"/>
        <v/>
      </c>
      <c r="AG338" s="20" t="str">
        <f t="shared" si="121"/>
        <v/>
      </c>
      <c r="AH338" s="20" t="str">
        <f t="shared" si="122"/>
        <v/>
      </c>
      <c r="AI338" s="20" t="str">
        <f t="shared" si="123"/>
        <v/>
      </c>
      <c r="AJ338" s="20" t="str">
        <f t="shared" si="124"/>
        <v/>
      </c>
      <c r="AK338" s="20" t="str">
        <f t="shared" si="125"/>
        <v/>
      </c>
      <c r="AL338" s="20" t="str">
        <f t="shared" si="126"/>
        <v/>
      </c>
      <c r="AM338" s="20" t="str">
        <f t="shared" si="127"/>
        <v/>
      </c>
      <c r="AO338" s="28" t="str">
        <f t="shared" si="109"/>
        <v/>
      </c>
    </row>
    <row r="339" spans="2:41" x14ac:dyDescent="0.25">
      <c r="B339" s="20">
        <v>2</v>
      </c>
      <c r="C339" s="32" t="s">
        <v>689</v>
      </c>
      <c r="D339" s="20" t="s">
        <v>236</v>
      </c>
      <c r="M339" s="32"/>
      <c r="S339" s="20" t="str">
        <f t="shared" si="110"/>
        <v>2-PASV</v>
      </c>
      <c r="T339" s="20" t="str">
        <f t="shared" si="111"/>
        <v>300-00</v>
      </c>
      <c r="U339" s="20" t="str">
        <f t="shared" si="112"/>
        <v>320-20</v>
      </c>
      <c r="V339" s="20" t="str">
        <f t="shared" si="113"/>
        <v>4-1EAT</v>
      </c>
      <c r="W339" s="20" t="str">
        <f t="shared" si="114"/>
        <v>910-00</v>
      </c>
      <c r="X339" s="20" t="str">
        <f t="shared" si="128"/>
        <v>810-00</v>
      </c>
      <c r="Y339" s="20" t="str">
        <f t="shared" si="129"/>
        <v>910-10</v>
      </c>
      <c r="Z339" s="20" t="str">
        <f t="shared" si="115"/>
        <v>910-12</v>
      </c>
      <c r="AA339" s="20" t="str">
        <f t="shared" si="116"/>
        <v>660-71</v>
      </c>
      <c r="AB339" s="20" t="str">
        <f t="shared" si="117"/>
        <v/>
      </c>
      <c r="AD339" s="20" t="str">
        <f t="shared" si="118"/>
        <v/>
      </c>
      <c r="AE339" s="20" t="str">
        <f t="shared" si="119"/>
        <v/>
      </c>
      <c r="AF339" s="20" t="str">
        <f t="shared" si="120"/>
        <v/>
      </c>
      <c r="AG339" s="20" t="str">
        <f t="shared" si="121"/>
        <v/>
      </c>
      <c r="AH339" s="20" t="str">
        <f t="shared" si="122"/>
        <v/>
      </c>
      <c r="AI339" s="20" t="str">
        <f t="shared" si="123"/>
        <v/>
      </c>
      <c r="AJ339" s="20" t="str">
        <f t="shared" si="124"/>
        <v/>
      </c>
      <c r="AK339" s="20" t="str">
        <f t="shared" si="125"/>
        <v/>
      </c>
      <c r="AL339" s="20" t="str">
        <f t="shared" si="126"/>
        <v/>
      </c>
      <c r="AM339" s="20" t="str">
        <f t="shared" si="127"/>
        <v/>
      </c>
      <c r="AO339" s="28" t="str">
        <f t="shared" si="109"/>
        <v/>
      </c>
    </row>
    <row r="340" spans="2:41" x14ac:dyDescent="0.25">
      <c r="B340" s="20">
        <v>2</v>
      </c>
      <c r="C340" s="32" t="s">
        <v>690</v>
      </c>
      <c r="D340" s="20" t="s">
        <v>197</v>
      </c>
      <c r="M340" s="32"/>
      <c r="S340" s="20" t="str">
        <f t="shared" si="110"/>
        <v>2-PASV</v>
      </c>
      <c r="T340" s="20" t="str">
        <f t="shared" si="111"/>
        <v>300-00</v>
      </c>
      <c r="U340" s="20" t="str">
        <f t="shared" si="112"/>
        <v>320-20</v>
      </c>
      <c r="V340" s="20" t="str">
        <f t="shared" si="113"/>
        <v>4-1EAT</v>
      </c>
      <c r="W340" s="20" t="str">
        <f t="shared" si="114"/>
        <v>910-00</v>
      </c>
      <c r="X340" s="20" t="str">
        <f t="shared" si="128"/>
        <v>810-00</v>
      </c>
      <c r="Y340" s="20" t="str">
        <f t="shared" si="129"/>
        <v>910-10</v>
      </c>
      <c r="Z340" s="20" t="str">
        <f t="shared" si="115"/>
        <v>910-12</v>
      </c>
      <c r="AA340" s="20" t="str">
        <f t="shared" si="116"/>
        <v>660-71</v>
      </c>
      <c r="AB340" s="20" t="str">
        <f t="shared" si="117"/>
        <v/>
      </c>
      <c r="AD340" s="20" t="str">
        <f t="shared" si="118"/>
        <v/>
      </c>
      <c r="AE340" s="20" t="str">
        <f t="shared" si="119"/>
        <v/>
      </c>
      <c r="AF340" s="20" t="str">
        <f t="shared" si="120"/>
        <v/>
      </c>
      <c r="AG340" s="20" t="str">
        <f t="shared" si="121"/>
        <v/>
      </c>
      <c r="AH340" s="20" t="str">
        <f t="shared" si="122"/>
        <v/>
      </c>
      <c r="AI340" s="20" t="str">
        <f t="shared" si="123"/>
        <v/>
      </c>
      <c r="AJ340" s="20" t="str">
        <f t="shared" si="124"/>
        <v/>
      </c>
      <c r="AK340" s="20" t="str">
        <f t="shared" si="125"/>
        <v/>
      </c>
      <c r="AL340" s="20" t="str">
        <f t="shared" si="126"/>
        <v/>
      </c>
      <c r="AM340" s="20" t="str">
        <f t="shared" si="127"/>
        <v/>
      </c>
      <c r="AO340" s="28" t="str">
        <f t="shared" si="109"/>
        <v/>
      </c>
    </row>
    <row r="341" spans="2:41" x14ac:dyDescent="0.25">
      <c r="B341" s="20">
        <v>2</v>
      </c>
      <c r="C341" s="32" t="s">
        <v>691</v>
      </c>
      <c r="D341" s="20" t="s">
        <v>287</v>
      </c>
      <c r="M341" s="32"/>
      <c r="S341" s="20" t="str">
        <f t="shared" si="110"/>
        <v>2-PASV</v>
      </c>
      <c r="T341" s="20" t="str">
        <f t="shared" si="111"/>
        <v>300-00</v>
      </c>
      <c r="U341" s="20" t="str">
        <f t="shared" si="112"/>
        <v>320-20</v>
      </c>
      <c r="V341" s="20" t="str">
        <f t="shared" si="113"/>
        <v>4-1EAT</v>
      </c>
      <c r="W341" s="20" t="str">
        <f t="shared" si="114"/>
        <v>910-00</v>
      </c>
      <c r="X341" s="20" t="str">
        <f t="shared" si="128"/>
        <v>810-00</v>
      </c>
      <c r="Y341" s="20" t="str">
        <f t="shared" si="129"/>
        <v>910-10</v>
      </c>
      <c r="Z341" s="20" t="str">
        <f t="shared" si="115"/>
        <v>910-12</v>
      </c>
      <c r="AA341" s="20" t="str">
        <f t="shared" si="116"/>
        <v>660-71</v>
      </c>
      <c r="AB341" s="20" t="str">
        <f t="shared" si="117"/>
        <v/>
      </c>
      <c r="AD341" s="20" t="str">
        <f t="shared" si="118"/>
        <v/>
      </c>
      <c r="AE341" s="20" t="str">
        <f t="shared" si="119"/>
        <v/>
      </c>
      <c r="AF341" s="20" t="str">
        <f t="shared" si="120"/>
        <v/>
      </c>
      <c r="AG341" s="20" t="str">
        <f t="shared" si="121"/>
        <v/>
      </c>
      <c r="AH341" s="20" t="str">
        <f t="shared" si="122"/>
        <v/>
      </c>
      <c r="AI341" s="20" t="str">
        <f t="shared" si="123"/>
        <v/>
      </c>
      <c r="AJ341" s="20" t="str">
        <f t="shared" si="124"/>
        <v/>
      </c>
      <c r="AK341" s="20" t="str">
        <f t="shared" si="125"/>
        <v/>
      </c>
      <c r="AL341" s="20" t="str">
        <f t="shared" si="126"/>
        <v/>
      </c>
      <c r="AM341" s="20" t="str">
        <f t="shared" si="127"/>
        <v/>
      </c>
      <c r="AO341" s="28" t="str">
        <f t="shared" si="109"/>
        <v/>
      </c>
    </row>
    <row r="342" spans="2:41" x14ac:dyDescent="0.25">
      <c r="B342" s="20">
        <v>1</v>
      </c>
      <c r="C342" s="32" t="s">
        <v>442</v>
      </c>
      <c r="D342" s="20" t="s">
        <v>288</v>
      </c>
      <c r="K342" s="32"/>
      <c r="S342" s="20" t="str">
        <f t="shared" si="110"/>
        <v>2-PASV</v>
      </c>
      <c r="T342" s="20" t="str">
        <f t="shared" si="111"/>
        <v>300-00</v>
      </c>
      <c r="U342" s="20" t="str">
        <f t="shared" si="112"/>
        <v>320-20</v>
      </c>
      <c r="V342" s="20" t="str">
        <f t="shared" si="113"/>
        <v>4-1EAT</v>
      </c>
      <c r="W342" s="20" t="str">
        <f t="shared" si="114"/>
        <v>910-00</v>
      </c>
      <c r="X342" s="20" t="str">
        <f t="shared" si="128"/>
        <v>810-00</v>
      </c>
      <c r="Y342" s="20" t="str">
        <f t="shared" si="129"/>
        <v>910-10</v>
      </c>
      <c r="Z342" s="20" t="str">
        <f t="shared" si="115"/>
        <v>910-12</v>
      </c>
      <c r="AA342" s="20" t="str">
        <f t="shared" si="116"/>
        <v>660-71</v>
      </c>
      <c r="AB342" s="20" t="str">
        <f t="shared" si="117"/>
        <v/>
      </c>
      <c r="AD342" s="20" t="str">
        <f t="shared" si="118"/>
        <v/>
      </c>
      <c r="AE342" s="20" t="str">
        <f t="shared" si="119"/>
        <v/>
      </c>
      <c r="AF342" s="20" t="str">
        <f t="shared" si="120"/>
        <v/>
      </c>
      <c r="AG342" s="20" t="str">
        <f t="shared" si="121"/>
        <v/>
      </c>
      <c r="AH342" s="20" t="str">
        <f t="shared" si="122"/>
        <v/>
      </c>
      <c r="AI342" s="20" t="str">
        <f t="shared" si="123"/>
        <v/>
      </c>
      <c r="AJ342" s="20" t="str">
        <f t="shared" si="124"/>
        <v/>
      </c>
      <c r="AK342" s="20" t="str">
        <f t="shared" si="125"/>
        <v/>
      </c>
      <c r="AL342" s="20" t="str">
        <f t="shared" si="126"/>
        <v/>
      </c>
      <c r="AM342" s="20" t="str">
        <f t="shared" si="127"/>
        <v/>
      </c>
      <c r="AO342" s="28" t="str">
        <f t="shared" si="109"/>
        <v/>
      </c>
    </row>
    <row r="343" spans="2:41" x14ac:dyDescent="0.25">
      <c r="B343" s="20">
        <v>2</v>
      </c>
      <c r="C343" s="32" t="s">
        <v>443</v>
      </c>
      <c r="D343" s="20" t="s">
        <v>289</v>
      </c>
      <c r="L343" s="32"/>
      <c r="S343" s="20" t="str">
        <f t="shared" si="110"/>
        <v>2-PASV</v>
      </c>
      <c r="T343" s="20" t="str">
        <f t="shared" si="111"/>
        <v>300-00</v>
      </c>
      <c r="U343" s="20" t="str">
        <f t="shared" si="112"/>
        <v>320-20</v>
      </c>
      <c r="V343" s="20" t="str">
        <f t="shared" si="113"/>
        <v>4-1EAT</v>
      </c>
      <c r="W343" s="20" t="str">
        <f t="shared" si="114"/>
        <v>910-00</v>
      </c>
      <c r="X343" s="20" t="str">
        <f t="shared" si="128"/>
        <v>810-00</v>
      </c>
      <c r="Y343" s="20" t="str">
        <f t="shared" si="129"/>
        <v>910-10</v>
      </c>
      <c r="Z343" s="20" t="str">
        <f t="shared" si="115"/>
        <v>910-12</v>
      </c>
      <c r="AA343" s="20" t="str">
        <f t="shared" si="116"/>
        <v>660-71</v>
      </c>
      <c r="AB343" s="20" t="str">
        <f t="shared" si="117"/>
        <v/>
      </c>
      <c r="AD343" s="20" t="str">
        <f t="shared" si="118"/>
        <v/>
      </c>
      <c r="AE343" s="20" t="str">
        <f t="shared" si="119"/>
        <v/>
      </c>
      <c r="AF343" s="20" t="str">
        <f t="shared" si="120"/>
        <v/>
      </c>
      <c r="AG343" s="20" t="str">
        <f t="shared" si="121"/>
        <v/>
      </c>
      <c r="AH343" s="20" t="str">
        <f t="shared" si="122"/>
        <v/>
      </c>
      <c r="AI343" s="20" t="str">
        <f t="shared" si="123"/>
        <v/>
      </c>
      <c r="AJ343" s="20" t="str">
        <f t="shared" si="124"/>
        <v/>
      </c>
      <c r="AK343" s="20" t="str">
        <f t="shared" si="125"/>
        <v/>
      </c>
      <c r="AL343" s="20" t="str">
        <f t="shared" si="126"/>
        <v/>
      </c>
      <c r="AM343" s="20" t="str">
        <f t="shared" si="127"/>
        <v/>
      </c>
      <c r="AO343" s="28" t="str">
        <f t="shared" si="109"/>
        <v/>
      </c>
    </row>
    <row r="344" spans="2:41" x14ac:dyDescent="0.25">
      <c r="B344" s="20">
        <v>2</v>
      </c>
      <c r="C344" s="32" t="s">
        <v>444</v>
      </c>
      <c r="D344" s="20" t="s">
        <v>290</v>
      </c>
      <c r="L344" s="32"/>
      <c r="S344" s="20" t="str">
        <f t="shared" si="110"/>
        <v>2-PASV</v>
      </c>
      <c r="T344" s="20" t="str">
        <f t="shared" si="111"/>
        <v>300-00</v>
      </c>
      <c r="U344" s="20" t="str">
        <f t="shared" si="112"/>
        <v>320-20</v>
      </c>
      <c r="V344" s="20" t="str">
        <f t="shared" si="113"/>
        <v>4-1EAT</v>
      </c>
      <c r="W344" s="20" t="str">
        <f t="shared" si="114"/>
        <v>910-00</v>
      </c>
      <c r="X344" s="20" t="str">
        <f t="shared" si="128"/>
        <v>810-00</v>
      </c>
      <c r="Y344" s="20" t="str">
        <f t="shared" si="129"/>
        <v>910-10</v>
      </c>
      <c r="Z344" s="20" t="str">
        <f t="shared" si="115"/>
        <v>910-12</v>
      </c>
      <c r="AA344" s="20" t="str">
        <f t="shared" si="116"/>
        <v>660-71</v>
      </c>
      <c r="AB344" s="20" t="str">
        <f t="shared" si="117"/>
        <v/>
      </c>
      <c r="AD344" s="20" t="str">
        <f t="shared" si="118"/>
        <v/>
      </c>
      <c r="AE344" s="20" t="str">
        <f t="shared" si="119"/>
        <v/>
      </c>
      <c r="AF344" s="20" t="str">
        <f t="shared" si="120"/>
        <v/>
      </c>
      <c r="AG344" s="20" t="str">
        <f t="shared" si="121"/>
        <v/>
      </c>
      <c r="AH344" s="20" t="str">
        <f t="shared" si="122"/>
        <v/>
      </c>
      <c r="AI344" s="20" t="str">
        <f t="shared" si="123"/>
        <v/>
      </c>
      <c r="AJ344" s="20" t="str">
        <f t="shared" si="124"/>
        <v/>
      </c>
      <c r="AK344" s="20" t="str">
        <f t="shared" si="125"/>
        <v/>
      </c>
      <c r="AL344" s="20" t="str">
        <f t="shared" si="126"/>
        <v/>
      </c>
      <c r="AM344" s="20" t="str">
        <f t="shared" si="127"/>
        <v/>
      </c>
      <c r="AO344" s="28" t="str">
        <f t="shared" si="109"/>
        <v/>
      </c>
    </row>
    <row r="345" spans="2:41" x14ac:dyDescent="0.25">
      <c r="B345" s="20">
        <v>2</v>
      </c>
      <c r="C345" s="32" t="s">
        <v>445</v>
      </c>
      <c r="D345" s="20" t="s">
        <v>291</v>
      </c>
      <c r="L345" s="32"/>
      <c r="S345" s="20" t="str">
        <f t="shared" si="110"/>
        <v>2-PASV</v>
      </c>
      <c r="T345" s="20" t="str">
        <f t="shared" si="111"/>
        <v>300-00</v>
      </c>
      <c r="U345" s="20" t="str">
        <f t="shared" si="112"/>
        <v>320-20</v>
      </c>
      <c r="V345" s="20" t="str">
        <f t="shared" si="113"/>
        <v>4-1EAT</v>
      </c>
      <c r="W345" s="20" t="str">
        <f t="shared" si="114"/>
        <v>910-00</v>
      </c>
      <c r="X345" s="20" t="str">
        <f t="shared" si="128"/>
        <v>810-00</v>
      </c>
      <c r="Y345" s="20" t="str">
        <f t="shared" si="129"/>
        <v>910-10</v>
      </c>
      <c r="Z345" s="20" t="str">
        <f t="shared" si="115"/>
        <v>910-12</v>
      </c>
      <c r="AA345" s="20" t="str">
        <f t="shared" si="116"/>
        <v>660-71</v>
      </c>
      <c r="AB345" s="20" t="str">
        <f t="shared" si="117"/>
        <v/>
      </c>
      <c r="AD345" s="20" t="str">
        <f t="shared" si="118"/>
        <v/>
      </c>
      <c r="AE345" s="20" t="str">
        <f t="shared" si="119"/>
        <v/>
      </c>
      <c r="AF345" s="20" t="str">
        <f t="shared" si="120"/>
        <v/>
      </c>
      <c r="AG345" s="20" t="str">
        <f t="shared" si="121"/>
        <v/>
      </c>
      <c r="AH345" s="20" t="str">
        <f t="shared" si="122"/>
        <v/>
      </c>
      <c r="AI345" s="20" t="str">
        <f t="shared" si="123"/>
        <v/>
      </c>
      <c r="AJ345" s="20" t="str">
        <f t="shared" si="124"/>
        <v/>
      </c>
      <c r="AK345" s="20" t="str">
        <f t="shared" si="125"/>
        <v/>
      </c>
      <c r="AL345" s="20" t="str">
        <f t="shared" si="126"/>
        <v/>
      </c>
      <c r="AM345" s="20" t="str">
        <f t="shared" si="127"/>
        <v/>
      </c>
      <c r="AO345" s="28" t="str">
        <f t="shared" si="109"/>
        <v/>
      </c>
    </row>
    <row r="346" spans="2:41" x14ac:dyDescent="0.25">
      <c r="B346" s="20">
        <v>2</v>
      </c>
      <c r="C346" s="32" t="s">
        <v>446</v>
      </c>
      <c r="D346" s="20" t="s">
        <v>292</v>
      </c>
      <c r="L346" s="32"/>
      <c r="S346" s="20" t="str">
        <f t="shared" si="110"/>
        <v>2-PASV</v>
      </c>
      <c r="T346" s="20" t="str">
        <f t="shared" si="111"/>
        <v>300-00</v>
      </c>
      <c r="U346" s="20" t="str">
        <f t="shared" si="112"/>
        <v>320-20</v>
      </c>
      <c r="V346" s="20" t="str">
        <f t="shared" si="113"/>
        <v>4-1EAT</v>
      </c>
      <c r="W346" s="20" t="str">
        <f t="shared" si="114"/>
        <v>910-00</v>
      </c>
      <c r="X346" s="20" t="str">
        <f t="shared" si="128"/>
        <v>810-00</v>
      </c>
      <c r="Y346" s="20" t="str">
        <f t="shared" si="129"/>
        <v>910-10</v>
      </c>
      <c r="Z346" s="20" t="str">
        <f t="shared" si="115"/>
        <v>910-12</v>
      </c>
      <c r="AA346" s="20" t="str">
        <f t="shared" si="116"/>
        <v>660-71</v>
      </c>
      <c r="AB346" s="20" t="str">
        <f t="shared" si="117"/>
        <v/>
      </c>
      <c r="AD346" s="20" t="str">
        <f t="shared" si="118"/>
        <v/>
      </c>
      <c r="AE346" s="20" t="str">
        <f t="shared" si="119"/>
        <v/>
      </c>
      <c r="AF346" s="20" t="str">
        <f t="shared" si="120"/>
        <v/>
      </c>
      <c r="AG346" s="20" t="str">
        <f t="shared" si="121"/>
        <v/>
      </c>
      <c r="AH346" s="20" t="str">
        <f t="shared" si="122"/>
        <v/>
      </c>
      <c r="AI346" s="20" t="str">
        <f t="shared" si="123"/>
        <v/>
      </c>
      <c r="AJ346" s="20" t="str">
        <f t="shared" si="124"/>
        <v/>
      </c>
      <c r="AK346" s="20" t="str">
        <f t="shared" si="125"/>
        <v/>
      </c>
      <c r="AL346" s="20" t="str">
        <f t="shared" si="126"/>
        <v/>
      </c>
      <c r="AM346" s="20" t="str">
        <f t="shared" si="127"/>
        <v/>
      </c>
      <c r="AO346" s="28" t="str">
        <f t="shared" si="109"/>
        <v/>
      </c>
    </row>
    <row r="347" spans="2:41" x14ac:dyDescent="0.25">
      <c r="B347" s="20">
        <v>2</v>
      </c>
      <c r="C347" s="32" t="s">
        <v>447</v>
      </c>
      <c r="D347" s="20" t="s">
        <v>293</v>
      </c>
      <c r="L347" s="32"/>
      <c r="S347" s="20" t="str">
        <f t="shared" si="110"/>
        <v>2-PASV</v>
      </c>
      <c r="T347" s="20" t="str">
        <f t="shared" si="111"/>
        <v>300-00</v>
      </c>
      <c r="U347" s="20" t="str">
        <f t="shared" si="112"/>
        <v>320-20</v>
      </c>
      <c r="V347" s="20" t="str">
        <f t="shared" si="113"/>
        <v>4-1EAT</v>
      </c>
      <c r="W347" s="20" t="str">
        <f t="shared" si="114"/>
        <v>910-00</v>
      </c>
      <c r="X347" s="20" t="str">
        <f t="shared" si="128"/>
        <v>810-00</v>
      </c>
      <c r="Y347" s="20" t="str">
        <f t="shared" si="129"/>
        <v>910-10</v>
      </c>
      <c r="Z347" s="20" t="str">
        <f t="shared" si="115"/>
        <v>910-12</v>
      </c>
      <c r="AA347" s="20" t="str">
        <f t="shared" si="116"/>
        <v>660-71</v>
      </c>
      <c r="AB347" s="20" t="str">
        <f t="shared" si="117"/>
        <v/>
      </c>
      <c r="AD347" s="20" t="str">
        <f t="shared" si="118"/>
        <v/>
      </c>
      <c r="AE347" s="20" t="str">
        <f t="shared" si="119"/>
        <v/>
      </c>
      <c r="AF347" s="20" t="str">
        <f t="shared" si="120"/>
        <v/>
      </c>
      <c r="AG347" s="20" t="str">
        <f t="shared" si="121"/>
        <v/>
      </c>
      <c r="AH347" s="20" t="str">
        <f t="shared" si="122"/>
        <v/>
      </c>
      <c r="AI347" s="20" t="str">
        <f t="shared" si="123"/>
        <v/>
      </c>
      <c r="AJ347" s="20" t="str">
        <f t="shared" si="124"/>
        <v/>
      </c>
      <c r="AK347" s="20" t="str">
        <f t="shared" si="125"/>
        <v/>
      </c>
      <c r="AL347" s="20" t="str">
        <f t="shared" si="126"/>
        <v/>
      </c>
      <c r="AM347" s="20" t="str">
        <f t="shared" si="127"/>
        <v/>
      </c>
      <c r="AO347" s="28" t="str">
        <f t="shared" si="109"/>
        <v/>
      </c>
    </row>
    <row r="348" spans="2:41" x14ac:dyDescent="0.25">
      <c r="B348" s="20">
        <v>2</v>
      </c>
      <c r="C348" s="32" t="s">
        <v>448</v>
      </c>
      <c r="D348" s="20" t="s">
        <v>294</v>
      </c>
      <c r="L348" s="32"/>
      <c r="S348" s="20" t="str">
        <f t="shared" si="110"/>
        <v>2-PASV</v>
      </c>
      <c r="T348" s="20" t="str">
        <f t="shared" si="111"/>
        <v>300-00</v>
      </c>
      <c r="U348" s="20" t="str">
        <f t="shared" si="112"/>
        <v>320-20</v>
      </c>
      <c r="V348" s="20" t="str">
        <f t="shared" si="113"/>
        <v>4-1EAT</v>
      </c>
      <c r="W348" s="20" t="str">
        <f t="shared" si="114"/>
        <v>910-00</v>
      </c>
      <c r="X348" s="20" t="str">
        <f t="shared" si="128"/>
        <v>810-00</v>
      </c>
      <c r="Y348" s="20" t="str">
        <f t="shared" si="129"/>
        <v>910-10</v>
      </c>
      <c r="Z348" s="20" t="str">
        <f t="shared" si="115"/>
        <v>910-12</v>
      </c>
      <c r="AA348" s="20" t="str">
        <f t="shared" si="116"/>
        <v>660-71</v>
      </c>
      <c r="AB348" s="20" t="str">
        <f t="shared" si="117"/>
        <v/>
      </c>
      <c r="AD348" s="20" t="str">
        <f t="shared" si="118"/>
        <v/>
      </c>
      <c r="AE348" s="20" t="str">
        <f t="shared" si="119"/>
        <v/>
      </c>
      <c r="AF348" s="20" t="str">
        <f t="shared" si="120"/>
        <v/>
      </c>
      <c r="AG348" s="20" t="str">
        <f t="shared" si="121"/>
        <v/>
      </c>
      <c r="AH348" s="20" t="str">
        <f t="shared" si="122"/>
        <v/>
      </c>
      <c r="AI348" s="20" t="str">
        <f t="shared" si="123"/>
        <v/>
      </c>
      <c r="AJ348" s="20" t="str">
        <f t="shared" si="124"/>
        <v/>
      </c>
      <c r="AK348" s="20" t="str">
        <f t="shared" si="125"/>
        <v/>
      </c>
      <c r="AL348" s="20" t="str">
        <f t="shared" si="126"/>
        <v/>
      </c>
      <c r="AM348" s="20" t="str">
        <f t="shared" si="127"/>
        <v/>
      </c>
      <c r="AO348" s="28" t="str">
        <f t="shared" si="109"/>
        <v/>
      </c>
    </row>
    <row r="349" spans="2:41" x14ac:dyDescent="0.25">
      <c r="B349" s="20">
        <v>2</v>
      </c>
      <c r="C349" s="32" t="s">
        <v>449</v>
      </c>
      <c r="D349" s="20" t="s">
        <v>295</v>
      </c>
      <c r="L349" s="32"/>
      <c r="S349" s="20" t="str">
        <f t="shared" si="110"/>
        <v>2-PASV</v>
      </c>
      <c r="T349" s="20" t="str">
        <f t="shared" si="111"/>
        <v>300-00</v>
      </c>
      <c r="U349" s="20" t="str">
        <f t="shared" si="112"/>
        <v>320-20</v>
      </c>
      <c r="V349" s="20" t="str">
        <f t="shared" si="113"/>
        <v>4-1EAT</v>
      </c>
      <c r="W349" s="20" t="str">
        <f t="shared" si="114"/>
        <v>910-00</v>
      </c>
      <c r="X349" s="20" t="str">
        <f t="shared" si="128"/>
        <v>810-00</v>
      </c>
      <c r="Y349" s="20" t="str">
        <f t="shared" si="129"/>
        <v>910-10</v>
      </c>
      <c r="Z349" s="20" t="str">
        <f t="shared" si="115"/>
        <v>910-12</v>
      </c>
      <c r="AA349" s="20" t="str">
        <f t="shared" si="116"/>
        <v>660-71</v>
      </c>
      <c r="AB349" s="20" t="str">
        <f t="shared" si="117"/>
        <v/>
      </c>
      <c r="AD349" s="20" t="str">
        <f t="shared" si="118"/>
        <v/>
      </c>
      <c r="AE349" s="20" t="str">
        <f t="shared" si="119"/>
        <v/>
      </c>
      <c r="AF349" s="20" t="str">
        <f t="shared" si="120"/>
        <v/>
      </c>
      <c r="AG349" s="20" t="str">
        <f t="shared" si="121"/>
        <v/>
      </c>
      <c r="AH349" s="20" t="str">
        <f t="shared" si="122"/>
        <v/>
      </c>
      <c r="AI349" s="20" t="str">
        <f t="shared" si="123"/>
        <v/>
      </c>
      <c r="AJ349" s="20" t="str">
        <f t="shared" si="124"/>
        <v/>
      </c>
      <c r="AK349" s="20" t="str">
        <f t="shared" si="125"/>
        <v/>
      </c>
      <c r="AL349" s="20" t="str">
        <f t="shared" si="126"/>
        <v/>
      </c>
      <c r="AM349" s="20" t="str">
        <f t="shared" si="127"/>
        <v/>
      </c>
      <c r="AO349" s="28" t="str">
        <f t="shared" si="109"/>
        <v/>
      </c>
    </row>
    <row r="350" spans="2:41" x14ac:dyDescent="0.25">
      <c r="B350" s="20">
        <v>2</v>
      </c>
      <c r="C350" s="32" t="s">
        <v>692</v>
      </c>
      <c r="D350" s="20" t="s">
        <v>296</v>
      </c>
      <c r="L350" s="32"/>
      <c r="S350" s="20" t="str">
        <f t="shared" si="110"/>
        <v>2-PASV</v>
      </c>
      <c r="T350" s="20" t="str">
        <f t="shared" si="111"/>
        <v>300-00</v>
      </c>
      <c r="U350" s="20" t="str">
        <f t="shared" si="112"/>
        <v>320-20</v>
      </c>
      <c r="V350" s="20" t="str">
        <f t="shared" si="113"/>
        <v>4-1EAT</v>
      </c>
      <c r="W350" s="20" t="str">
        <f t="shared" si="114"/>
        <v>910-00</v>
      </c>
      <c r="X350" s="20" t="str">
        <f t="shared" si="128"/>
        <v>810-00</v>
      </c>
      <c r="Y350" s="20" t="str">
        <f t="shared" si="129"/>
        <v>910-10</v>
      </c>
      <c r="Z350" s="20" t="str">
        <f t="shared" si="115"/>
        <v>910-12</v>
      </c>
      <c r="AA350" s="20" t="str">
        <f t="shared" si="116"/>
        <v>660-71</v>
      </c>
      <c r="AB350" s="20" t="str">
        <f t="shared" si="117"/>
        <v/>
      </c>
      <c r="AD350" s="20" t="str">
        <f t="shared" si="118"/>
        <v/>
      </c>
      <c r="AE350" s="20" t="str">
        <f t="shared" si="119"/>
        <v/>
      </c>
      <c r="AF350" s="20" t="str">
        <f t="shared" si="120"/>
        <v/>
      </c>
      <c r="AG350" s="20" t="str">
        <f t="shared" si="121"/>
        <v/>
      </c>
      <c r="AH350" s="20" t="str">
        <f t="shared" si="122"/>
        <v/>
      </c>
      <c r="AI350" s="20" t="str">
        <f t="shared" si="123"/>
        <v/>
      </c>
      <c r="AJ350" s="20" t="str">
        <f t="shared" si="124"/>
        <v/>
      </c>
      <c r="AK350" s="20" t="str">
        <f t="shared" si="125"/>
        <v/>
      </c>
      <c r="AL350" s="20" t="str">
        <f t="shared" si="126"/>
        <v/>
      </c>
      <c r="AM350" s="20" t="str">
        <f t="shared" si="127"/>
        <v/>
      </c>
      <c r="AO350" s="28" t="str">
        <f t="shared" si="109"/>
        <v/>
      </c>
    </row>
    <row r="351" spans="2:41" x14ac:dyDescent="0.25">
      <c r="B351" s="20">
        <v>2</v>
      </c>
      <c r="C351" s="32" t="s">
        <v>693</v>
      </c>
      <c r="D351" s="20" t="s">
        <v>297</v>
      </c>
      <c r="M351" s="32"/>
      <c r="S351" s="20" t="str">
        <f t="shared" si="110"/>
        <v>2-PASV</v>
      </c>
      <c r="T351" s="20" t="str">
        <f t="shared" si="111"/>
        <v>300-00</v>
      </c>
      <c r="U351" s="20" t="str">
        <f t="shared" si="112"/>
        <v>320-20</v>
      </c>
      <c r="V351" s="20" t="str">
        <f t="shared" si="113"/>
        <v>4-1EAT</v>
      </c>
      <c r="W351" s="20" t="str">
        <f t="shared" si="114"/>
        <v>910-00</v>
      </c>
      <c r="X351" s="20" t="str">
        <f t="shared" si="128"/>
        <v>810-00</v>
      </c>
      <c r="Y351" s="20" t="str">
        <f t="shared" si="129"/>
        <v>910-10</v>
      </c>
      <c r="Z351" s="20" t="str">
        <f t="shared" si="115"/>
        <v>910-12</v>
      </c>
      <c r="AA351" s="20" t="str">
        <f t="shared" si="116"/>
        <v>660-71</v>
      </c>
      <c r="AB351" s="20" t="str">
        <f t="shared" si="117"/>
        <v/>
      </c>
      <c r="AD351" s="20" t="str">
        <f t="shared" si="118"/>
        <v/>
      </c>
      <c r="AE351" s="20" t="str">
        <f t="shared" si="119"/>
        <v/>
      </c>
      <c r="AF351" s="20" t="str">
        <f t="shared" si="120"/>
        <v/>
      </c>
      <c r="AG351" s="20" t="str">
        <f t="shared" si="121"/>
        <v/>
      </c>
      <c r="AH351" s="20" t="str">
        <f t="shared" si="122"/>
        <v/>
      </c>
      <c r="AI351" s="20" t="str">
        <f t="shared" si="123"/>
        <v/>
      </c>
      <c r="AJ351" s="20" t="str">
        <f t="shared" si="124"/>
        <v/>
      </c>
      <c r="AK351" s="20" t="str">
        <f t="shared" si="125"/>
        <v/>
      </c>
      <c r="AL351" s="20" t="str">
        <f t="shared" si="126"/>
        <v/>
      </c>
      <c r="AM351" s="20" t="str">
        <f t="shared" si="127"/>
        <v/>
      </c>
      <c r="AO351" s="28" t="str">
        <f t="shared" si="109"/>
        <v/>
      </c>
    </row>
    <row r="352" spans="2:41" x14ac:dyDescent="0.25">
      <c r="B352" s="20">
        <v>2</v>
      </c>
      <c r="C352" s="32" t="s">
        <v>694</v>
      </c>
      <c r="D352" s="20" t="s">
        <v>298</v>
      </c>
      <c r="M352" s="32"/>
      <c r="S352" s="20" t="str">
        <f t="shared" si="110"/>
        <v>2-PASV</v>
      </c>
      <c r="T352" s="20" t="str">
        <f t="shared" si="111"/>
        <v>300-00</v>
      </c>
      <c r="U352" s="20" t="str">
        <f t="shared" si="112"/>
        <v>320-20</v>
      </c>
      <c r="V352" s="20" t="str">
        <f t="shared" si="113"/>
        <v>4-1EAT</v>
      </c>
      <c r="W352" s="20" t="str">
        <f t="shared" si="114"/>
        <v>910-00</v>
      </c>
      <c r="X352" s="20" t="str">
        <f t="shared" si="128"/>
        <v>810-00</v>
      </c>
      <c r="Y352" s="20" t="str">
        <f t="shared" si="129"/>
        <v>910-10</v>
      </c>
      <c r="Z352" s="20" t="str">
        <f t="shared" si="115"/>
        <v>910-12</v>
      </c>
      <c r="AA352" s="20" t="str">
        <f t="shared" si="116"/>
        <v>660-71</v>
      </c>
      <c r="AB352" s="20" t="str">
        <f t="shared" si="117"/>
        <v/>
      </c>
      <c r="AD352" s="20" t="str">
        <f t="shared" si="118"/>
        <v/>
      </c>
      <c r="AE352" s="20" t="str">
        <f t="shared" si="119"/>
        <v/>
      </c>
      <c r="AF352" s="20" t="str">
        <f t="shared" si="120"/>
        <v/>
      </c>
      <c r="AG352" s="20" t="str">
        <f t="shared" si="121"/>
        <v/>
      </c>
      <c r="AH352" s="20" t="str">
        <f t="shared" si="122"/>
        <v/>
      </c>
      <c r="AI352" s="20" t="str">
        <f t="shared" si="123"/>
        <v/>
      </c>
      <c r="AJ352" s="20" t="str">
        <f t="shared" si="124"/>
        <v/>
      </c>
      <c r="AK352" s="20" t="str">
        <f t="shared" si="125"/>
        <v/>
      </c>
      <c r="AL352" s="20" t="str">
        <f t="shared" si="126"/>
        <v/>
      </c>
      <c r="AM352" s="20" t="str">
        <f t="shared" si="127"/>
        <v/>
      </c>
      <c r="AO352" s="28" t="str">
        <f t="shared" si="109"/>
        <v/>
      </c>
    </row>
    <row r="353" spans="2:41" x14ac:dyDescent="0.25">
      <c r="B353" s="20">
        <v>2</v>
      </c>
      <c r="C353" s="32" t="s">
        <v>695</v>
      </c>
      <c r="D353" s="20" t="s">
        <v>299</v>
      </c>
      <c r="L353" s="32"/>
      <c r="S353" s="20" t="str">
        <f t="shared" si="110"/>
        <v>2-PASV</v>
      </c>
      <c r="T353" s="20" t="str">
        <f t="shared" si="111"/>
        <v>300-00</v>
      </c>
      <c r="U353" s="20" t="str">
        <f t="shared" si="112"/>
        <v>320-20</v>
      </c>
      <c r="V353" s="20" t="str">
        <f t="shared" si="113"/>
        <v>4-1EAT</v>
      </c>
      <c r="W353" s="20" t="str">
        <f t="shared" si="114"/>
        <v>910-00</v>
      </c>
      <c r="X353" s="20" t="str">
        <f t="shared" si="128"/>
        <v>810-00</v>
      </c>
      <c r="Y353" s="20" t="str">
        <f t="shared" si="129"/>
        <v>910-10</v>
      </c>
      <c r="Z353" s="20" t="str">
        <f t="shared" si="115"/>
        <v>910-12</v>
      </c>
      <c r="AA353" s="20" t="str">
        <f t="shared" si="116"/>
        <v>660-71</v>
      </c>
      <c r="AB353" s="20" t="str">
        <f t="shared" si="117"/>
        <v/>
      </c>
      <c r="AD353" s="20" t="str">
        <f t="shared" si="118"/>
        <v/>
      </c>
      <c r="AE353" s="20" t="str">
        <f t="shared" si="119"/>
        <v/>
      </c>
      <c r="AF353" s="20" t="str">
        <f t="shared" si="120"/>
        <v/>
      </c>
      <c r="AG353" s="20" t="str">
        <f t="shared" si="121"/>
        <v/>
      </c>
      <c r="AH353" s="20" t="str">
        <f t="shared" si="122"/>
        <v/>
      </c>
      <c r="AI353" s="20" t="str">
        <f t="shared" si="123"/>
        <v/>
      </c>
      <c r="AJ353" s="20" t="str">
        <f t="shared" si="124"/>
        <v/>
      </c>
      <c r="AK353" s="20" t="str">
        <f t="shared" si="125"/>
        <v/>
      </c>
      <c r="AL353" s="20" t="str">
        <f t="shared" si="126"/>
        <v/>
      </c>
      <c r="AM353" s="20" t="str">
        <f t="shared" si="127"/>
        <v/>
      </c>
      <c r="AO353" s="28" t="str">
        <f t="shared" si="109"/>
        <v/>
      </c>
    </row>
    <row r="354" spans="2:41" x14ac:dyDescent="0.25">
      <c r="B354" s="20">
        <v>2</v>
      </c>
      <c r="C354" s="32" t="s">
        <v>696</v>
      </c>
      <c r="D354" s="20" t="s">
        <v>300</v>
      </c>
      <c r="M354" s="32"/>
      <c r="S354" s="20" t="str">
        <f t="shared" si="110"/>
        <v>2-PASV</v>
      </c>
      <c r="T354" s="20" t="str">
        <f t="shared" si="111"/>
        <v>300-00</v>
      </c>
      <c r="U354" s="20" t="str">
        <f t="shared" si="112"/>
        <v>320-20</v>
      </c>
      <c r="V354" s="20" t="str">
        <f t="shared" si="113"/>
        <v>4-1EAT</v>
      </c>
      <c r="W354" s="20" t="str">
        <f t="shared" si="114"/>
        <v>910-00</v>
      </c>
      <c r="X354" s="20" t="str">
        <f t="shared" si="128"/>
        <v>810-00</v>
      </c>
      <c r="Y354" s="20" t="str">
        <f t="shared" si="129"/>
        <v>910-10</v>
      </c>
      <c r="Z354" s="20" t="str">
        <f t="shared" si="115"/>
        <v>910-12</v>
      </c>
      <c r="AA354" s="20" t="str">
        <f t="shared" si="116"/>
        <v>660-71</v>
      </c>
      <c r="AB354" s="20" t="str">
        <f t="shared" si="117"/>
        <v/>
      </c>
      <c r="AD354" s="20" t="str">
        <f t="shared" si="118"/>
        <v/>
      </c>
      <c r="AE354" s="20" t="str">
        <f t="shared" si="119"/>
        <v/>
      </c>
      <c r="AF354" s="20" t="str">
        <f t="shared" si="120"/>
        <v/>
      </c>
      <c r="AG354" s="20" t="str">
        <f t="shared" si="121"/>
        <v/>
      </c>
      <c r="AH354" s="20" t="str">
        <f t="shared" si="122"/>
        <v/>
      </c>
      <c r="AI354" s="20" t="str">
        <f t="shared" si="123"/>
        <v/>
      </c>
      <c r="AJ354" s="20" t="str">
        <f t="shared" si="124"/>
        <v/>
      </c>
      <c r="AK354" s="20" t="str">
        <f t="shared" si="125"/>
        <v/>
      </c>
      <c r="AL354" s="20" t="str">
        <f t="shared" si="126"/>
        <v/>
      </c>
      <c r="AM354" s="20" t="str">
        <f t="shared" si="127"/>
        <v/>
      </c>
      <c r="AO354" s="28" t="str">
        <f t="shared" si="109"/>
        <v/>
      </c>
    </row>
    <row r="355" spans="2:41" x14ac:dyDescent="0.25">
      <c r="B355" s="20">
        <v>2</v>
      </c>
      <c r="C355" s="32" t="s">
        <v>697</v>
      </c>
      <c r="D355" s="20" t="s">
        <v>301</v>
      </c>
      <c r="N355" s="32"/>
      <c r="S355" s="20" t="str">
        <f t="shared" si="110"/>
        <v>2-PASV</v>
      </c>
      <c r="T355" s="20" t="str">
        <f t="shared" si="111"/>
        <v>300-00</v>
      </c>
      <c r="U355" s="20" t="str">
        <f t="shared" si="112"/>
        <v>320-20</v>
      </c>
      <c r="V355" s="20" t="str">
        <f t="shared" si="113"/>
        <v>4-1EAT</v>
      </c>
      <c r="W355" s="20" t="str">
        <f t="shared" si="114"/>
        <v>910-00</v>
      </c>
      <c r="X355" s="20" t="str">
        <f t="shared" si="128"/>
        <v>810-00</v>
      </c>
      <c r="Y355" s="20" t="str">
        <f t="shared" si="129"/>
        <v>910-10</v>
      </c>
      <c r="Z355" s="20" t="str">
        <f t="shared" si="115"/>
        <v>910-12</v>
      </c>
      <c r="AA355" s="20" t="str">
        <f t="shared" si="116"/>
        <v>660-71</v>
      </c>
      <c r="AB355" s="20" t="str">
        <f t="shared" si="117"/>
        <v/>
      </c>
      <c r="AD355" s="20" t="str">
        <f t="shared" si="118"/>
        <v/>
      </c>
      <c r="AE355" s="20" t="str">
        <f t="shared" si="119"/>
        <v/>
      </c>
      <c r="AF355" s="20" t="str">
        <f t="shared" si="120"/>
        <v/>
      </c>
      <c r="AG355" s="20" t="str">
        <f t="shared" si="121"/>
        <v/>
      </c>
      <c r="AH355" s="20" t="str">
        <f t="shared" si="122"/>
        <v/>
      </c>
      <c r="AI355" s="20" t="str">
        <f t="shared" si="123"/>
        <v/>
      </c>
      <c r="AJ355" s="20" t="str">
        <f t="shared" si="124"/>
        <v/>
      </c>
      <c r="AK355" s="20" t="str">
        <f t="shared" si="125"/>
        <v/>
      </c>
      <c r="AL355" s="20" t="str">
        <f t="shared" si="126"/>
        <v/>
      </c>
      <c r="AM355" s="20" t="str">
        <f t="shared" si="127"/>
        <v/>
      </c>
      <c r="AO355" s="28" t="str">
        <f t="shared" si="109"/>
        <v/>
      </c>
    </row>
    <row r="356" spans="2:41" x14ac:dyDescent="0.25">
      <c r="B356" s="20">
        <v>2</v>
      </c>
      <c r="C356" s="32" t="s">
        <v>698</v>
      </c>
      <c r="D356" s="20" t="s">
        <v>302</v>
      </c>
      <c r="N356" s="32"/>
      <c r="S356" s="20" t="str">
        <f t="shared" si="110"/>
        <v>2-PASV</v>
      </c>
      <c r="T356" s="20" t="str">
        <f t="shared" si="111"/>
        <v>300-00</v>
      </c>
      <c r="U356" s="20" t="str">
        <f t="shared" si="112"/>
        <v>320-20</v>
      </c>
      <c r="V356" s="20" t="str">
        <f t="shared" si="113"/>
        <v>4-1EAT</v>
      </c>
      <c r="W356" s="20" t="str">
        <f t="shared" si="114"/>
        <v>910-00</v>
      </c>
      <c r="X356" s="20" t="str">
        <f t="shared" si="128"/>
        <v>810-00</v>
      </c>
      <c r="Y356" s="20" t="str">
        <f t="shared" si="129"/>
        <v>910-10</v>
      </c>
      <c r="Z356" s="20" t="str">
        <f t="shared" si="115"/>
        <v>910-12</v>
      </c>
      <c r="AA356" s="20" t="str">
        <f t="shared" si="116"/>
        <v>660-71</v>
      </c>
      <c r="AB356" s="20" t="str">
        <f t="shared" si="117"/>
        <v/>
      </c>
      <c r="AD356" s="20" t="str">
        <f t="shared" si="118"/>
        <v/>
      </c>
      <c r="AE356" s="20" t="str">
        <f t="shared" si="119"/>
        <v/>
      </c>
      <c r="AF356" s="20" t="str">
        <f t="shared" si="120"/>
        <v/>
      </c>
      <c r="AG356" s="20" t="str">
        <f t="shared" si="121"/>
        <v/>
      </c>
      <c r="AH356" s="20" t="str">
        <f t="shared" si="122"/>
        <v/>
      </c>
      <c r="AI356" s="20" t="str">
        <f t="shared" si="123"/>
        <v/>
      </c>
      <c r="AJ356" s="20" t="str">
        <f t="shared" si="124"/>
        <v/>
      </c>
      <c r="AK356" s="20" t="str">
        <f t="shared" si="125"/>
        <v/>
      </c>
      <c r="AL356" s="20" t="str">
        <f t="shared" si="126"/>
        <v/>
      </c>
      <c r="AM356" s="20" t="str">
        <f t="shared" si="127"/>
        <v/>
      </c>
      <c r="AO356" s="28" t="str">
        <f t="shared" si="109"/>
        <v/>
      </c>
    </row>
    <row r="357" spans="2:41" x14ac:dyDescent="0.25">
      <c r="B357" s="20">
        <v>2</v>
      </c>
      <c r="C357" s="32" t="s">
        <v>699</v>
      </c>
      <c r="D357" s="20" t="s">
        <v>303</v>
      </c>
      <c r="M357" s="32"/>
      <c r="S357" s="20" t="str">
        <f t="shared" si="110"/>
        <v>2-PASV</v>
      </c>
      <c r="T357" s="20" t="str">
        <f t="shared" si="111"/>
        <v>300-00</v>
      </c>
      <c r="U357" s="20" t="str">
        <f t="shared" si="112"/>
        <v>320-20</v>
      </c>
      <c r="V357" s="20" t="str">
        <f t="shared" si="113"/>
        <v>4-1EAT</v>
      </c>
      <c r="W357" s="20" t="str">
        <f t="shared" si="114"/>
        <v>910-00</v>
      </c>
      <c r="X357" s="20" t="str">
        <f t="shared" si="128"/>
        <v>810-00</v>
      </c>
      <c r="Y357" s="20" t="str">
        <f t="shared" si="129"/>
        <v>910-10</v>
      </c>
      <c r="Z357" s="20" t="str">
        <f t="shared" si="115"/>
        <v>910-12</v>
      </c>
      <c r="AA357" s="20" t="str">
        <f t="shared" si="116"/>
        <v>660-71</v>
      </c>
      <c r="AB357" s="20" t="str">
        <f t="shared" si="117"/>
        <v/>
      </c>
      <c r="AD357" s="20" t="str">
        <f t="shared" si="118"/>
        <v/>
      </c>
      <c r="AE357" s="20" t="str">
        <f t="shared" si="119"/>
        <v/>
      </c>
      <c r="AF357" s="20" t="str">
        <f t="shared" si="120"/>
        <v/>
      </c>
      <c r="AG357" s="20" t="str">
        <f t="shared" si="121"/>
        <v/>
      </c>
      <c r="AH357" s="20" t="str">
        <f t="shared" si="122"/>
        <v/>
      </c>
      <c r="AI357" s="20" t="str">
        <f t="shared" si="123"/>
        <v/>
      </c>
      <c r="AJ357" s="20" t="str">
        <f t="shared" si="124"/>
        <v/>
      </c>
      <c r="AK357" s="20" t="str">
        <f t="shared" si="125"/>
        <v/>
      </c>
      <c r="AL357" s="20" t="str">
        <f t="shared" si="126"/>
        <v/>
      </c>
      <c r="AM357" s="20" t="str">
        <f t="shared" si="127"/>
        <v/>
      </c>
      <c r="AO357" s="28" t="str">
        <f t="shared" si="109"/>
        <v/>
      </c>
    </row>
    <row r="358" spans="2:41" x14ac:dyDescent="0.25">
      <c r="B358" s="20">
        <v>2</v>
      </c>
      <c r="C358" s="32" t="s">
        <v>700</v>
      </c>
      <c r="D358" s="20" t="s">
        <v>304</v>
      </c>
      <c r="M358" s="32"/>
      <c r="S358" s="20" t="str">
        <f t="shared" si="110"/>
        <v>2-PASV</v>
      </c>
      <c r="T358" s="20" t="str">
        <f t="shared" si="111"/>
        <v>300-00</v>
      </c>
      <c r="U358" s="20" t="str">
        <f t="shared" si="112"/>
        <v>320-20</v>
      </c>
      <c r="V358" s="20" t="str">
        <f t="shared" si="113"/>
        <v>4-1EAT</v>
      </c>
      <c r="W358" s="20" t="str">
        <f t="shared" si="114"/>
        <v>910-00</v>
      </c>
      <c r="X358" s="20" t="str">
        <f t="shared" si="128"/>
        <v>810-00</v>
      </c>
      <c r="Y358" s="20" t="str">
        <f t="shared" si="129"/>
        <v>910-10</v>
      </c>
      <c r="Z358" s="20" t="str">
        <f t="shared" si="115"/>
        <v>910-12</v>
      </c>
      <c r="AA358" s="20" t="str">
        <f t="shared" si="116"/>
        <v>660-71</v>
      </c>
      <c r="AB358" s="20" t="str">
        <f t="shared" si="117"/>
        <v/>
      </c>
      <c r="AD358" s="20" t="str">
        <f t="shared" si="118"/>
        <v/>
      </c>
      <c r="AE358" s="20" t="str">
        <f t="shared" si="119"/>
        <v/>
      </c>
      <c r="AF358" s="20" t="str">
        <f t="shared" si="120"/>
        <v/>
      </c>
      <c r="AG358" s="20" t="str">
        <f t="shared" si="121"/>
        <v/>
      </c>
      <c r="AH358" s="20" t="str">
        <f t="shared" si="122"/>
        <v/>
      </c>
      <c r="AI358" s="20" t="str">
        <f t="shared" si="123"/>
        <v/>
      </c>
      <c r="AJ358" s="20" t="str">
        <f t="shared" si="124"/>
        <v/>
      </c>
      <c r="AK358" s="20" t="str">
        <f t="shared" si="125"/>
        <v/>
      </c>
      <c r="AL358" s="20" t="str">
        <f t="shared" si="126"/>
        <v/>
      </c>
      <c r="AM358" s="20" t="str">
        <f t="shared" si="127"/>
        <v/>
      </c>
      <c r="AO358" s="28" t="str">
        <f t="shared" si="109"/>
        <v/>
      </c>
    </row>
    <row r="359" spans="2:41" x14ac:dyDescent="0.25">
      <c r="B359" s="20">
        <v>2</v>
      </c>
      <c r="C359" s="32" t="s">
        <v>701</v>
      </c>
      <c r="D359" s="20" t="s">
        <v>305</v>
      </c>
      <c r="M359" s="32"/>
      <c r="S359" s="20" t="str">
        <f t="shared" si="110"/>
        <v>2-PASV</v>
      </c>
      <c r="T359" s="20" t="str">
        <f t="shared" si="111"/>
        <v>300-00</v>
      </c>
      <c r="U359" s="20" t="str">
        <f t="shared" si="112"/>
        <v>320-20</v>
      </c>
      <c r="V359" s="20" t="str">
        <f t="shared" si="113"/>
        <v>4-1EAT</v>
      </c>
      <c r="W359" s="20" t="str">
        <f t="shared" si="114"/>
        <v>910-00</v>
      </c>
      <c r="X359" s="20" t="str">
        <f t="shared" si="128"/>
        <v>810-00</v>
      </c>
      <c r="Y359" s="20" t="str">
        <f t="shared" si="129"/>
        <v>910-10</v>
      </c>
      <c r="Z359" s="20" t="str">
        <f t="shared" si="115"/>
        <v>910-12</v>
      </c>
      <c r="AA359" s="20" t="str">
        <f t="shared" si="116"/>
        <v>660-71</v>
      </c>
      <c r="AB359" s="20" t="str">
        <f t="shared" si="117"/>
        <v/>
      </c>
      <c r="AD359" s="20" t="str">
        <f t="shared" si="118"/>
        <v/>
      </c>
      <c r="AE359" s="20" t="str">
        <f t="shared" si="119"/>
        <v/>
      </c>
      <c r="AF359" s="20" t="str">
        <f t="shared" si="120"/>
        <v/>
      </c>
      <c r="AG359" s="20" t="str">
        <f t="shared" si="121"/>
        <v/>
      </c>
      <c r="AH359" s="20" t="str">
        <f t="shared" si="122"/>
        <v/>
      </c>
      <c r="AI359" s="20" t="str">
        <f t="shared" si="123"/>
        <v/>
      </c>
      <c r="AJ359" s="20" t="str">
        <f t="shared" si="124"/>
        <v/>
      </c>
      <c r="AK359" s="20" t="str">
        <f t="shared" si="125"/>
        <v/>
      </c>
      <c r="AL359" s="20" t="str">
        <f t="shared" si="126"/>
        <v/>
      </c>
      <c r="AM359" s="20" t="str">
        <f t="shared" si="127"/>
        <v/>
      </c>
      <c r="AO359" s="28" t="str">
        <f t="shared" si="109"/>
        <v/>
      </c>
    </row>
    <row r="360" spans="2:41" x14ac:dyDescent="0.25">
      <c r="B360" s="20">
        <v>1</v>
      </c>
      <c r="C360" s="32" t="s">
        <v>450</v>
      </c>
      <c r="D360" s="20" t="s">
        <v>306</v>
      </c>
      <c r="J360" s="32"/>
      <c r="S360" s="20" t="str">
        <f t="shared" si="110"/>
        <v>2-PASV</v>
      </c>
      <c r="T360" s="20" t="str">
        <f t="shared" si="111"/>
        <v>300-00</v>
      </c>
      <c r="U360" s="20" t="str">
        <f t="shared" si="112"/>
        <v>320-20</v>
      </c>
      <c r="V360" s="20" t="str">
        <f t="shared" si="113"/>
        <v>4-1EAT</v>
      </c>
      <c r="W360" s="20" t="str">
        <f t="shared" si="114"/>
        <v>910-00</v>
      </c>
      <c r="X360" s="20" t="str">
        <f t="shared" si="128"/>
        <v>810-00</v>
      </c>
      <c r="Y360" s="20" t="str">
        <f t="shared" si="129"/>
        <v>910-10</v>
      </c>
      <c r="Z360" s="20" t="str">
        <f t="shared" si="115"/>
        <v>910-12</v>
      </c>
      <c r="AA360" s="20" t="str">
        <f t="shared" si="116"/>
        <v>660-71</v>
      </c>
      <c r="AB360" s="20" t="str">
        <f t="shared" si="117"/>
        <v/>
      </c>
      <c r="AD360" s="20" t="str">
        <f t="shared" si="118"/>
        <v/>
      </c>
      <c r="AE360" s="20" t="str">
        <f t="shared" si="119"/>
        <v/>
      </c>
      <c r="AF360" s="20" t="str">
        <f t="shared" si="120"/>
        <v/>
      </c>
      <c r="AG360" s="20" t="str">
        <f t="shared" si="121"/>
        <v/>
      </c>
      <c r="AH360" s="20" t="str">
        <f t="shared" si="122"/>
        <v/>
      </c>
      <c r="AI360" s="20" t="str">
        <f t="shared" si="123"/>
        <v/>
      </c>
      <c r="AJ360" s="20" t="str">
        <f t="shared" si="124"/>
        <v/>
      </c>
      <c r="AK360" s="20" t="str">
        <f t="shared" si="125"/>
        <v/>
      </c>
      <c r="AL360" s="20" t="str">
        <f t="shared" si="126"/>
        <v/>
      </c>
      <c r="AM360" s="20" t="str">
        <f t="shared" si="127"/>
        <v/>
      </c>
      <c r="AO360" s="28" t="str">
        <f t="shared" si="109"/>
        <v/>
      </c>
    </row>
    <row r="361" spans="2:41" x14ac:dyDescent="0.25">
      <c r="B361" s="20">
        <v>2</v>
      </c>
      <c r="C361" s="32" t="s">
        <v>702</v>
      </c>
      <c r="D361" s="20" t="s">
        <v>307</v>
      </c>
      <c r="K361" s="32"/>
      <c r="S361" s="20" t="str">
        <f t="shared" si="110"/>
        <v>2-PASV</v>
      </c>
      <c r="T361" s="20" t="str">
        <f t="shared" si="111"/>
        <v>300-00</v>
      </c>
      <c r="U361" s="20" t="str">
        <f t="shared" si="112"/>
        <v>320-20</v>
      </c>
      <c r="V361" s="20" t="str">
        <f t="shared" si="113"/>
        <v>4-1EAT</v>
      </c>
      <c r="W361" s="20" t="str">
        <f t="shared" si="114"/>
        <v>910-00</v>
      </c>
      <c r="X361" s="20" t="str">
        <f t="shared" si="128"/>
        <v>810-00</v>
      </c>
      <c r="Y361" s="20" t="str">
        <f t="shared" si="129"/>
        <v>910-10</v>
      </c>
      <c r="Z361" s="20" t="str">
        <f t="shared" si="115"/>
        <v>910-12</v>
      </c>
      <c r="AA361" s="20" t="str">
        <f t="shared" si="116"/>
        <v>660-71</v>
      </c>
      <c r="AB361" s="20" t="str">
        <f t="shared" si="117"/>
        <v/>
      </c>
      <c r="AD361" s="20" t="str">
        <f t="shared" si="118"/>
        <v/>
      </c>
      <c r="AE361" s="20" t="str">
        <f t="shared" si="119"/>
        <v/>
      </c>
      <c r="AF361" s="20" t="str">
        <f t="shared" si="120"/>
        <v/>
      </c>
      <c r="AG361" s="20" t="str">
        <f t="shared" si="121"/>
        <v/>
      </c>
      <c r="AH361" s="20" t="str">
        <f t="shared" si="122"/>
        <v/>
      </c>
      <c r="AI361" s="20" t="str">
        <f t="shared" si="123"/>
        <v/>
      </c>
      <c r="AJ361" s="20" t="str">
        <f t="shared" si="124"/>
        <v/>
      </c>
      <c r="AK361" s="20" t="str">
        <f t="shared" si="125"/>
        <v/>
      </c>
      <c r="AL361" s="20" t="str">
        <f t="shared" si="126"/>
        <v/>
      </c>
      <c r="AM361" s="20" t="str">
        <f t="shared" si="127"/>
        <v/>
      </c>
      <c r="AO361" s="28" t="str">
        <f t="shared" si="109"/>
        <v/>
      </c>
    </row>
    <row r="362" spans="2:41" x14ac:dyDescent="0.25">
      <c r="B362" s="20">
        <v>2</v>
      </c>
      <c r="C362" s="32" t="s">
        <v>703</v>
      </c>
      <c r="D362" s="20" t="s">
        <v>308</v>
      </c>
      <c r="K362" s="32"/>
      <c r="S362" s="20" t="str">
        <f t="shared" si="110"/>
        <v>2-PASV</v>
      </c>
      <c r="T362" s="20" t="str">
        <f t="shared" si="111"/>
        <v>300-00</v>
      </c>
      <c r="U362" s="20" t="str">
        <f t="shared" si="112"/>
        <v>320-20</v>
      </c>
      <c r="V362" s="20" t="str">
        <f t="shared" si="113"/>
        <v>4-1EAT</v>
      </c>
      <c r="W362" s="20" t="str">
        <f t="shared" si="114"/>
        <v>910-00</v>
      </c>
      <c r="X362" s="20" t="str">
        <f t="shared" si="128"/>
        <v>810-00</v>
      </c>
      <c r="Y362" s="20" t="str">
        <f t="shared" si="129"/>
        <v>910-10</v>
      </c>
      <c r="Z362" s="20" t="str">
        <f t="shared" si="115"/>
        <v>910-12</v>
      </c>
      <c r="AA362" s="20" t="str">
        <f t="shared" si="116"/>
        <v>660-71</v>
      </c>
      <c r="AB362" s="20" t="str">
        <f t="shared" si="117"/>
        <v/>
      </c>
      <c r="AD362" s="20" t="str">
        <f t="shared" si="118"/>
        <v/>
      </c>
      <c r="AE362" s="20" t="str">
        <f t="shared" si="119"/>
        <v/>
      </c>
      <c r="AF362" s="20" t="str">
        <f t="shared" si="120"/>
        <v/>
      </c>
      <c r="AG362" s="20" t="str">
        <f t="shared" si="121"/>
        <v/>
      </c>
      <c r="AH362" s="20" t="str">
        <f t="shared" si="122"/>
        <v/>
      </c>
      <c r="AI362" s="20" t="str">
        <f t="shared" si="123"/>
        <v/>
      </c>
      <c r="AJ362" s="20" t="str">
        <f t="shared" si="124"/>
        <v/>
      </c>
      <c r="AK362" s="20" t="str">
        <f t="shared" si="125"/>
        <v/>
      </c>
      <c r="AL362" s="20" t="str">
        <f t="shared" si="126"/>
        <v/>
      </c>
      <c r="AM362" s="20" t="str">
        <f t="shared" si="127"/>
        <v/>
      </c>
      <c r="AO362" s="28" t="str">
        <f t="shared" si="109"/>
        <v/>
      </c>
    </row>
    <row r="363" spans="2:41" x14ac:dyDescent="0.25">
      <c r="B363" s="20">
        <v>2</v>
      </c>
      <c r="C363" s="32" t="s">
        <v>704</v>
      </c>
      <c r="D363" s="20" t="s">
        <v>309</v>
      </c>
      <c r="K363" s="32"/>
      <c r="S363" s="20" t="str">
        <f t="shared" si="110"/>
        <v>2-PASV</v>
      </c>
      <c r="T363" s="20" t="str">
        <f t="shared" si="111"/>
        <v>300-00</v>
      </c>
      <c r="U363" s="20" t="str">
        <f t="shared" si="112"/>
        <v>320-20</v>
      </c>
      <c r="V363" s="20" t="str">
        <f t="shared" si="113"/>
        <v>4-1EAT</v>
      </c>
      <c r="W363" s="20" t="str">
        <f t="shared" si="114"/>
        <v>910-00</v>
      </c>
      <c r="X363" s="20" t="str">
        <f t="shared" si="128"/>
        <v>810-00</v>
      </c>
      <c r="Y363" s="20" t="str">
        <f t="shared" si="129"/>
        <v>910-10</v>
      </c>
      <c r="Z363" s="20" t="str">
        <f t="shared" si="115"/>
        <v>910-12</v>
      </c>
      <c r="AA363" s="20" t="str">
        <f t="shared" si="116"/>
        <v>660-71</v>
      </c>
      <c r="AB363" s="20" t="str">
        <f t="shared" si="117"/>
        <v/>
      </c>
      <c r="AD363" s="20" t="str">
        <f t="shared" si="118"/>
        <v/>
      </c>
      <c r="AE363" s="20" t="str">
        <f t="shared" si="119"/>
        <v/>
      </c>
      <c r="AF363" s="20" t="str">
        <f t="shared" si="120"/>
        <v/>
      </c>
      <c r="AG363" s="20" t="str">
        <f t="shared" si="121"/>
        <v/>
      </c>
      <c r="AH363" s="20" t="str">
        <f t="shared" si="122"/>
        <v/>
      </c>
      <c r="AI363" s="20" t="str">
        <f t="shared" si="123"/>
        <v/>
      </c>
      <c r="AJ363" s="20" t="str">
        <f t="shared" si="124"/>
        <v/>
      </c>
      <c r="AK363" s="20" t="str">
        <f t="shared" si="125"/>
        <v/>
      </c>
      <c r="AL363" s="20" t="str">
        <f t="shared" si="126"/>
        <v/>
      </c>
      <c r="AM363" s="20" t="str">
        <f t="shared" si="127"/>
        <v/>
      </c>
      <c r="AO363" s="28" t="str">
        <f t="shared" si="109"/>
        <v/>
      </c>
    </row>
    <row r="364" spans="2:41" x14ac:dyDescent="0.25">
      <c r="B364" s="20">
        <v>2</v>
      </c>
      <c r="C364" s="32" t="s">
        <v>705</v>
      </c>
      <c r="D364" s="20" t="s">
        <v>310</v>
      </c>
      <c r="K364" s="32"/>
      <c r="S364" s="20" t="str">
        <f t="shared" si="110"/>
        <v>2-PASV</v>
      </c>
      <c r="T364" s="20" t="str">
        <f t="shared" si="111"/>
        <v>300-00</v>
      </c>
      <c r="U364" s="20" t="str">
        <f t="shared" si="112"/>
        <v>320-20</v>
      </c>
      <c r="V364" s="20" t="str">
        <f t="shared" si="113"/>
        <v>4-1EAT</v>
      </c>
      <c r="W364" s="20" t="str">
        <f t="shared" si="114"/>
        <v>910-00</v>
      </c>
      <c r="X364" s="20" t="str">
        <f t="shared" si="128"/>
        <v>810-00</v>
      </c>
      <c r="Y364" s="20" t="str">
        <f t="shared" si="129"/>
        <v>910-10</v>
      </c>
      <c r="Z364" s="20" t="str">
        <f t="shared" si="115"/>
        <v>910-12</v>
      </c>
      <c r="AA364" s="20" t="str">
        <f t="shared" si="116"/>
        <v>660-71</v>
      </c>
      <c r="AB364" s="20" t="str">
        <f t="shared" si="117"/>
        <v/>
      </c>
      <c r="AD364" s="20" t="str">
        <f t="shared" si="118"/>
        <v/>
      </c>
      <c r="AE364" s="20" t="str">
        <f t="shared" si="119"/>
        <v/>
      </c>
      <c r="AF364" s="20" t="str">
        <f t="shared" si="120"/>
        <v/>
      </c>
      <c r="AG364" s="20" t="str">
        <f t="shared" si="121"/>
        <v/>
      </c>
      <c r="AH364" s="20" t="str">
        <f t="shared" si="122"/>
        <v/>
      </c>
      <c r="AI364" s="20" t="str">
        <f t="shared" si="123"/>
        <v/>
      </c>
      <c r="AJ364" s="20" t="str">
        <f t="shared" si="124"/>
        <v/>
      </c>
      <c r="AK364" s="20" t="str">
        <f t="shared" si="125"/>
        <v/>
      </c>
      <c r="AL364" s="20" t="str">
        <f t="shared" si="126"/>
        <v/>
      </c>
      <c r="AM364" s="20" t="str">
        <f t="shared" si="127"/>
        <v/>
      </c>
      <c r="AO364" s="28" t="str">
        <f t="shared" si="109"/>
        <v/>
      </c>
    </row>
    <row r="365" spans="2:41" x14ac:dyDescent="0.25">
      <c r="B365" s="20">
        <v>2</v>
      </c>
      <c r="C365" s="32" t="s">
        <v>568</v>
      </c>
      <c r="D365" s="20" t="s">
        <v>148</v>
      </c>
      <c r="H365" s="32"/>
      <c r="S365" s="20" t="str">
        <f t="shared" si="110"/>
        <v>2-PASV</v>
      </c>
      <c r="T365" s="20" t="str">
        <f t="shared" si="111"/>
        <v>300-00</v>
      </c>
      <c r="U365" s="20" t="str">
        <f t="shared" si="112"/>
        <v>320-20</v>
      </c>
      <c r="V365" s="20" t="str">
        <f t="shared" si="113"/>
        <v>4-1EAT</v>
      </c>
      <c r="W365" s="20" t="str">
        <f t="shared" si="114"/>
        <v>910-00</v>
      </c>
      <c r="X365" s="20" t="str">
        <f t="shared" si="128"/>
        <v>810-00</v>
      </c>
      <c r="Y365" s="20" t="str">
        <f t="shared" si="129"/>
        <v>910-10</v>
      </c>
      <c r="Z365" s="20" t="str">
        <f t="shared" si="115"/>
        <v>910-12</v>
      </c>
      <c r="AA365" s="20" t="str">
        <f t="shared" si="116"/>
        <v>660-71</v>
      </c>
      <c r="AB365" s="20" t="str">
        <f t="shared" si="117"/>
        <v/>
      </c>
      <c r="AD365" s="20" t="str">
        <f t="shared" si="118"/>
        <v/>
      </c>
      <c r="AE365" s="20" t="str">
        <f t="shared" si="119"/>
        <v/>
      </c>
      <c r="AF365" s="20" t="str">
        <f t="shared" si="120"/>
        <v/>
      </c>
      <c r="AG365" s="20" t="str">
        <f t="shared" si="121"/>
        <v/>
      </c>
      <c r="AH365" s="20" t="str">
        <f t="shared" si="122"/>
        <v/>
      </c>
      <c r="AI365" s="20" t="str">
        <f t="shared" si="123"/>
        <v/>
      </c>
      <c r="AJ365" s="20" t="str">
        <f t="shared" si="124"/>
        <v/>
      </c>
      <c r="AK365" s="20" t="str">
        <f t="shared" si="125"/>
        <v/>
      </c>
      <c r="AL365" s="20" t="str">
        <f t="shared" si="126"/>
        <v/>
      </c>
      <c r="AM365" s="20" t="str">
        <f t="shared" si="127"/>
        <v/>
      </c>
      <c r="AO365" s="28" t="str">
        <f t="shared" si="109"/>
        <v/>
      </c>
    </row>
    <row r="366" spans="2:41" s="31" customFormat="1" ht="7.5" customHeight="1" x14ac:dyDescent="0.25">
      <c r="B366" s="24"/>
      <c r="C366" s="34"/>
      <c r="D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Q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O366" s="38"/>
    </row>
  </sheetData>
  <mergeCells count="4">
    <mergeCell ref="B3:D3"/>
    <mergeCell ref="F3:O3"/>
    <mergeCell ref="S3:AB3"/>
    <mergeCell ref="AD3:A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weleh</vt:lpstr>
      <vt:lpstr>QDC MYOB COA Structure</vt:lpstr>
      <vt:lpstr>QDC ERP COA Structure</vt:lpstr>
      <vt:lpstr>QDC ERP COA Structure - Fixed</vt:lpstr>
      <vt:lpstr>IMD ERP COA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Zheta</dc:creator>
  <cp:lastModifiedBy>zheta</cp:lastModifiedBy>
  <dcterms:created xsi:type="dcterms:W3CDTF">2017-08-14T08:10:30Z</dcterms:created>
  <dcterms:modified xsi:type="dcterms:W3CDTF">2020-12-15T10:02:17Z</dcterms:modified>
</cp:coreProperties>
</file>