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ME" sheetId="5" r:id="rId1"/>
    <sheet name="MAIN" sheetId="3" r:id="rId2"/>
    <sheet name="PARAMETER" sheetId="4" r:id="rId3"/>
  </sheets>
  <calcPr calcId="152511"/>
</workbook>
</file>

<file path=xl/calcChain.xml><?xml version="1.0" encoding="utf-8"?>
<calcChain xmlns="http://schemas.openxmlformats.org/spreadsheetml/2006/main">
  <c r="E3" i="5" l="1"/>
  <c r="F3" i="5"/>
  <c r="G3" i="5"/>
  <c r="H3" i="5"/>
  <c r="J3" i="5"/>
  <c r="E4" i="5"/>
  <c r="F4" i="5"/>
  <c r="G4" i="5"/>
  <c r="H4" i="5"/>
  <c r="J4" i="5"/>
  <c r="E5" i="5"/>
  <c r="F5" i="5"/>
  <c r="G5" i="5"/>
  <c r="H5" i="5"/>
  <c r="J5" i="5"/>
  <c r="E6" i="5"/>
  <c r="F6" i="5"/>
  <c r="G6" i="5"/>
  <c r="H6" i="5"/>
  <c r="J6" i="5"/>
  <c r="E7" i="5"/>
  <c r="F7" i="5"/>
  <c r="G7" i="5"/>
  <c r="H7" i="5"/>
  <c r="J7" i="5"/>
  <c r="E8" i="5"/>
  <c r="F8" i="5"/>
  <c r="G8" i="5"/>
  <c r="H8" i="5"/>
  <c r="J8" i="5"/>
  <c r="E9" i="5"/>
  <c r="F9" i="5"/>
  <c r="G9" i="5"/>
  <c r="H9" i="5"/>
  <c r="J9" i="5"/>
  <c r="E10" i="5"/>
  <c r="F10" i="5"/>
  <c r="G10" i="5"/>
  <c r="H10" i="5"/>
  <c r="J10" i="5"/>
  <c r="E11" i="5"/>
  <c r="F11" i="5"/>
  <c r="G11" i="5"/>
  <c r="H11" i="5"/>
  <c r="J11" i="5"/>
  <c r="E12" i="5"/>
  <c r="F12" i="5"/>
  <c r="G12" i="5"/>
  <c r="H12" i="5"/>
  <c r="J12" i="5"/>
  <c r="E13" i="5"/>
  <c r="F13" i="5"/>
  <c r="G13" i="5"/>
  <c r="H13" i="5"/>
  <c r="J13" i="5"/>
  <c r="E14" i="5"/>
  <c r="F14" i="5"/>
  <c r="G14" i="5"/>
  <c r="H14" i="5"/>
  <c r="J14" i="5"/>
  <c r="E15" i="5"/>
  <c r="F15" i="5"/>
  <c r="G15" i="5"/>
  <c r="H15" i="5"/>
  <c r="J15" i="5"/>
  <c r="E16" i="5"/>
  <c r="F16" i="5"/>
  <c r="G16" i="5"/>
  <c r="H16" i="5"/>
  <c r="J16" i="5"/>
  <c r="E17" i="5"/>
  <c r="F17" i="5"/>
  <c r="G17" i="5"/>
  <c r="H17" i="5"/>
  <c r="J17" i="5"/>
  <c r="E18" i="5"/>
  <c r="F18" i="5"/>
  <c r="G18" i="5"/>
  <c r="H18" i="5"/>
  <c r="J18" i="5"/>
  <c r="E19" i="5"/>
  <c r="F19" i="5"/>
  <c r="G19" i="5"/>
  <c r="H19" i="5"/>
  <c r="J19" i="5"/>
  <c r="E20" i="5"/>
  <c r="F20" i="5"/>
  <c r="G20" i="5"/>
  <c r="H20" i="5"/>
  <c r="J20" i="5"/>
  <c r="E21" i="5"/>
  <c r="F21" i="5"/>
  <c r="G21" i="5"/>
  <c r="H21" i="5"/>
  <c r="J21" i="5"/>
  <c r="E22" i="5"/>
  <c r="F22" i="5"/>
  <c r="G22" i="5"/>
  <c r="H22" i="5"/>
  <c r="J22" i="5"/>
  <c r="E23" i="5"/>
  <c r="F23" i="5"/>
  <c r="G23" i="5"/>
  <c r="H23" i="5"/>
  <c r="J23" i="5"/>
  <c r="E24" i="5"/>
  <c r="F24" i="5"/>
  <c r="G24" i="5"/>
  <c r="H24" i="5"/>
  <c r="J24" i="5"/>
  <c r="E25" i="5"/>
  <c r="F25" i="5"/>
  <c r="G25" i="5"/>
  <c r="H25" i="5"/>
  <c r="J25" i="5"/>
  <c r="E26" i="5"/>
  <c r="F26" i="5"/>
  <c r="G26" i="5"/>
  <c r="H26" i="5"/>
  <c r="J26" i="5"/>
  <c r="E27" i="5"/>
  <c r="F27" i="5"/>
  <c r="G27" i="5"/>
  <c r="H27" i="5"/>
  <c r="J27" i="5"/>
  <c r="E28" i="5"/>
  <c r="F28" i="5"/>
  <c r="G28" i="5"/>
  <c r="H28" i="5"/>
  <c r="J28" i="5"/>
  <c r="E29" i="5"/>
  <c r="F29" i="5"/>
  <c r="G29" i="5"/>
  <c r="H29" i="5"/>
  <c r="J29" i="5"/>
  <c r="E30" i="5"/>
  <c r="F30" i="5"/>
  <c r="G30" i="5"/>
  <c r="H30" i="5"/>
  <c r="J30" i="5"/>
  <c r="E31" i="5"/>
  <c r="F31" i="5"/>
  <c r="G31" i="5"/>
  <c r="H31" i="5"/>
  <c r="J31" i="5"/>
  <c r="E32" i="5"/>
  <c r="F32" i="5"/>
  <c r="G32" i="5"/>
  <c r="H32" i="5"/>
  <c r="J32" i="5"/>
  <c r="E33" i="5"/>
  <c r="F33" i="5"/>
  <c r="G33" i="5"/>
  <c r="H33" i="5"/>
  <c r="J33" i="5"/>
  <c r="E34" i="5"/>
  <c r="F34" i="5"/>
  <c r="G34" i="5"/>
  <c r="H34" i="5"/>
  <c r="J34" i="5"/>
  <c r="E35" i="5"/>
  <c r="F35" i="5"/>
  <c r="G35" i="5"/>
  <c r="H35" i="5"/>
  <c r="J35" i="5"/>
  <c r="E36" i="5"/>
  <c r="F36" i="5"/>
  <c r="G36" i="5"/>
  <c r="H36" i="5"/>
  <c r="J36" i="5"/>
  <c r="E37" i="5"/>
  <c r="F37" i="5"/>
  <c r="G37" i="5"/>
  <c r="H37" i="5"/>
  <c r="J37" i="5"/>
  <c r="E38" i="5"/>
  <c r="F38" i="5"/>
  <c r="G38" i="5"/>
  <c r="H38" i="5"/>
  <c r="J38" i="5"/>
  <c r="E39" i="5"/>
  <c r="F39" i="5"/>
  <c r="G39" i="5"/>
  <c r="H39" i="5"/>
  <c r="J39" i="5"/>
  <c r="E40" i="5"/>
  <c r="F40" i="5"/>
  <c r="G40" i="5"/>
  <c r="H40" i="5"/>
  <c r="J40" i="5"/>
  <c r="E41" i="5"/>
  <c r="F41" i="5"/>
  <c r="G41" i="5"/>
  <c r="H41" i="5"/>
  <c r="J41" i="5"/>
  <c r="E42" i="5"/>
  <c r="F42" i="5"/>
  <c r="G42" i="5"/>
  <c r="H42" i="5"/>
  <c r="J42" i="5"/>
  <c r="E43" i="5"/>
  <c r="F43" i="5"/>
  <c r="G43" i="5"/>
  <c r="H43" i="5"/>
  <c r="J43" i="5"/>
  <c r="E44" i="5"/>
  <c r="F44" i="5"/>
  <c r="G44" i="5"/>
  <c r="H44" i="5"/>
  <c r="J44" i="5"/>
  <c r="E45" i="5"/>
  <c r="F45" i="5"/>
  <c r="G45" i="5"/>
  <c r="H45" i="5"/>
  <c r="J45" i="5"/>
  <c r="E46" i="5"/>
  <c r="F46" i="5"/>
  <c r="G46" i="5"/>
  <c r="H46" i="5"/>
  <c r="J46" i="5"/>
  <c r="E47" i="5"/>
  <c r="F47" i="5"/>
  <c r="G47" i="5"/>
  <c r="H47" i="5"/>
  <c r="J47" i="5"/>
  <c r="E48" i="5"/>
  <c r="F48" i="5"/>
  <c r="G48" i="5"/>
  <c r="H48" i="5"/>
  <c r="J48" i="5"/>
  <c r="E49" i="5"/>
  <c r="F49" i="5"/>
  <c r="G49" i="5"/>
  <c r="H49" i="5"/>
  <c r="J49" i="5"/>
  <c r="E50" i="5"/>
  <c r="F50" i="5"/>
  <c r="G50" i="5"/>
  <c r="H50" i="5"/>
  <c r="J50" i="5"/>
  <c r="E51" i="5"/>
  <c r="F51" i="5"/>
  <c r="G51" i="5"/>
  <c r="H51" i="5"/>
  <c r="J51" i="5"/>
  <c r="E52" i="5"/>
  <c r="F52" i="5"/>
  <c r="G52" i="5"/>
  <c r="H52" i="5"/>
  <c r="J52" i="5"/>
  <c r="E53" i="5"/>
  <c r="F53" i="5"/>
  <c r="G53" i="5"/>
  <c r="H53" i="5"/>
  <c r="J53" i="5"/>
  <c r="E54" i="5"/>
  <c r="F54" i="5"/>
  <c r="G54" i="5"/>
  <c r="H54" i="5"/>
  <c r="J54" i="5"/>
  <c r="E55" i="5"/>
  <c r="F55" i="5"/>
  <c r="G55" i="5"/>
  <c r="H55" i="5"/>
  <c r="J55" i="5"/>
  <c r="E56" i="5"/>
  <c r="F56" i="5"/>
  <c r="G56" i="5"/>
  <c r="H56" i="5"/>
  <c r="J56" i="5"/>
  <c r="E57" i="5"/>
  <c r="F57" i="5"/>
  <c r="G57" i="5"/>
  <c r="H57" i="5"/>
  <c r="J57" i="5"/>
  <c r="E58" i="5"/>
  <c r="F58" i="5"/>
  <c r="G58" i="5"/>
  <c r="H58" i="5"/>
  <c r="J58" i="5"/>
  <c r="E59" i="5"/>
  <c r="F59" i="5"/>
  <c r="G59" i="5"/>
  <c r="H59" i="5"/>
  <c r="J59" i="5"/>
  <c r="E60" i="5"/>
  <c r="F60" i="5"/>
  <c r="G60" i="5"/>
  <c r="H60" i="5"/>
  <c r="J60" i="5"/>
  <c r="E61" i="5"/>
  <c r="F61" i="5"/>
  <c r="G61" i="5"/>
  <c r="H61" i="5"/>
  <c r="J61" i="5"/>
  <c r="E62" i="5"/>
  <c r="F62" i="5"/>
  <c r="G62" i="5"/>
  <c r="H62" i="5"/>
  <c r="J62" i="5"/>
  <c r="E63" i="5"/>
  <c r="F63" i="5"/>
  <c r="G63" i="5"/>
  <c r="H63" i="5"/>
  <c r="J63" i="5"/>
  <c r="E64" i="5"/>
  <c r="F64" i="5"/>
  <c r="G64" i="5"/>
  <c r="H64" i="5"/>
  <c r="J64" i="5"/>
  <c r="E65" i="5"/>
  <c r="F65" i="5"/>
  <c r="G65" i="5"/>
  <c r="H65" i="5"/>
  <c r="J65" i="5"/>
  <c r="E66" i="5"/>
  <c r="F66" i="5"/>
  <c r="G66" i="5"/>
  <c r="H66" i="5"/>
  <c r="J66" i="5"/>
  <c r="E67" i="5"/>
  <c r="F67" i="5"/>
  <c r="G67" i="5"/>
  <c r="H67" i="5"/>
  <c r="J67" i="5"/>
  <c r="E68" i="5"/>
  <c r="F68" i="5"/>
  <c r="G68" i="5"/>
  <c r="H68" i="5"/>
  <c r="J68" i="5"/>
  <c r="E69" i="5"/>
  <c r="F69" i="5"/>
  <c r="G69" i="5"/>
  <c r="H69" i="5"/>
  <c r="J69" i="5"/>
  <c r="E70" i="5"/>
  <c r="F70" i="5"/>
  <c r="G70" i="5"/>
  <c r="H70" i="5"/>
  <c r="J70" i="5"/>
  <c r="E71" i="5"/>
  <c r="F71" i="5"/>
  <c r="G71" i="5"/>
  <c r="H71" i="5"/>
  <c r="J71" i="5"/>
  <c r="E72" i="5"/>
  <c r="F72" i="5"/>
  <c r="G72" i="5"/>
  <c r="H72" i="5"/>
  <c r="J72" i="5"/>
  <c r="E73" i="5"/>
  <c r="F73" i="5"/>
  <c r="G73" i="5"/>
  <c r="H73" i="5"/>
  <c r="J73" i="5"/>
  <c r="E74" i="5"/>
  <c r="F74" i="5"/>
  <c r="G74" i="5"/>
  <c r="H74" i="5"/>
  <c r="J74" i="5"/>
  <c r="E75" i="5"/>
  <c r="F75" i="5"/>
  <c r="G75" i="5"/>
  <c r="H75" i="5"/>
  <c r="J75" i="5"/>
  <c r="E76" i="5"/>
  <c r="F76" i="5"/>
  <c r="G76" i="5"/>
  <c r="H76" i="5"/>
  <c r="J76" i="5"/>
  <c r="E77" i="5"/>
  <c r="F77" i="5"/>
  <c r="G77" i="5"/>
  <c r="H77" i="5"/>
  <c r="J77" i="5"/>
  <c r="E78" i="5"/>
  <c r="F78" i="5"/>
  <c r="G78" i="5"/>
  <c r="H78" i="5"/>
  <c r="J78" i="5"/>
  <c r="E79" i="5"/>
  <c r="F79" i="5"/>
  <c r="G79" i="5"/>
  <c r="H79" i="5"/>
  <c r="J79" i="5"/>
  <c r="E80" i="5"/>
  <c r="F80" i="5"/>
  <c r="G80" i="5"/>
  <c r="H80" i="5"/>
  <c r="J80" i="5"/>
  <c r="E81" i="5"/>
  <c r="F81" i="5"/>
  <c r="G81" i="5"/>
  <c r="H81" i="5"/>
  <c r="J81" i="5"/>
  <c r="E82" i="5"/>
  <c r="F82" i="5"/>
  <c r="G82" i="5"/>
  <c r="H82" i="5"/>
  <c r="J82" i="5"/>
  <c r="E83" i="5"/>
  <c r="F83" i="5"/>
  <c r="G83" i="5"/>
  <c r="H83" i="5"/>
  <c r="J83" i="5"/>
  <c r="E84" i="5"/>
  <c r="F84" i="5"/>
  <c r="G84" i="5"/>
  <c r="H84" i="5"/>
  <c r="J84" i="5"/>
  <c r="G2" i="5"/>
  <c r="H2" i="5"/>
  <c r="F2" i="5"/>
  <c r="E2" i="5"/>
  <c r="J6" i="3" l="1"/>
  <c r="H6" i="3"/>
  <c r="L2" i="5"/>
  <c r="M2" i="5"/>
  <c r="N2" i="5" s="1"/>
  <c r="M4" i="5"/>
  <c r="N4" i="5" s="1"/>
  <c r="M3" i="5"/>
  <c r="N3" i="5" s="1"/>
  <c r="C3" i="4"/>
  <c r="L4" i="5"/>
  <c r="L3" i="5"/>
  <c r="AQ6" i="3" l="1"/>
  <c r="BM30" i="3"/>
  <c r="BL30" i="3"/>
  <c r="BG30" i="3"/>
  <c r="BF30" i="3"/>
  <c r="AW30" i="3"/>
  <c r="AR30" i="3"/>
  <c r="AG30" i="3"/>
  <c r="AF30" i="3"/>
  <c r="T30" i="3"/>
  <c r="S30" i="3"/>
  <c r="BM31" i="3"/>
  <c r="BL31" i="3"/>
  <c r="BG31" i="3"/>
  <c r="BF31" i="3"/>
  <c r="AW31" i="3"/>
  <c r="AR31" i="3"/>
  <c r="AT31" i="3" s="1"/>
  <c r="AG31" i="3"/>
  <c r="AF31" i="3"/>
  <c r="T31" i="3"/>
  <c r="S31" i="3"/>
  <c r="D31" i="3"/>
  <c r="AS31" i="3" s="1"/>
  <c r="BM29" i="3"/>
  <c r="BL29" i="3"/>
  <c r="BG29" i="3"/>
  <c r="BF29" i="3"/>
  <c r="AW29" i="3"/>
  <c r="AR29" i="3"/>
  <c r="AG29" i="3"/>
  <c r="AF29" i="3"/>
  <c r="T29" i="3"/>
  <c r="S29" i="3"/>
  <c r="BM33" i="3"/>
  <c r="BL33" i="3"/>
  <c r="BG33" i="3"/>
  <c r="BF33" i="3"/>
  <c r="AW33" i="3"/>
  <c r="AR33" i="3"/>
  <c r="AG33" i="3"/>
  <c r="AF33" i="3"/>
  <c r="T33" i="3"/>
  <c r="S33" i="3"/>
  <c r="BM32" i="3"/>
  <c r="BL32" i="3"/>
  <c r="BG32" i="3"/>
  <c r="BF32" i="3"/>
  <c r="AW32" i="3"/>
  <c r="AR32" i="3"/>
  <c r="AG32" i="3"/>
  <c r="AF32" i="3"/>
  <c r="T32" i="3"/>
  <c r="S32" i="3"/>
  <c r="BM21" i="3"/>
  <c r="BL21" i="3"/>
  <c r="BG21" i="3"/>
  <c r="BF21" i="3"/>
  <c r="AW21" i="3"/>
  <c r="AR21" i="3"/>
  <c r="AG21" i="3"/>
  <c r="AF21" i="3"/>
  <c r="T21" i="3"/>
  <c r="S21" i="3"/>
  <c r="BM20" i="3"/>
  <c r="BL20" i="3"/>
  <c r="BG20" i="3"/>
  <c r="BF20" i="3"/>
  <c r="AW20" i="3"/>
  <c r="AR20" i="3"/>
  <c r="AG20" i="3"/>
  <c r="AF20" i="3"/>
  <c r="T20" i="3"/>
  <c r="S20" i="3"/>
  <c r="BM18" i="3"/>
  <c r="BL18" i="3"/>
  <c r="BG18" i="3"/>
  <c r="BF18" i="3"/>
  <c r="AW18" i="3"/>
  <c r="AR18" i="3"/>
  <c r="AG18" i="3"/>
  <c r="AF18" i="3"/>
  <c r="T18" i="3"/>
  <c r="S18" i="3"/>
  <c r="BM25" i="3"/>
  <c r="BL25" i="3"/>
  <c r="BG25" i="3"/>
  <c r="BF25" i="3"/>
  <c r="AW25" i="3"/>
  <c r="AR25" i="3"/>
  <c r="AG25" i="3"/>
  <c r="AF25" i="3"/>
  <c r="T25" i="3"/>
  <c r="S25" i="3"/>
  <c r="BM24" i="3"/>
  <c r="BL24" i="3"/>
  <c r="BG24" i="3"/>
  <c r="BF24" i="3"/>
  <c r="AW24" i="3"/>
  <c r="AR24" i="3"/>
  <c r="AG24" i="3"/>
  <c r="AF24" i="3"/>
  <c r="T24" i="3"/>
  <c r="S24" i="3"/>
  <c r="BM22" i="3"/>
  <c r="BL22" i="3"/>
  <c r="BG22" i="3"/>
  <c r="BF22" i="3"/>
  <c r="AW22" i="3"/>
  <c r="AR22" i="3"/>
  <c r="AG22" i="3"/>
  <c r="AF22" i="3"/>
  <c r="T22" i="3"/>
  <c r="S22" i="3"/>
  <c r="BM28" i="3"/>
  <c r="BL28" i="3"/>
  <c r="BG28" i="3"/>
  <c r="BF28" i="3"/>
  <c r="AW28" i="3"/>
  <c r="AR28" i="3"/>
  <c r="AG28" i="3"/>
  <c r="AF28" i="3"/>
  <c r="T28" i="3"/>
  <c r="S28" i="3"/>
  <c r="BM23" i="3"/>
  <c r="BL23" i="3"/>
  <c r="BG23" i="3"/>
  <c r="BF23" i="3"/>
  <c r="AW23" i="3"/>
  <c r="AR23" i="3"/>
  <c r="AG23" i="3"/>
  <c r="AF23" i="3"/>
  <c r="T23" i="3"/>
  <c r="S23" i="3"/>
  <c r="BM26" i="3"/>
  <c r="BL26" i="3"/>
  <c r="BG26" i="3"/>
  <c r="BF26" i="3"/>
  <c r="AW26" i="3"/>
  <c r="AR26" i="3"/>
  <c r="AG26" i="3"/>
  <c r="AF26" i="3"/>
  <c r="T26" i="3"/>
  <c r="S26" i="3"/>
  <c r="BM27" i="3"/>
  <c r="BL27" i="3"/>
  <c r="BG27" i="3"/>
  <c r="BF27" i="3"/>
  <c r="AW27" i="3"/>
  <c r="AR27" i="3"/>
  <c r="AG27" i="3"/>
  <c r="AF27" i="3"/>
  <c r="T27" i="3"/>
  <c r="S27" i="3"/>
  <c r="BM13" i="3"/>
  <c r="BL13" i="3"/>
  <c r="BG13" i="3"/>
  <c r="BF13" i="3"/>
  <c r="AW13" i="3"/>
  <c r="AR13" i="3"/>
  <c r="AG13" i="3"/>
  <c r="AF13" i="3"/>
  <c r="T13" i="3"/>
  <c r="S13" i="3"/>
  <c r="BM12" i="3"/>
  <c r="BL12" i="3"/>
  <c r="BG12" i="3"/>
  <c r="BF12" i="3"/>
  <c r="AW12" i="3"/>
  <c r="AR12" i="3"/>
  <c r="AG12" i="3"/>
  <c r="AF12" i="3"/>
  <c r="T12" i="3"/>
  <c r="S12" i="3"/>
  <c r="BM11" i="3"/>
  <c r="BL11" i="3"/>
  <c r="BG11" i="3"/>
  <c r="BF11" i="3"/>
  <c r="AW11" i="3"/>
  <c r="AR11" i="3"/>
  <c r="AG11" i="3"/>
  <c r="AF11" i="3"/>
  <c r="T11" i="3"/>
  <c r="S11" i="3"/>
  <c r="BM16" i="3"/>
  <c r="BL16" i="3"/>
  <c r="BG16" i="3"/>
  <c r="BF16" i="3"/>
  <c r="AW16" i="3"/>
  <c r="AR16" i="3"/>
  <c r="AG16" i="3"/>
  <c r="AF16" i="3"/>
  <c r="T16" i="3"/>
  <c r="S16" i="3"/>
  <c r="BM15" i="3"/>
  <c r="BL15" i="3"/>
  <c r="BG15" i="3"/>
  <c r="BF15" i="3"/>
  <c r="AW15" i="3"/>
  <c r="AR15" i="3"/>
  <c r="AG15" i="3"/>
  <c r="AF15" i="3"/>
  <c r="T15" i="3"/>
  <c r="S15" i="3"/>
  <c r="BM14" i="3"/>
  <c r="BL14" i="3"/>
  <c r="BG14" i="3"/>
  <c r="BF14" i="3"/>
  <c r="AW14" i="3"/>
  <c r="AR14" i="3"/>
  <c r="AG14" i="3"/>
  <c r="AF14" i="3"/>
  <c r="T14" i="3"/>
  <c r="S14" i="3"/>
  <c r="AG19" i="3"/>
  <c r="AF19" i="3"/>
  <c r="AG17" i="3"/>
  <c r="AF17" i="3"/>
  <c r="AG10" i="3"/>
  <c r="AF10" i="3"/>
  <c r="AG9" i="3"/>
  <c r="AF9" i="3"/>
  <c r="AG41" i="3"/>
  <c r="AF41" i="3"/>
  <c r="AG40" i="3"/>
  <c r="AF40" i="3"/>
  <c r="AG39" i="3"/>
  <c r="AF39" i="3"/>
  <c r="AG38" i="3"/>
  <c r="AF38" i="3"/>
  <c r="AG46" i="3"/>
  <c r="AF46" i="3"/>
  <c r="AG45" i="3"/>
  <c r="AF45" i="3"/>
  <c r="BM47" i="3"/>
  <c r="BL47" i="3"/>
  <c r="BM46" i="3"/>
  <c r="BL46" i="3"/>
  <c r="BG46" i="3"/>
  <c r="BF46" i="3"/>
  <c r="AT46" i="3"/>
  <c r="AS46" i="3"/>
  <c r="T46" i="3"/>
  <c r="S46" i="3"/>
  <c r="BM45" i="3"/>
  <c r="BL45" i="3"/>
  <c r="BG45" i="3"/>
  <c r="BF45" i="3"/>
  <c r="AW45" i="3"/>
  <c r="AR45" i="3"/>
  <c r="T45" i="3"/>
  <c r="S45" i="3"/>
  <c r="BM44" i="3"/>
  <c r="BL44" i="3"/>
  <c r="BG44" i="3"/>
  <c r="BG43" i="3" s="1"/>
  <c r="BF44" i="3"/>
  <c r="BF43" i="3" s="1"/>
  <c r="AT44" i="3"/>
  <c r="AS44" i="3"/>
  <c r="AJ44" i="3"/>
  <c r="AE44" i="3"/>
  <c r="T44" i="3"/>
  <c r="T43" i="3" s="1"/>
  <c r="S44" i="3"/>
  <c r="S43" i="3" s="1"/>
  <c r="BL43" i="3"/>
  <c r="BJ43" i="3"/>
  <c r="BI43" i="3"/>
  <c r="BH43" i="3"/>
  <c r="BE43" i="3"/>
  <c r="BD43" i="3"/>
  <c r="BC43" i="3"/>
  <c r="AW43" i="3"/>
  <c r="AV43" i="3"/>
  <c r="AU43" i="3"/>
  <c r="AR43" i="3"/>
  <c r="AQ43" i="3"/>
  <c r="AP43" i="3"/>
  <c r="AJ43" i="3"/>
  <c r="AI43" i="3"/>
  <c r="AH43" i="3"/>
  <c r="AE43" i="3"/>
  <c r="AD43" i="3"/>
  <c r="AC43" i="3"/>
  <c r="W43" i="3"/>
  <c r="V43" i="3"/>
  <c r="U43" i="3"/>
  <c r="R43" i="3"/>
  <c r="Q43" i="3"/>
  <c r="P43" i="3"/>
  <c r="J43" i="3"/>
  <c r="BM43" i="3" s="1"/>
  <c r="I43" i="3"/>
  <c r="H43" i="3"/>
  <c r="G43" i="3"/>
  <c r="F43" i="3"/>
  <c r="E43" i="3"/>
  <c r="T41" i="3"/>
  <c r="S41" i="3"/>
  <c r="T40" i="3"/>
  <c r="S40" i="3"/>
  <c r="T39" i="3"/>
  <c r="S39" i="3"/>
  <c r="T38" i="3"/>
  <c r="S38" i="3"/>
  <c r="T37" i="3"/>
  <c r="S37" i="3"/>
  <c r="T36" i="3"/>
  <c r="T35" i="3" s="1"/>
  <c r="S36" i="3"/>
  <c r="S35" i="3" s="1"/>
  <c r="T19" i="3"/>
  <c r="S19" i="3"/>
  <c r="T17" i="3"/>
  <c r="S17" i="3"/>
  <c r="T10" i="3"/>
  <c r="S10" i="3"/>
  <c r="T9" i="3"/>
  <c r="S9" i="3"/>
  <c r="T8" i="3"/>
  <c r="S8" i="3"/>
  <c r="T7" i="3"/>
  <c r="T6" i="3" s="1"/>
  <c r="S7" i="3"/>
  <c r="S6" i="3" s="1"/>
  <c r="BD6" i="3"/>
  <c r="BG19" i="3"/>
  <c r="BF19" i="3"/>
  <c r="BG17" i="3"/>
  <c r="BF17" i="3"/>
  <c r="BG10" i="3"/>
  <c r="BF10" i="3"/>
  <c r="BG9" i="3"/>
  <c r="BF9" i="3"/>
  <c r="BG8" i="3"/>
  <c r="BF8" i="3"/>
  <c r="BG7" i="3"/>
  <c r="BG6" i="3" s="1"/>
  <c r="BF7" i="3"/>
  <c r="BF6" i="3" s="1"/>
  <c r="BG41" i="3"/>
  <c r="BF41" i="3"/>
  <c r="BG40" i="3"/>
  <c r="BF40" i="3"/>
  <c r="BG39" i="3"/>
  <c r="BF39" i="3"/>
  <c r="BG38" i="3"/>
  <c r="BF38" i="3"/>
  <c r="BG37" i="3"/>
  <c r="BF37" i="3"/>
  <c r="BG36" i="3"/>
  <c r="BG35" i="3" s="1"/>
  <c r="BF36" i="3"/>
  <c r="BF35" i="3" s="1"/>
  <c r="AT40" i="3"/>
  <c r="AS40" i="3"/>
  <c r="AT36" i="3"/>
  <c r="AS36" i="3"/>
  <c r="AT17" i="3"/>
  <c r="AS17" i="3"/>
  <c r="AT7" i="3"/>
  <c r="AS7" i="3"/>
  <c r="AE36" i="3"/>
  <c r="BM42" i="3"/>
  <c r="BL42" i="3"/>
  <c r="BM41" i="3"/>
  <c r="BL41" i="3"/>
  <c r="AW41" i="3"/>
  <c r="AR41" i="3"/>
  <c r="BM40" i="3"/>
  <c r="BL40" i="3"/>
  <c r="BM39" i="3"/>
  <c r="BL39" i="3"/>
  <c r="AW39" i="3"/>
  <c r="AR39" i="3"/>
  <c r="BM38" i="3"/>
  <c r="BL38" i="3"/>
  <c r="AW38" i="3"/>
  <c r="AR38" i="3"/>
  <c r="BM37" i="3"/>
  <c r="BL37" i="3"/>
  <c r="AW37" i="3"/>
  <c r="AR37" i="3"/>
  <c r="AJ37" i="3"/>
  <c r="AE37" i="3"/>
  <c r="BM36" i="3"/>
  <c r="BL36" i="3"/>
  <c r="AJ36" i="3"/>
  <c r="BL35" i="3"/>
  <c r="BJ35" i="3"/>
  <c r="BI35" i="3"/>
  <c r="BH35" i="3"/>
  <c r="BE35" i="3"/>
  <c r="BD35" i="3"/>
  <c r="BC35" i="3"/>
  <c r="AW35" i="3"/>
  <c r="AV35" i="3"/>
  <c r="AU35" i="3"/>
  <c r="AR35" i="3"/>
  <c r="AQ35" i="3"/>
  <c r="AP35" i="3"/>
  <c r="AJ35" i="3"/>
  <c r="AI35" i="3"/>
  <c r="AH35" i="3"/>
  <c r="AE35" i="3"/>
  <c r="AD35" i="3"/>
  <c r="AC35" i="3"/>
  <c r="W35" i="3"/>
  <c r="V35" i="3"/>
  <c r="U35" i="3"/>
  <c r="R35" i="3"/>
  <c r="Q35" i="3"/>
  <c r="P35" i="3"/>
  <c r="J35" i="3"/>
  <c r="BM35" i="3" s="1"/>
  <c r="I35" i="3"/>
  <c r="H35" i="3"/>
  <c r="G35" i="3"/>
  <c r="F35" i="3"/>
  <c r="E35" i="3"/>
  <c r="BM34" i="3"/>
  <c r="BL34" i="3"/>
  <c r="BM19" i="3"/>
  <c r="BL19" i="3"/>
  <c r="AW19" i="3"/>
  <c r="AR19" i="3"/>
  <c r="BM17" i="3"/>
  <c r="BL17" i="3"/>
  <c r="BM10" i="3"/>
  <c r="BL10" i="3"/>
  <c r="AW10" i="3"/>
  <c r="AR10" i="3"/>
  <c r="BM9" i="3"/>
  <c r="BL9" i="3"/>
  <c r="AW9" i="3"/>
  <c r="AR9" i="3"/>
  <c r="BM8" i="3"/>
  <c r="BL8" i="3"/>
  <c r="AW8" i="3"/>
  <c r="AR8" i="3"/>
  <c r="BM7" i="3"/>
  <c r="BL7" i="3"/>
  <c r="BL6" i="3"/>
  <c r="BJ6" i="3"/>
  <c r="BI6" i="3"/>
  <c r="BH6" i="3"/>
  <c r="BE6" i="3"/>
  <c r="AW6" i="3"/>
  <c r="AV6" i="3"/>
  <c r="AU6" i="3"/>
  <c r="AR6" i="3"/>
  <c r="AP6" i="3"/>
  <c r="AJ6" i="3"/>
  <c r="AI6" i="3"/>
  <c r="AH6" i="3"/>
  <c r="AE6" i="3"/>
  <c r="AD6" i="3"/>
  <c r="AC6" i="3"/>
  <c r="W6" i="3"/>
  <c r="BM6" i="3" s="1"/>
  <c r="V6" i="3"/>
  <c r="I6" i="3" s="1"/>
  <c r="U6" i="3"/>
  <c r="R6" i="3"/>
  <c r="G6" i="3" s="1"/>
  <c r="Q6" i="3"/>
  <c r="F6" i="3" s="1"/>
  <c r="P6" i="3"/>
  <c r="D35" i="3" l="1"/>
  <c r="D36" i="3" s="1"/>
  <c r="D6" i="3"/>
  <c r="D43" i="3"/>
  <c r="D44" i="3"/>
  <c r="AG44" i="3" s="1"/>
  <c r="AG43" i="3" s="1"/>
  <c r="AF44" i="3"/>
  <c r="AF43" i="3" s="1"/>
  <c r="D45" i="3"/>
  <c r="AT45" i="3"/>
  <c r="AT43" i="3" s="1"/>
  <c r="E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BC6" i="3"/>
  <c r="D17" i="3" l="1"/>
  <c r="D19" i="3" s="1"/>
  <c r="D18" i="3"/>
  <c r="D20" i="3" s="1"/>
  <c r="AF7" i="3"/>
  <c r="AG7" i="3"/>
  <c r="AS45" i="3"/>
  <c r="AS43" i="3" s="1"/>
  <c r="AS20" i="3" l="1"/>
  <c r="AT20" i="3"/>
  <c r="D22" i="3"/>
  <c r="D23" i="3" s="1"/>
  <c r="D24" i="3" s="1"/>
  <c r="D25" i="3" s="1"/>
  <c r="D26" i="3" s="1"/>
  <c r="D27" i="3" s="1"/>
  <c r="D28" i="3" s="1"/>
  <c r="D32" i="3" s="1"/>
  <c r="D33" i="3" s="1"/>
  <c r="D30" i="3" s="1"/>
  <c r="D21" i="3"/>
  <c r="AS18" i="3"/>
  <c r="AT18" i="3"/>
  <c r="AS24" i="3"/>
  <c r="AT24" i="3"/>
  <c r="AS22" i="3"/>
  <c r="AT22" i="3"/>
  <c r="AF8" i="3"/>
  <c r="AF6" i="3" s="1"/>
  <c r="AG8" i="3"/>
  <c r="AG6" i="3" s="1"/>
  <c r="AS8" i="3"/>
  <c r="AT8" i="3"/>
  <c r="AG36" i="3"/>
  <c r="AF36" i="3"/>
  <c r="D37" i="3"/>
  <c r="AS30" i="3" l="1"/>
  <c r="AT30" i="3"/>
  <c r="D29" i="3"/>
  <c r="AS33" i="3"/>
  <c r="AT33" i="3"/>
  <c r="AS32" i="3"/>
  <c r="AT32" i="3"/>
  <c r="AS21" i="3"/>
  <c r="AT21" i="3"/>
  <c r="AS25" i="3"/>
  <c r="AT25" i="3"/>
  <c r="AS9" i="3"/>
  <c r="AT9" i="3"/>
  <c r="AG37" i="3"/>
  <c r="AG35" i="3" s="1"/>
  <c r="AF37" i="3"/>
  <c r="AF35" i="3" s="1"/>
  <c r="D46" i="3"/>
  <c r="AT37" i="3"/>
  <c r="AS37" i="3"/>
  <c r="D38" i="3"/>
  <c r="AS29" i="3" l="1"/>
  <c r="AT29" i="3"/>
  <c r="AS14" i="3"/>
  <c r="AT14" i="3"/>
  <c r="AS10" i="3"/>
  <c r="AT10" i="3"/>
  <c r="AT38" i="3"/>
  <c r="AS38" i="3"/>
  <c r="D39" i="3"/>
  <c r="AS23" i="3" l="1"/>
  <c r="AT23" i="3"/>
  <c r="AS26" i="3"/>
  <c r="AT26" i="3"/>
  <c r="AS11" i="3"/>
  <c r="AT11" i="3"/>
  <c r="AS15" i="3"/>
  <c r="AT15" i="3"/>
  <c r="AT19" i="3"/>
  <c r="AS19" i="3"/>
  <c r="AT39" i="3"/>
  <c r="AS39" i="3"/>
  <c r="D40" i="3"/>
  <c r="D41" i="3" s="1"/>
  <c r="AS28" i="3" l="1"/>
  <c r="AT28" i="3"/>
  <c r="AS27" i="3"/>
  <c r="AT27" i="3"/>
  <c r="AS12" i="3"/>
  <c r="AT12" i="3"/>
  <c r="AS16" i="3"/>
  <c r="AT16" i="3"/>
  <c r="AT41" i="3"/>
  <c r="AT35" i="3" s="1"/>
  <c r="AS41" i="3"/>
  <c r="AS35" i="3" s="1"/>
  <c r="AS13" i="3" l="1"/>
  <c r="AS6" i="3" s="1"/>
  <c r="AT13" i="3"/>
  <c r="AT6" i="3" s="1"/>
  <c r="J2" i="5"/>
</calcChain>
</file>

<file path=xl/sharedStrings.xml><?xml version="1.0" encoding="utf-8"?>
<sst xmlns="http://schemas.openxmlformats.org/spreadsheetml/2006/main" count="343" uniqueCount="111">
  <si>
    <t>■</t>
  </si>
  <si>
    <t>API</t>
  </si>
  <si>
    <t>PIC</t>
  </si>
  <si>
    <t>Mulyadi</t>
  </si>
  <si>
    <t>Teguh</t>
  </si>
  <si>
    <t>Table</t>
  </si>
  <si>
    <t>Stored Procedure</t>
  </si>
  <si>
    <t>-</t>
  </si>
  <si>
    <t>authentication.general.setLogin</t>
  </si>
  <si>
    <t>authentication.general.setLoginBranchAndUserRole</t>
  </si>
  <si>
    <t>U/I FORM</t>
  </si>
  <si>
    <t>PERENCANAAN</t>
  </si>
  <si>
    <t>REALISASI</t>
  </si>
  <si>
    <t>AWAL</t>
  </si>
  <si>
    <t>AKHIR</t>
  </si>
  <si>
    <t>TANGGAL</t>
  </si>
  <si>
    <t>KOMPONEN</t>
  </si>
  <si>
    <t>ID</t>
  </si>
  <si>
    <t>DATABASE</t>
  </si>
  <si>
    <t>REDIS</t>
  </si>
  <si>
    <t>dbERPReborn.SchSysConfig.Func_TblLog_UserLoginSession_SET</t>
  </si>
  <si>
    <t>dbERPReborn-SysConfig.SchSysConfig.Func_TblLog_UserLoginSession_INSERT</t>
  </si>
  <si>
    <t>dbERPReborn-SysConfig.SchSysConfig.Func_TblLog_UserLoginSession_UPDATE</t>
  </si>
  <si>
    <t>dbERPReborn-SysConfig.SchSysConfig.TblLog_UserLoginSession</t>
  </si>
  <si>
    <t>DURASI</t>
  </si>
  <si>
    <t>System.Core</t>
  </si>
  <si>
    <t>System.Authentication.Login</t>
  </si>
  <si>
    <t>LEAD</t>
  </si>
  <si>
    <t>PERENCANAAN + LEAD TIME</t>
  </si>
  <si>
    <t>LEAD DAYS</t>
  </si>
  <si>
    <t>System.Authentication.Logout</t>
  </si>
  <si>
    <t>authentication.general.setLogout</t>
  </si>
  <si>
    <t>dbERPReborn.SchSysConfig.FuncSys_General_SetUserSessionLogout</t>
  </si>
  <si>
    <t xml:space="preserve">VLOOKUP HEIGHT </t>
  </si>
  <si>
    <t>REFERENCE ID</t>
  </si>
  <si>
    <t>SchSysConfig.TblAppObject_UserRole</t>
  </si>
  <si>
    <t>dbERPReborn-SysConfig.SchSysConfig.Func_TblAppObject_InstitutionCompany_INSERT</t>
  </si>
  <si>
    <t>dbERPReborn-SysConfig.SchSysConfig.Func_TblAppObject_InstitutionCompany_UPDATE</t>
  </si>
  <si>
    <t>dbERPReborn.SchSysConfig.Func_TblAppObject_InstitutionCompany_SET</t>
  </si>
  <si>
    <t>dbERPReborn-SysConfig.SchSysConfig.Func_TblAppObject_InstitutionBranch_INSERT</t>
  </si>
  <si>
    <t>dbERPReborn.SchSysConfig.Func_TblAppObject_InstitutionBranch_SET</t>
  </si>
  <si>
    <t>dbERPReborn-SysConfig.SchSysConfig.Func_TblAppObject_InstitutionBranch_UPDATE</t>
  </si>
  <si>
    <t>dbERPReborn.SchSysConfig.Func_TblAppObject_InstitutionRegional_SET</t>
  </si>
  <si>
    <t>dbERPReborn-SysConfig.SchSysConfig.Func_TblAppObject_InstitutionRegional_INSERT</t>
  </si>
  <si>
    <t>dbERPReborn-SysConfig.SchSysConfig.Func_TblAppObject_InstitutionRegional_UPDATE</t>
  </si>
  <si>
    <t>SchSysConfig.TblDBObject_Schema</t>
  </si>
  <si>
    <t>SchSysConfig.TblDBObject_Table</t>
  </si>
  <si>
    <t>SchSysConfig.TblDBObject_User</t>
  </si>
  <si>
    <t>SchSysConfig.TblLDAPObject_User</t>
  </si>
  <si>
    <t>SchSysConfig.TblDBObject_Parameter</t>
  </si>
  <si>
    <t>SchSysConfig.TblDBObject_Partition_RemovableRecord_Key</t>
  </si>
  <si>
    <t>SchSysConfig.TblDBObject_Partition_RemovableRecord_Parameter</t>
  </si>
  <si>
    <t>SchSysConfig.TblAppObject_InstitutionBranch</t>
  </si>
  <si>
    <t>SchSysConfig.TblAppObject_InstitutionCompany</t>
  </si>
  <si>
    <t>SchSysConfig.TblAppObject_InstitutionRegional</t>
  </si>
  <si>
    <t>SchSysConfig.TblRotateLog_API</t>
  </si>
  <si>
    <t>SchSysConfig.TblRotateLog_FailedUserLogin</t>
  </si>
  <si>
    <t>SchSysConfig.TblMapper_LDAPUserToPerson</t>
  </si>
  <si>
    <t>SchSysConfig.TblMapper_UserToLDAPUser</t>
  </si>
  <si>
    <t>SchSysConfig.TblMapper_UserToUserRole</t>
  </si>
  <si>
    <t>Core</t>
  </si>
  <si>
    <t>Login</t>
  </si>
  <si>
    <t>Logout</t>
  </si>
  <si>
    <t>Current Date Time</t>
  </si>
  <si>
    <t>Remain</t>
  </si>
  <si>
    <t>Yet</t>
  </si>
  <si>
    <t>Feature</t>
  </si>
  <si>
    <t>Start</t>
  </si>
  <si>
    <t>Main</t>
  </si>
  <si>
    <t>Form</t>
  </si>
  <si>
    <t>Production</t>
  </si>
  <si>
    <t>Project</t>
  </si>
  <si>
    <t>Budgeting</t>
  </si>
  <si>
    <t>Report</t>
  </si>
  <si>
    <t>Finance</t>
  </si>
  <si>
    <t>Advance</t>
  </si>
  <si>
    <t>Submit</t>
  </si>
  <si>
    <t>Revision</t>
  </si>
  <si>
    <t>Cancelation</t>
  </si>
  <si>
    <t>Resume</t>
  </si>
  <si>
    <t>Payment Instruction</t>
  </si>
  <si>
    <t>Settlement</t>
  </si>
  <si>
    <t>System</t>
  </si>
  <si>
    <t>Authentication</t>
  </si>
  <si>
    <t>Advance Aging</t>
  </si>
  <si>
    <t>Advance Request To Settlement</t>
  </si>
  <si>
    <t>Advance Settlement</t>
  </si>
  <si>
    <t>Advance Request</t>
  </si>
  <si>
    <t>Budget</t>
  </si>
  <si>
    <t>Bill Of Material</t>
  </si>
  <si>
    <t>BudgetType</t>
  </si>
  <si>
    <t>Bill Of Material Detail</t>
  </si>
  <si>
    <t>Material Product Assembly</t>
  </si>
  <si>
    <t>Material Product Assembly Version</t>
  </si>
  <si>
    <t>Material Product Component</t>
  </si>
  <si>
    <t>Purchase Order</t>
  </si>
  <si>
    <t>Supply Chain</t>
  </si>
  <si>
    <t>Procurement Requisition</t>
  </si>
  <si>
    <t>Customer Relation</t>
  </si>
  <si>
    <t>Sales Order</t>
  </si>
  <si>
    <t>Budget Expense</t>
  </si>
  <si>
    <t>Budget Expense Line</t>
  </si>
  <si>
    <t>Budget Expense Line Ceiling</t>
  </si>
  <si>
    <t>Budget Expense Line Ceiling Object</t>
  </si>
  <si>
    <t>Budget Type</t>
  </si>
  <si>
    <t>Data List</t>
  </si>
  <si>
    <t>Data Form</t>
  </si>
  <si>
    <t>Sales Invoice</t>
  </si>
  <si>
    <t>Project Section</t>
  </si>
  <si>
    <t>Project Section Item</t>
  </si>
  <si>
    <t>Project Section Item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</si>
</sst>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sz val="10"/>
      <color rgb="FFFF0000"/>
      <name val="Arial Narrow"/>
      <family val="2"/>
    </font>
    <font>
      <sz val="10"/>
      <name val="Arial Narrow"/>
      <family val="2"/>
    </font>
    <font>
      <sz val="10"/>
      <color rgb="FF00B05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>
        <bgColor theme="9" tint="0.39997558519241921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/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1" fillId="2" borderId="5" xfId="0" applyFont="1" applyFill="1" applyBorder="1"/>
    <xf numFmtId="0" fontId="2" fillId="0" borderId="0" xfId="0" applyFont="1"/>
    <xf numFmtId="164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5" fillId="9" borderId="16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6" borderId="10" xfId="0" applyFont="1" applyFill="1" applyBorder="1"/>
    <xf numFmtId="0" fontId="2" fillId="6" borderId="13" xfId="0" applyFont="1" applyFill="1" applyBorder="1"/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1" fillId="6" borderId="0" xfId="0" applyFont="1" applyFill="1"/>
    <xf numFmtId="164" fontId="1" fillId="6" borderId="0" xfId="0" applyNumberFormat="1" applyFont="1" applyFill="1"/>
    <xf numFmtId="1" fontId="1" fillId="0" borderId="0" xfId="0" applyNumberFormat="1" applyFont="1" applyAlignment="1">
      <alignment horizontal="center"/>
    </xf>
    <xf numFmtId="1" fontId="2" fillId="6" borderId="13" xfId="0" applyNumberFormat="1" applyFont="1" applyFill="1" applyBorder="1" applyAlignment="1">
      <alignment horizontal="center"/>
    </xf>
    <xf numFmtId="1" fontId="7" fillId="2" borderId="10" xfId="0" applyNumberFormat="1" applyFont="1" applyFill="1" applyBorder="1" applyAlignment="1">
      <alignment horizontal="center"/>
    </xf>
    <xf numFmtId="0" fontId="1" fillId="10" borderId="7" xfId="0" applyFont="1" applyFill="1" applyBorder="1"/>
    <xf numFmtId="0" fontId="1" fillId="10" borderId="11" xfId="0" applyFont="1" applyFill="1" applyBorder="1"/>
    <xf numFmtId="1" fontId="1" fillId="10" borderId="11" xfId="0" applyNumberFormat="1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14" fontId="1" fillId="4" borderId="10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0" xfId="0" applyFont="1" applyFill="1" applyBorder="1"/>
    <xf numFmtId="0" fontId="2" fillId="11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8" borderId="2" xfId="0" applyFont="1" applyFill="1" applyBorder="1"/>
    <xf numFmtId="14" fontId="0" fillId="0" borderId="0" xfId="0" applyNumberFormat="1"/>
    <xf numFmtId="1" fontId="5" fillId="9" borderId="16" xfId="0" applyNumberFormat="1" applyFont="1" applyFill="1" applyBorder="1" applyAlignment="1">
      <alignment horizontal="center" vertical="center"/>
    </xf>
    <xf numFmtId="1" fontId="2" fillId="3" borderId="13" xfId="0" applyNumberFormat="1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1" fontId="6" fillId="9" borderId="1" xfId="0" applyNumberFormat="1" applyFont="1" applyFill="1" applyBorder="1" applyAlignment="1">
      <alignment horizontal="center" vertical="center" wrapText="1"/>
    </xf>
    <xf numFmtId="1" fontId="6" fillId="9" borderId="19" xfId="0" applyNumberFormat="1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9" borderId="27" xfId="0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5" fillId="9" borderId="29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 vertical="center"/>
    </xf>
    <xf numFmtId="1" fontId="6" fillId="9" borderId="1" xfId="0" applyNumberFormat="1" applyFont="1" applyFill="1" applyBorder="1" applyAlignment="1">
      <alignment horizontal="center" vertical="center"/>
    </xf>
    <xf numFmtId="1" fontId="6" fillId="9" borderId="19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0" xfId="0" applyFont="1" applyFill="1"/>
    <xf numFmtId="1" fontId="1" fillId="0" borderId="10" xfId="0" applyNumberFormat="1" applyFont="1" applyFill="1" applyBorder="1"/>
    <xf numFmtId="0" fontId="1" fillId="0" borderId="0" xfId="0" applyFont="1" applyFill="1"/>
    <xf numFmtId="1" fontId="1" fillId="0" borderId="0" xfId="0" applyNumberFormat="1" applyFont="1"/>
    <xf numFmtId="9" fontId="1" fillId="0" borderId="0" xfId="1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Progress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27660257201391"/>
          <c:y val="0.18706073199183437"/>
          <c:w val="0.73084853421535478"/>
          <c:h val="0.53424358413531647"/>
        </c:manualLayout>
      </c:layout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RESUME!$J$2:$J$4</c:f>
              <c:strCache>
                <c:ptCount val="3"/>
                <c:pt idx="0">
                  <c:v>Main ► Form ► Core</c:v>
                </c:pt>
                <c:pt idx="1">
                  <c:v>System ► Form ► Authentication ► Login</c:v>
                </c:pt>
                <c:pt idx="2">
                  <c:v>System ► Form ► Authentication ► Logout</c:v>
                </c:pt>
              </c:strCache>
            </c:strRef>
          </c:cat>
          <c:val>
            <c:numRef>
              <c:f>RESUME!$L$2:$L$4</c:f>
              <c:numCache>
                <c:formatCode>dd/mm/yyyy;@</c:formatCode>
                <c:ptCount val="3"/>
                <c:pt idx="0">
                  <c:v>44118</c:v>
                </c:pt>
                <c:pt idx="1">
                  <c:v>44148</c:v>
                </c:pt>
                <c:pt idx="2">
                  <c:v>44148</c:v>
                </c:pt>
              </c:numCache>
            </c:numRef>
          </c:val>
        </c:ser>
        <c:ser>
          <c:idx val="1"/>
          <c:order val="1"/>
          <c:tx>
            <c:strRef>
              <c:f>RESUME!$M$1</c:f>
              <c:strCache>
                <c:ptCount val="1"/>
                <c:pt idx="0">
                  <c:v>Yet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RESUME!$J$2:$J$4</c:f>
              <c:strCache>
                <c:ptCount val="3"/>
                <c:pt idx="0">
                  <c:v>Main ► Form ► Core</c:v>
                </c:pt>
                <c:pt idx="1">
                  <c:v>System ► Form ► Authentication ► Login</c:v>
                </c:pt>
                <c:pt idx="2">
                  <c:v>System ► Form ► Authentication ► Logout</c:v>
                </c:pt>
              </c:strCache>
            </c:strRef>
          </c:cat>
          <c:val>
            <c:numRef>
              <c:f>RESUME!$M$2:$M$4</c:f>
              <c:numCache>
                <c:formatCode>0</c:formatCode>
                <c:ptCount val="3"/>
                <c:pt idx="0">
                  <c:v>30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RESUME!$N$1</c:f>
              <c:strCache>
                <c:ptCount val="1"/>
                <c:pt idx="0">
                  <c:v>Remain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RESUME!$J$2:$J$4</c:f>
              <c:strCache>
                <c:ptCount val="3"/>
                <c:pt idx="0">
                  <c:v>Main ► Form ► Core</c:v>
                </c:pt>
                <c:pt idx="1">
                  <c:v>System ► Form ► Authentication ► Login</c:v>
                </c:pt>
                <c:pt idx="2">
                  <c:v>System ► Form ► Authentication ► Logout</c:v>
                </c:pt>
              </c:strCache>
            </c:strRef>
          </c:cat>
          <c:val>
            <c:numRef>
              <c:f>RESUME!$N$2:$N$4</c:f>
              <c:numCache>
                <c:formatCode>0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84844104"/>
        <c:axId val="184844488"/>
      </c:barChart>
      <c:catAx>
        <c:axId val="184844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4844488"/>
        <c:crossesAt val="44118"/>
        <c:auto val="1"/>
        <c:lblAlgn val="ctr"/>
        <c:lblOffset val="100"/>
        <c:noMultiLvlLbl val="0"/>
      </c:catAx>
      <c:valAx>
        <c:axId val="184844488"/>
        <c:scaling>
          <c:orientation val="minMax"/>
          <c:min val="4411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/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484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138112</xdr:rowOff>
    </xdr:from>
    <xdr:to>
      <xdr:col>26</xdr:col>
      <xdr:colOff>590550</xdr:colOff>
      <xdr:row>74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abSelected="1" topLeftCell="A22" workbookViewId="0">
      <selection activeCell="J13" sqref="J13"/>
    </sheetView>
  </sheetViews>
  <sheetFormatPr defaultRowHeight="12.75" x14ac:dyDescent="0.2"/>
  <cols>
    <col min="1" max="1" width="13.42578125" style="1" bestFit="1" customWidth="1"/>
    <col min="2" max="2" width="5.5703125" style="1" bestFit="1" customWidth="1"/>
    <col min="3" max="3" width="24.7109375" style="1" bestFit="1" customWidth="1"/>
    <col min="4" max="4" width="25.5703125" style="1" bestFit="1" customWidth="1"/>
    <col min="5" max="5" width="1.42578125" style="106" customWidth="1"/>
    <col min="6" max="8" width="1.42578125" style="1" customWidth="1"/>
    <col min="9" max="9" width="5.5703125" style="1" customWidth="1"/>
    <col min="10" max="10" width="49.28515625" style="108" bestFit="1" customWidth="1"/>
    <col min="11" max="11" width="28.42578125" style="1" bestFit="1" customWidth="1"/>
    <col min="12" max="12" width="10.7109375" style="41" bestFit="1" customWidth="1"/>
    <col min="13" max="13" width="3.85546875" style="104" bestFit="1" customWidth="1"/>
    <col min="14" max="14" width="7.7109375" style="104" bestFit="1" customWidth="1"/>
    <col min="15" max="15" width="7.7109375" style="104" customWidth="1"/>
    <col min="16" max="16" width="9.140625" style="105"/>
    <col min="17" max="17" width="10.7109375" style="1" bestFit="1" customWidth="1"/>
    <col min="18" max="16384" width="9.140625" style="1"/>
  </cols>
  <sheetData>
    <row r="1" spans="1:17" x14ac:dyDescent="0.2">
      <c r="J1" s="107" t="s">
        <v>66</v>
      </c>
      <c r="L1" s="41" t="s">
        <v>67</v>
      </c>
      <c r="M1" s="104" t="s">
        <v>65</v>
      </c>
      <c r="N1" s="104" t="s">
        <v>64</v>
      </c>
    </row>
    <row r="2" spans="1:17" x14ac:dyDescent="0.2">
      <c r="A2" s="1" t="s">
        <v>68</v>
      </c>
      <c r="B2" s="1" t="s">
        <v>69</v>
      </c>
      <c r="C2" s="1" t="s">
        <v>60</v>
      </c>
      <c r="E2" s="106" t="str">
        <f t="shared" ref="E2:F2" si="0">IF(EXACT(A2, ""), E1, A2)</f>
        <v>Main</v>
      </c>
      <c r="F2" s="106" t="str">
        <f t="shared" si="0"/>
        <v>Form</v>
      </c>
      <c r="G2" s="106" t="str">
        <f t="shared" ref="G2" si="1">IF(EXACT(B2, ""), IF(EXACT(C2, ""), G1, C2), IF(EXACT(C2, ""), "", C2))</f>
        <v>Core</v>
      </c>
      <c r="H2" s="106" t="str">
        <f>IF(EXACT(G2, ""), "", IF(EXACT(D2, ""), "", D2))</f>
        <v/>
      </c>
      <c r="I2" s="106"/>
      <c r="J2" s="108" t="str">
        <f>CONCATENATE(
IF(EXACT(E2, ""), "", E2),
IF(EXACT(F2, ""), "", CONCATENATE(" ► ", F2)),
IF(EXACT(G2, ""), "", CONCATENATE(" ► ", G2)),
IF(EXACT(H2, ""), "", CONCATENATE(" ► ", H2)),
)</f>
        <v>Main ► Form ► Core</v>
      </c>
      <c r="K2" s="1" t="s">
        <v>25</v>
      </c>
      <c r="L2" s="41">
        <f ca="1">VLOOKUP(K2, OFFSET(MAIN!$B$6, 0, 0, PARAMETER!$C$2, 9), 8, )</f>
        <v>44118</v>
      </c>
      <c r="M2" s="104">
        <f ca="1">IF(VLOOKUP(K2, OFFSET(MAIN!$B$6, 0, 0, PARAMETER!$C$2, 9), 9, ) &lt; MAIN!J6,
((MAIN!J6)-(VLOOKUP(K2, OFFSET(MAIN!$B$6, 0, 0, PARAMETER!$C$2, 9), 9, ))),
VLOOKUP(K2, OFFSET(MAIN!$B$6, 0, 0, PARAMETER!$C$2, 9), 7, ))</f>
        <v>30</v>
      </c>
      <c r="N2" s="104">
        <f ca="1">VLOOKUP(K2, OFFSET(MAIN!$B$6, 0, 0, PARAMETER!$C$2, 9), 7, )-M2+10</f>
        <v>10</v>
      </c>
      <c r="Q2" s="41"/>
    </row>
    <row r="3" spans="1:17" x14ac:dyDescent="0.2">
      <c r="A3" s="1" t="s">
        <v>82</v>
      </c>
      <c r="B3" s="1" t="s">
        <v>69</v>
      </c>
      <c r="C3" s="1" t="s">
        <v>83</v>
      </c>
      <c r="D3" s="1" t="s">
        <v>61</v>
      </c>
      <c r="E3" s="106" t="str">
        <f t="shared" ref="E3:E66" si="2">IF(EXACT(A3, ""), E2, A3)</f>
        <v>System</v>
      </c>
      <c r="F3" s="106" t="str">
        <f t="shared" ref="F3:F66" si="3">IF(EXACT(B3, ""), F2, B3)</f>
        <v>Form</v>
      </c>
      <c r="G3" s="106" t="str">
        <f t="shared" ref="G3:G66" si="4">IF(EXACT(B3, ""), IF(EXACT(C3, ""), G2, C3), IF(EXACT(C3, ""), "", C3))</f>
        <v>Authentication</v>
      </c>
      <c r="H3" s="106" t="str">
        <f t="shared" ref="H3:H66" si="5">IF(EXACT(G3, ""), "", IF(EXACT(D3, ""), "", D3))</f>
        <v>Login</v>
      </c>
      <c r="I3" s="106"/>
      <c r="J3" s="108" t="str">
        <f t="shared" ref="J3:J66" si="6">CONCATENATE(
IF(EXACT(E3, ""), "", E3),
IF(EXACT(F3, ""), "", CONCATENATE(" ► ", F3)),
IF(EXACT(G3, ""), "", CONCATENATE(" ► ", G3)),
IF(EXACT(H3, ""), "", CONCATENATE(" ► ", H3)),
)</f>
        <v>System ► Form ► Authentication ► Login</v>
      </c>
      <c r="K3" s="1" t="s">
        <v>26</v>
      </c>
      <c r="L3" s="41">
        <f ca="1">VLOOKUP(K3, OFFSET(MAIN!$B$6, 0, 0, PARAMETER!$C$2, 9), 8, )</f>
        <v>44148</v>
      </c>
      <c r="M3" s="104">
        <f ca="1">IF(VLOOKUP(K3, OFFSET(MAIN!$B$6, 0, 0, PARAMETER!$C$2, 9), 9, ) &lt; MAIN!J7,
((MAIN!J7)-(VLOOKUP(K3, OFFSET(MAIN!$B$6, 0, 0, PARAMETER!$C$2, 9), 9, ))),
VLOOKUP(K3, OFFSET(MAIN!$B$6, 0, 0, PARAMETER!$C$2, 9), 7, ))</f>
        <v>3</v>
      </c>
      <c r="N3" s="104">
        <f ca="1">VLOOKUP(K3, OFFSET(MAIN!$B$6, 0, 0, PARAMETER!$C$2, 9), 7, )-M3+10</f>
        <v>10</v>
      </c>
    </row>
    <row r="4" spans="1:17" x14ac:dyDescent="0.2">
      <c r="D4" s="1" t="s">
        <v>62</v>
      </c>
      <c r="E4" s="106" t="str">
        <f t="shared" si="2"/>
        <v>System</v>
      </c>
      <c r="F4" s="106" t="str">
        <f t="shared" si="3"/>
        <v>Form</v>
      </c>
      <c r="G4" s="106" t="str">
        <f t="shared" si="4"/>
        <v>Authentication</v>
      </c>
      <c r="H4" s="106" t="str">
        <f t="shared" si="5"/>
        <v>Logout</v>
      </c>
      <c r="I4" s="106"/>
      <c r="J4" s="108" t="str">
        <f t="shared" si="6"/>
        <v>System ► Form ► Authentication ► Logout</v>
      </c>
      <c r="K4" s="1" t="s">
        <v>30</v>
      </c>
      <c r="L4" s="41">
        <f ca="1">VLOOKUP(K4, OFFSET(MAIN!$B$6, 0, 0, PARAMETER!$C$2, 9), 8, )</f>
        <v>44148</v>
      </c>
      <c r="M4" s="104">
        <f ca="1">IF(VLOOKUP(K4, OFFSET(MAIN!$B$6, 0, 0, PARAMETER!$C$2, 9), 9, ) &lt; MAIN!J8,
((MAIN!J8)-(VLOOKUP(K4, OFFSET(MAIN!$B$6, 0, 0, PARAMETER!$C$2, 9), 9, ))),
VLOOKUP(K4, OFFSET(MAIN!$B$6, 0, 0, PARAMETER!$C$2, 9), 7, ))</f>
        <v>1</v>
      </c>
      <c r="N4" s="104">
        <f ca="1">VLOOKUP(K4, OFFSET(MAIN!$B$6, 0, 0, PARAMETER!$C$2, 9), 7, )-M4+10</f>
        <v>10</v>
      </c>
    </row>
    <row r="5" spans="1:17" x14ac:dyDescent="0.2">
      <c r="A5" s="1" t="s">
        <v>72</v>
      </c>
      <c r="B5" s="1" t="s">
        <v>69</v>
      </c>
      <c r="C5" s="1" t="s">
        <v>88</v>
      </c>
      <c r="D5" s="1" t="s">
        <v>76</v>
      </c>
      <c r="E5" s="106" t="str">
        <f t="shared" si="2"/>
        <v>Budgeting</v>
      </c>
      <c r="F5" s="106" t="str">
        <f t="shared" si="3"/>
        <v>Form</v>
      </c>
      <c r="G5" s="106" t="str">
        <f t="shared" si="4"/>
        <v>Budget</v>
      </c>
      <c r="H5" s="106" t="str">
        <f t="shared" si="5"/>
        <v>Submit</v>
      </c>
      <c r="I5" s="106"/>
      <c r="J5" s="108" t="str">
        <f t="shared" si="6"/>
        <v>Budgeting ► Form ► Budget ► Submit</v>
      </c>
    </row>
    <row r="6" spans="1:17" x14ac:dyDescent="0.2">
      <c r="D6" s="1" t="s">
        <v>77</v>
      </c>
      <c r="E6" s="106" t="str">
        <f t="shared" si="2"/>
        <v>Budgeting</v>
      </c>
      <c r="F6" s="106" t="str">
        <f t="shared" si="3"/>
        <v>Form</v>
      </c>
      <c r="G6" s="106" t="str">
        <f t="shared" si="4"/>
        <v>Budget</v>
      </c>
      <c r="H6" s="106" t="str">
        <f t="shared" si="5"/>
        <v>Revision</v>
      </c>
      <c r="I6" s="106"/>
      <c r="J6" s="108" t="str">
        <f t="shared" si="6"/>
        <v>Budgeting ► Form ► Budget ► Revision</v>
      </c>
    </row>
    <row r="7" spans="1:17" x14ac:dyDescent="0.2">
      <c r="C7" s="1" t="s">
        <v>100</v>
      </c>
      <c r="D7" s="1" t="s">
        <v>76</v>
      </c>
      <c r="E7" s="106" t="str">
        <f t="shared" si="2"/>
        <v>Budgeting</v>
      </c>
      <c r="F7" s="106" t="str">
        <f t="shared" si="3"/>
        <v>Form</v>
      </c>
      <c r="G7" s="106" t="str">
        <f t="shared" si="4"/>
        <v>Budget Expense</v>
      </c>
      <c r="H7" s="106" t="str">
        <f t="shared" si="5"/>
        <v>Submit</v>
      </c>
      <c r="I7" s="106"/>
      <c r="J7" s="108" t="str">
        <f t="shared" si="6"/>
        <v>Budgeting ► Form ► Budget Expense ► Submit</v>
      </c>
    </row>
    <row r="8" spans="1:17" x14ac:dyDescent="0.2">
      <c r="D8" s="1" t="s">
        <v>77</v>
      </c>
      <c r="E8" s="106" t="str">
        <f t="shared" si="2"/>
        <v>Budgeting</v>
      </c>
      <c r="F8" s="106" t="str">
        <f t="shared" si="3"/>
        <v>Form</v>
      </c>
      <c r="G8" s="106" t="str">
        <f t="shared" si="4"/>
        <v>Budget Expense</v>
      </c>
      <c r="H8" s="106" t="str">
        <f t="shared" si="5"/>
        <v>Revision</v>
      </c>
      <c r="I8" s="106"/>
      <c r="J8" s="108" t="str">
        <f t="shared" si="6"/>
        <v>Budgeting ► Form ► Budget Expense ► Revision</v>
      </c>
    </row>
    <row r="9" spans="1:17" x14ac:dyDescent="0.2">
      <c r="C9" s="1" t="s">
        <v>101</v>
      </c>
      <c r="D9" s="1" t="s">
        <v>76</v>
      </c>
      <c r="E9" s="106" t="str">
        <f t="shared" si="2"/>
        <v>Budgeting</v>
      </c>
      <c r="F9" s="106" t="str">
        <f t="shared" si="3"/>
        <v>Form</v>
      </c>
      <c r="G9" s="106" t="str">
        <f t="shared" si="4"/>
        <v>Budget Expense Line</v>
      </c>
      <c r="H9" s="106" t="str">
        <f t="shared" si="5"/>
        <v>Submit</v>
      </c>
      <c r="I9" s="106"/>
      <c r="J9" s="108" t="str">
        <f t="shared" si="6"/>
        <v>Budgeting ► Form ► Budget Expense Line ► Submit</v>
      </c>
    </row>
    <row r="10" spans="1:17" x14ac:dyDescent="0.2">
      <c r="D10" s="1" t="s">
        <v>77</v>
      </c>
      <c r="E10" s="106" t="str">
        <f t="shared" si="2"/>
        <v>Budgeting</v>
      </c>
      <c r="F10" s="106" t="str">
        <f t="shared" si="3"/>
        <v>Form</v>
      </c>
      <c r="G10" s="106" t="str">
        <f t="shared" si="4"/>
        <v>Budget Expense Line</v>
      </c>
      <c r="H10" s="106" t="str">
        <f t="shared" si="5"/>
        <v>Revision</v>
      </c>
      <c r="I10" s="106"/>
      <c r="J10" s="108" t="str">
        <f t="shared" si="6"/>
        <v>Budgeting ► Form ► Budget Expense Line ► Revision</v>
      </c>
    </row>
    <row r="11" spans="1:17" x14ac:dyDescent="0.2">
      <c r="C11" s="1" t="s">
        <v>102</v>
      </c>
      <c r="D11" s="1" t="s">
        <v>76</v>
      </c>
      <c r="E11" s="106" t="str">
        <f t="shared" si="2"/>
        <v>Budgeting</v>
      </c>
      <c r="F11" s="106" t="str">
        <f t="shared" si="3"/>
        <v>Form</v>
      </c>
      <c r="G11" s="106" t="str">
        <f t="shared" si="4"/>
        <v>Budget Expense Line Ceiling</v>
      </c>
      <c r="H11" s="106" t="str">
        <f t="shared" si="5"/>
        <v>Submit</v>
      </c>
      <c r="I11" s="106"/>
      <c r="J11" s="108" t="str">
        <f t="shared" si="6"/>
        <v>Budgeting ► Form ► Budget Expense Line Ceiling ► Submit</v>
      </c>
    </row>
    <row r="12" spans="1:17" x14ac:dyDescent="0.2">
      <c r="D12" s="1" t="s">
        <v>77</v>
      </c>
      <c r="E12" s="106" t="str">
        <f t="shared" si="2"/>
        <v>Budgeting</v>
      </c>
      <c r="F12" s="106" t="str">
        <f t="shared" si="3"/>
        <v>Form</v>
      </c>
      <c r="G12" s="106" t="str">
        <f t="shared" si="4"/>
        <v>Budget Expense Line Ceiling</v>
      </c>
      <c r="H12" s="106" t="str">
        <f t="shared" si="5"/>
        <v>Revision</v>
      </c>
      <c r="I12" s="106"/>
      <c r="J12" s="108" t="str">
        <f t="shared" si="6"/>
        <v>Budgeting ► Form ► Budget Expense Line Ceiling ► Revision</v>
      </c>
    </row>
    <row r="13" spans="1:17" x14ac:dyDescent="0.2">
      <c r="C13" s="1" t="s">
        <v>103</v>
      </c>
      <c r="D13" s="1" t="s">
        <v>76</v>
      </c>
      <c r="E13" s="106" t="str">
        <f t="shared" si="2"/>
        <v>Budgeting</v>
      </c>
      <c r="F13" s="106" t="str">
        <f t="shared" si="3"/>
        <v>Form</v>
      </c>
      <c r="G13" s="106" t="str">
        <f t="shared" si="4"/>
        <v>Budget Expense Line Ceiling Object</v>
      </c>
      <c r="H13" s="106" t="str">
        <f t="shared" si="5"/>
        <v>Submit</v>
      </c>
      <c r="I13" s="106"/>
      <c r="J13" s="108" t="str">
        <f t="shared" si="6"/>
        <v>Budgeting ► Form ► Budget Expense Line Ceiling Object ► Submit</v>
      </c>
    </row>
    <row r="14" spans="1:17" x14ac:dyDescent="0.2">
      <c r="D14" s="1" t="s">
        <v>77</v>
      </c>
      <c r="E14" s="106" t="str">
        <f t="shared" si="2"/>
        <v>Budgeting</v>
      </c>
      <c r="F14" s="106" t="str">
        <f t="shared" si="3"/>
        <v>Form</v>
      </c>
      <c r="G14" s="106" t="str">
        <f t="shared" si="4"/>
        <v>Budget Expense Line Ceiling Object</v>
      </c>
      <c r="H14" s="106" t="str">
        <f t="shared" si="5"/>
        <v>Revision</v>
      </c>
      <c r="I14" s="106"/>
      <c r="J14" s="108" t="str">
        <f t="shared" si="6"/>
        <v>Budgeting ► Form ► Budget Expense Line Ceiling Object ► Revision</v>
      </c>
    </row>
    <row r="15" spans="1:17" x14ac:dyDescent="0.2">
      <c r="C15" s="1" t="s">
        <v>104</v>
      </c>
      <c r="D15" s="1" t="s">
        <v>76</v>
      </c>
      <c r="E15" s="106" t="str">
        <f t="shared" si="2"/>
        <v>Budgeting</v>
      </c>
      <c r="F15" s="106" t="str">
        <f t="shared" si="3"/>
        <v>Form</v>
      </c>
      <c r="G15" s="106" t="str">
        <f t="shared" si="4"/>
        <v>Budget Type</v>
      </c>
      <c r="H15" s="106" t="str">
        <f t="shared" si="5"/>
        <v>Submit</v>
      </c>
      <c r="I15" s="106"/>
      <c r="J15" s="108" t="str">
        <f t="shared" si="6"/>
        <v>Budgeting ► Form ► Budget Type ► Submit</v>
      </c>
    </row>
    <row r="16" spans="1:17" x14ac:dyDescent="0.2">
      <c r="D16" s="1" t="s">
        <v>77</v>
      </c>
      <c r="E16" s="106" t="str">
        <f t="shared" si="2"/>
        <v>Budgeting</v>
      </c>
      <c r="F16" s="106" t="str">
        <f t="shared" si="3"/>
        <v>Form</v>
      </c>
      <c r="G16" s="106" t="str">
        <f t="shared" si="4"/>
        <v>Budget Type</v>
      </c>
      <c r="H16" s="106" t="str">
        <f t="shared" si="5"/>
        <v>Revision</v>
      </c>
      <c r="I16" s="106"/>
      <c r="J16" s="108" t="str">
        <f t="shared" si="6"/>
        <v>Budgeting ► Form ► Budget Type ► Revision</v>
      </c>
    </row>
    <row r="17" spans="1:10" x14ac:dyDescent="0.2">
      <c r="B17" s="1" t="s">
        <v>73</v>
      </c>
      <c r="C17" s="1" t="s">
        <v>105</v>
      </c>
      <c r="D17" s="1" t="s">
        <v>100</v>
      </c>
      <c r="E17" s="106" t="str">
        <f t="shared" si="2"/>
        <v>Budgeting</v>
      </c>
      <c r="F17" s="106" t="str">
        <f t="shared" si="3"/>
        <v>Report</v>
      </c>
      <c r="G17" s="106" t="str">
        <f t="shared" si="4"/>
        <v>Data List</v>
      </c>
      <c r="H17" s="106" t="str">
        <f t="shared" si="5"/>
        <v>Budget Expense</v>
      </c>
      <c r="I17" s="106"/>
      <c r="J17" s="108" t="str">
        <f t="shared" si="6"/>
        <v>Budgeting ► Report ► Data List ► Budget Expense</v>
      </c>
    </row>
    <row r="18" spans="1:10" x14ac:dyDescent="0.2">
      <c r="D18" s="1" t="s">
        <v>101</v>
      </c>
      <c r="E18" s="106" t="str">
        <f t="shared" si="2"/>
        <v>Budgeting</v>
      </c>
      <c r="F18" s="106" t="str">
        <f t="shared" si="3"/>
        <v>Report</v>
      </c>
      <c r="G18" s="106" t="str">
        <f t="shared" si="4"/>
        <v>Data List</v>
      </c>
      <c r="H18" s="106" t="str">
        <f t="shared" si="5"/>
        <v>Budget Expense Line</v>
      </c>
      <c r="I18" s="106"/>
      <c r="J18" s="108" t="str">
        <f t="shared" si="6"/>
        <v>Budgeting ► Report ► Data List ► Budget Expense Line</v>
      </c>
    </row>
    <row r="19" spans="1:10" x14ac:dyDescent="0.2">
      <c r="D19" s="1" t="s">
        <v>102</v>
      </c>
      <c r="E19" s="106" t="str">
        <f t="shared" si="2"/>
        <v>Budgeting</v>
      </c>
      <c r="F19" s="106" t="str">
        <f t="shared" si="3"/>
        <v>Report</v>
      </c>
      <c r="G19" s="106" t="str">
        <f t="shared" si="4"/>
        <v>Data List</v>
      </c>
      <c r="H19" s="106" t="str">
        <f t="shared" si="5"/>
        <v>Budget Expense Line Ceiling</v>
      </c>
      <c r="I19" s="106"/>
      <c r="J19" s="108" t="str">
        <f t="shared" si="6"/>
        <v>Budgeting ► Report ► Data List ► Budget Expense Line Ceiling</v>
      </c>
    </row>
    <row r="20" spans="1:10" x14ac:dyDescent="0.2">
      <c r="D20" s="1" t="s">
        <v>103</v>
      </c>
      <c r="E20" s="106" t="str">
        <f t="shared" si="2"/>
        <v>Budgeting</v>
      </c>
      <c r="F20" s="106" t="str">
        <f t="shared" si="3"/>
        <v>Report</v>
      </c>
      <c r="G20" s="106" t="str">
        <f t="shared" si="4"/>
        <v>Data List</v>
      </c>
      <c r="H20" s="106" t="str">
        <f t="shared" si="5"/>
        <v>Budget Expense Line Ceiling Object</v>
      </c>
      <c r="I20" s="106"/>
      <c r="J20" s="108" t="str">
        <f t="shared" si="6"/>
        <v>Budgeting ► Report ► Data List ► Budget Expense Line Ceiling Object</v>
      </c>
    </row>
    <row r="21" spans="1:10" x14ac:dyDescent="0.2">
      <c r="D21" s="1" t="s">
        <v>90</v>
      </c>
      <c r="E21" s="106" t="str">
        <f t="shared" si="2"/>
        <v>Budgeting</v>
      </c>
      <c r="F21" s="106" t="str">
        <f t="shared" si="3"/>
        <v>Report</v>
      </c>
      <c r="G21" s="106" t="str">
        <f t="shared" si="4"/>
        <v>Data List</v>
      </c>
      <c r="H21" s="106" t="str">
        <f t="shared" si="5"/>
        <v>BudgetType</v>
      </c>
      <c r="I21" s="106"/>
      <c r="J21" s="108" t="str">
        <f t="shared" si="6"/>
        <v>Budgeting ► Report ► Data List ► BudgetType</v>
      </c>
    </row>
    <row r="22" spans="1:10" x14ac:dyDescent="0.2">
      <c r="A22" s="1" t="s">
        <v>98</v>
      </c>
      <c r="B22" s="1" t="s">
        <v>69</v>
      </c>
      <c r="C22" s="1" t="s">
        <v>99</v>
      </c>
      <c r="D22" s="1" t="s">
        <v>76</v>
      </c>
      <c r="E22" s="106" t="str">
        <f t="shared" si="2"/>
        <v>Customer Relation</v>
      </c>
      <c r="F22" s="106" t="str">
        <f t="shared" si="3"/>
        <v>Form</v>
      </c>
      <c r="G22" s="106" t="str">
        <f t="shared" si="4"/>
        <v>Sales Order</v>
      </c>
      <c r="H22" s="106" t="str">
        <f t="shared" si="5"/>
        <v>Submit</v>
      </c>
      <c r="I22" s="106"/>
      <c r="J22" s="108" t="str">
        <f t="shared" si="6"/>
        <v>Customer Relation ► Form ► Sales Order ► Submit</v>
      </c>
    </row>
    <row r="23" spans="1:10" x14ac:dyDescent="0.2">
      <c r="D23" s="1" t="s">
        <v>77</v>
      </c>
      <c r="E23" s="106" t="str">
        <f t="shared" si="2"/>
        <v>Customer Relation</v>
      </c>
      <c r="F23" s="106" t="str">
        <f t="shared" si="3"/>
        <v>Form</v>
      </c>
      <c r="G23" s="106" t="str">
        <f t="shared" si="4"/>
        <v>Sales Order</v>
      </c>
      <c r="H23" s="106" t="str">
        <f t="shared" si="5"/>
        <v>Revision</v>
      </c>
      <c r="I23" s="106"/>
      <c r="J23" s="108" t="str">
        <f t="shared" si="6"/>
        <v>Customer Relation ► Form ► Sales Order ► Revision</v>
      </c>
    </row>
    <row r="24" spans="1:10" x14ac:dyDescent="0.2">
      <c r="D24" s="1" t="s">
        <v>78</v>
      </c>
      <c r="E24" s="106" t="str">
        <f t="shared" si="2"/>
        <v>Customer Relation</v>
      </c>
      <c r="F24" s="106" t="str">
        <f t="shared" si="3"/>
        <v>Form</v>
      </c>
      <c r="G24" s="106" t="str">
        <f t="shared" si="4"/>
        <v>Sales Order</v>
      </c>
      <c r="H24" s="106" t="str">
        <f t="shared" si="5"/>
        <v>Cancelation</v>
      </c>
      <c r="I24" s="106"/>
      <c r="J24" s="108" t="str">
        <f t="shared" si="6"/>
        <v>Customer Relation ► Form ► Sales Order ► Cancelation</v>
      </c>
    </row>
    <row r="25" spans="1:10" x14ac:dyDescent="0.2">
      <c r="D25" s="1" t="s">
        <v>81</v>
      </c>
      <c r="E25" s="106" t="str">
        <f t="shared" si="2"/>
        <v>Customer Relation</v>
      </c>
      <c r="F25" s="106" t="str">
        <f t="shared" si="3"/>
        <v>Form</v>
      </c>
      <c r="G25" s="106" t="str">
        <f t="shared" si="4"/>
        <v>Sales Order</v>
      </c>
      <c r="H25" s="106" t="str">
        <f t="shared" si="5"/>
        <v>Settlement</v>
      </c>
      <c r="I25" s="106"/>
      <c r="J25" s="108" t="str">
        <f t="shared" si="6"/>
        <v>Customer Relation ► Form ► Sales Order ► Settlement</v>
      </c>
    </row>
    <row r="26" spans="1:10" x14ac:dyDescent="0.2">
      <c r="C26" s="1" t="s">
        <v>107</v>
      </c>
      <c r="D26" s="1" t="s">
        <v>76</v>
      </c>
      <c r="E26" s="106" t="str">
        <f t="shared" si="2"/>
        <v>Customer Relation</v>
      </c>
      <c r="F26" s="106" t="str">
        <f t="shared" si="3"/>
        <v>Form</v>
      </c>
      <c r="G26" s="106" t="str">
        <f t="shared" si="4"/>
        <v>Sales Invoice</v>
      </c>
      <c r="H26" s="106" t="str">
        <f t="shared" si="5"/>
        <v>Submit</v>
      </c>
      <c r="I26" s="106"/>
      <c r="J26" s="108" t="str">
        <f t="shared" si="6"/>
        <v>Customer Relation ► Form ► Sales Invoice ► Submit</v>
      </c>
    </row>
    <row r="27" spans="1:10" x14ac:dyDescent="0.2">
      <c r="D27" s="1" t="s">
        <v>77</v>
      </c>
      <c r="E27" s="106" t="str">
        <f t="shared" si="2"/>
        <v>Customer Relation</v>
      </c>
      <c r="F27" s="106" t="str">
        <f t="shared" si="3"/>
        <v>Form</v>
      </c>
      <c r="G27" s="106" t="str">
        <f t="shared" si="4"/>
        <v>Sales Invoice</v>
      </c>
      <c r="H27" s="106" t="str">
        <f t="shared" si="5"/>
        <v>Revision</v>
      </c>
      <c r="I27" s="106"/>
      <c r="J27" s="108" t="str">
        <f t="shared" si="6"/>
        <v>Customer Relation ► Form ► Sales Invoice ► Revision</v>
      </c>
    </row>
    <row r="28" spans="1:10" x14ac:dyDescent="0.2">
      <c r="D28" s="1" t="s">
        <v>78</v>
      </c>
      <c r="E28" s="106" t="str">
        <f t="shared" si="2"/>
        <v>Customer Relation</v>
      </c>
      <c r="F28" s="106" t="str">
        <f t="shared" si="3"/>
        <v>Form</v>
      </c>
      <c r="G28" s="106" t="str">
        <f t="shared" si="4"/>
        <v>Sales Invoice</v>
      </c>
      <c r="H28" s="106" t="str">
        <f t="shared" si="5"/>
        <v>Cancelation</v>
      </c>
      <c r="I28" s="106"/>
      <c r="J28" s="108" t="str">
        <f t="shared" si="6"/>
        <v>Customer Relation ► Form ► Sales Invoice ► Cancelation</v>
      </c>
    </row>
    <row r="29" spans="1:10" x14ac:dyDescent="0.2">
      <c r="D29" s="1" t="s">
        <v>81</v>
      </c>
      <c r="E29" s="106" t="str">
        <f t="shared" si="2"/>
        <v>Customer Relation</v>
      </c>
      <c r="F29" s="106" t="str">
        <f t="shared" si="3"/>
        <v>Form</v>
      </c>
      <c r="G29" s="106" t="str">
        <f t="shared" si="4"/>
        <v>Sales Invoice</v>
      </c>
      <c r="H29" s="106" t="str">
        <f t="shared" si="5"/>
        <v>Settlement</v>
      </c>
      <c r="I29" s="106"/>
      <c r="J29" s="108" t="str">
        <f t="shared" si="6"/>
        <v>Customer Relation ► Form ► Sales Invoice ► Settlement</v>
      </c>
    </row>
    <row r="30" spans="1:10" x14ac:dyDescent="0.2">
      <c r="C30" s="1" t="s">
        <v>105</v>
      </c>
      <c r="D30" s="1" t="s">
        <v>99</v>
      </c>
      <c r="E30" s="106" t="str">
        <f t="shared" si="2"/>
        <v>Customer Relation</v>
      </c>
      <c r="F30" s="106" t="str">
        <f t="shared" si="3"/>
        <v>Form</v>
      </c>
      <c r="G30" s="106" t="str">
        <f t="shared" si="4"/>
        <v>Data List</v>
      </c>
      <c r="H30" s="106" t="str">
        <f t="shared" si="5"/>
        <v>Sales Order</v>
      </c>
      <c r="I30" s="106"/>
      <c r="J30" s="108" t="str">
        <f t="shared" si="6"/>
        <v>Customer Relation ► Form ► Data List ► Sales Order</v>
      </c>
    </row>
    <row r="31" spans="1:10" x14ac:dyDescent="0.2">
      <c r="D31" s="1" t="s">
        <v>107</v>
      </c>
      <c r="E31" s="106" t="str">
        <f t="shared" si="2"/>
        <v>Customer Relation</v>
      </c>
      <c r="F31" s="106" t="str">
        <f t="shared" si="3"/>
        <v>Form</v>
      </c>
      <c r="G31" s="106" t="str">
        <f t="shared" si="4"/>
        <v>Data List</v>
      </c>
      <c r="H31" s="106" t="str">
        <f t="shared" si="5"/>
        <v>Sales Invoice</v>
      </c>
      <c r="I31" s="106"/>
      <c r="J31" s="108" t="str">
        <f t="shared" si="6"/>
        <v>Customer Relation ► Form ► Data List ► Sales Invoice</v>
      </c>
    </row>
    <row r="32" spans="1:10" x14ac:dyDescent="0.2">
      <c r="A32" s="1" t="s">
        <v>74</v>
      </c>
      <c r="B32" s="1" t="s">
        <v>69</v>
      </c>
      <c r="C32" s="1" t="s">
        <v>75</v>
      </c>
      <c r="D32" s="1" t="s">
        <v>76</v>
      </c>
      <c r="E32" s="106" t="str">
        <f t="shared" si="2"/>
        <v>Finance</v>
      </c>
      <c r="F32" s="106" t="str">
        <f t="shared" si="3"/>
        <v>Form</v>
      </c>
      <c r="G32" s="106" t="str">
        <f t="shared" si="4"/>
        <v>Advance</v>
      </c>
      <c r="H32" s="106" t="str">
        <f t="shared" si="5"/>
        <v>Submit</v>
      </c>
      <c r="I32" s="106"/>
      <c r="J32" s="108" t="str">
        <f t="shared" si="6"/>
        <v>Finance ► Form ► Advance ► Submit</v>
      </c>
    </row>
    <row r="33" spans="1:10" x14ac:dyDescent="0.2">
      <c r="D33" s="1" t="s">
        <v>77</v>
      </c>
      <c r="E33" s="106" t="str">
        <f t="shared" si="2"/>
        <v>Finance</v>
      </c>
      <c r="F33" s="106" t="str">
        <f t="shared" si="3"/>
        <v>Form</v>
      </c>
      <c r="G33" s="106" t="str">
        <f t="shared" si="4"/>
        <v>Advance</v>
      </c>
      <c r="H33" s="106" t="str">
        <f t="shared" si="5"/>
        <v>Revision</v>
      </c>
      <c r="I33" s="106"/>
      <c r="J33" s="108" t="str">
        <f t="shared" si="6"/>
        <v>Finance ► Form ► Advance ► Revision</v>
      </c>
    </row>
    <row r="34" spans="1:10" x14ac:dyDescent="0.2">
      <c r="D34" s="1" t="s">
        <v>78</v>
      </c>
      <c r="E34" s="106" t="str">
        <f t="shared" si="2"/>
        <v>Finance</v>
      </c>
      <c r="F34" s="106" t="str">
        <f t="shared" si="3"/>
        <v>Form</v>
      </c>
      <c r="G34" s="106" t="str">
        <f t="shared" si="4"/>
        <v>Advance</v>
      </c>
      <c r="H34" s="106" t="str">
        <f t="shared" si="5"/>
        <v>Cancelation</v>
      </c>
      <c r="I34" s="106"/>
      <c r="J34" s="108" t="str">
        <f t="shared" si="6"/>
        <v>Finance ► Form ► Advance ► Cancelation</v>
      </c>
    </row>
    <row r="35" spans="1:10" x14ac:dyDescent="0.2">
      <c r="D35" s="1" t="s">
        <v>81</v>
      </c>
      <c r="E35" s="106" t="str">
        <f t="shared" si="2"/>
        <v>Finance</v>
      </c>
      <c r="F35" s="106" t="str">
        <f t="shared" si="3"/>
        <v>Form</v>
      </c>
      <c r="G35" s="106" t="str">
        <f t="shared" si="4"/>
        <v>Advance</v>
      </c>
      <c r="H35" s="106" t="str">
        <f t="shared" si="5"/>
        <v>Settlement</v>
      </c>
      <c r="I35" s="106"/>
      <c r="J35" s="108" t="str">
        <f t="shared" si="6"/>
        <v>Finance ► Form ► Advance ► Settlement</v>
      </c>
    </row>
    <row r="36" spans="1:10" x14ac:dyDescent="0.2">
      <c r="C36" s="1" t="s">
        <v>80</v>
      </c>
      <c r="D36" s="1" t="s">
        <v>76</v>
      </c>
      <c r="E36" s="106" t="str">
        <f t="shared" si="2"/>
        <v>Finance</v>
      </c>
      <c r="F36" s="106" t="str">
        <f t="shared" si="3"/>
        <v>Form</v>
      </c>
      <c r="G36" s="106" t="str">
        <f t="shared" si="4"/>
        <v>Payment Instruction</v>
      </c>
      <c r="H36" s="106" t="str">
        <f t="shared" si="5"/>
        <v>Submit</v>
      </c>
      <c r="I36" s="106"/>
      <c r="J36" s="108" t="str">
        <f t="shared" si="6"/>
        <v>Finance ► Form ► Payment Instruction ► Submit</v>
      </c>
    </row>
    <row r="37" spans="1:10" x14ac:dyDescent="0.2">
      <c r="D37" s="1" t="s">
        <v>77</v>
      </c>
      <c r="E37" s="106" t="str">
        <f t="shared" si="2"/>
        <v>Finance</v>
      </c>
      <c r="F37" s="106" t="str">
        <f t="shared" si="3"/>
        <v>Form</v>
      </c>
      <c r="G37" s="106" t="str">
        <f t="shared" si="4"/>
        <v>Payment Instruction</v>
      </c>
      <c r="H37" s="106" t="str">
        <f t="shared" si="5"/>
        <v>Revision</v>
      </c>
      <c r="I37" s="106"/>
      <c r="J37" s="108" t="str">
        <f t="shared" si="6"/>
        <v>Finance ► Form ► Payment Instruction ► Revision</v>
      </c>
    </row>
    <row r="38" spans="1:10" x14ac:dyDescent="0.2">
      <c r="D38" s="1" t="s">
        <v>78</v>
      </c>
      <c r="E38" s="106" t="str">
        <f t="shared" si="2"/>
        <v>Finance</v>
      </c>
      <c r="F38" s="106" t="str">
        <f t="shared" si="3"/>
        <v>Form</v>
      </c>
      <c r="G38" s="106" t="str">
        <f t="shared" si="4"/>
        <v>Payment Instruction</v>
      </c>
      <c r="H38" s="106" t="str">
        <f t="shared" si="5"/>
        <v>Cancelation</v>
      </c>
      <c r="I38" s="106"/>
      <c r="J38" s="108" t="str">
        <f t="shared" si="6"/>
        <v>Finance ► Form ► Payment Instruction ► Cancelation</v>
      </c>
    </row>
    <row r="39" spans="1:10" x14ac:dyDescent="0.2">
      <c r="D39" s="1" t="s">
        <v>81</v>
      </c>
      <c r="E39" s="106" t="str">
        <f t="shared" si="2"/>
        <v>Finance</v>
      </c>
      <c r="F39" s="106" t="str">
        <f t="shared" si="3"/>
        <v>Form</v>
      </c>
      <c r="G39" s="106" t="str">
        <f t="shared" si="4"/>
        <v>Payment Instruction</v>
      </c>
      <c r="H39" s="106" t="str">
        <f t="shared" si="5"/>
        <v>Settlement</v>
      </c>
      <c r="I39" s="106"/>
      <c r="J39" s="108" t="str">
        <f t="shared" si="6"/>
        <v>Finance ► Form ► Payment Instruction ► Settlement</v>
      </c>
    </row>
    <row r="40" spans="1:10" x14ac:dyDescent="0.2">
      <c r="B40" s="1" t="s">
        <v>73</v>
      </c>
      <c r="C40" s="1" t="s">
        <v>105</v>
      </c>
      <c r="D40" s="1" t="s">
        <v>75</v>
      </c>
      <c r="E40" s="106" t="str">
        <f t="shared" si="2"/>
        <v>Finance</v>
      </c>
      <c r="F40" s="106" t="str">
        <f t="shared" si="3"/>
        <v>Report</v>
      </c>
      <c r="G40" s="106" t="str">
        <f t="shared" si="4"/>
        <v>Data List</v>
      </c>
      <c r="H40" s="106" t="str">
        <f t="shared" si="5"/>
        <v>Advance</v>
      </c>
      <c r="I40" s="106"/>
      <c r="J40" s="108" t="str">
        <f t="shared" si="6"/>
        <v>Finance ► Report ► Data List ► Advance</v>
      </c>
    </row>
    <row r="41" spans="1:10" x14ac:dyDescent="0.2">
      <c r="D41" s="1" t="s">
        <v>80</v>
      </c>
      <c r="E41" s="106" t="str">
        <f t="shared" si="2"/>
        <v>Finance</v>
      </c>
      <c r="F41" s="106" t="str">
        <f t="shared" si="3"/>
        <v>Report</v>
      </c>
      <c r="G41" s="106" t="str">
        <f t="shared" si="4"/>
        <v>Data List</v>
      </c>
      <c r="H41" s="106" t="str">
        <f t="shared" si="5"/>
        <v>Payment Instruction</v>
      </c>
      <c r="I41" s="106"/>
      <c r="J41" s="108" t="str">
        <f t="shared" si="6"/>
        <v>Finance ► Report ► Data List ► Payment Instruction</v>
      </c>
    </row>
    <row r="42" spans="1:10" x14ac:dyDescent="0.2">
      <c r="C42" s="1" t="s">
        <v>106</v>
      </c>
      <c r="D42" s="1" t="s">
        <v>75</v>
      </c>
      <c r="E42" s="106" t="str">
        <f t="shared" si="2"/>
        <v>Finance</v>
      </c>
      <c r="F42" s="106" t="str">
        <f t="shared" si="3"/>
        <v>Report</v>
      </c>
      <c r="G42" s="106" t="str">
        <f t="shared" si="4"/>
        <v>Data Form</v>
      </c>
      <c r="H42" s="106" t="str">
        <f t="shared" si="5"/>
        <v>Advance</v>
      </c>
      <c r="I42" s="106"/>
      <c r="J42" s="108" t="str">
        <f t="shared" si="6"/>
        <v>Finance ► Report ► Data Form ► Advance</v>
      </c>
    </row>
    <row r="43" spans="1:10" x14ac:dyDescent="0.2">
      <c r="D43" s="1" t="s">
        <v>80</v>
      </c>
      <c r="E43" s="106" t="str">
        <f t="shared" si="2"/>
        <v>Finance</v>
      </c>
      <c r="F43" s="106" t="str">
        <f t="shared" si="3"/>
        <v>Report</v>
      </c>
      <c r="G43" s="106" t="str">
        <f t="shared" si="4"/>
        <v>Data Form</v>
      </c>
      <c r="H43" s="106" t="str">
        <f t="shared" si="5"/>
        <v>Payment Instruction</v>
      </c>
      <c r="I43" s="106"/>
      <c r="J43" s="108" t="str">
        <f t="shared" si="6"/>
        <v>Finance ► Report ► Data Form ► Payment Instruction</v>
      </c>
    </row>
    <row r="44" spans="1:10" x14ac:dyDescent="0.2">
      <c r="C44" s="1" t="s">
        <v>79</v>
      </c>
      <c r="D44" s="1" t="s">
        <v>87</v>
      </c>
      <c r="E44" s="106" t="str">
        <f t="shared" si="2"/>
        <v>Finance</v>
      </c>
      <c r="F44" s="106" t="str">
        <f t="shared" si="3"/>
        <v>Report</v>
      </c>
      <c r="G44" s="106" t="str">
        <f t="shared" si="4"/>
        <v>Resume</v>
      </c>
      <c r="H44" s="106" t="str">
        <f t="shared" si="5"/>
        <v>Advance Request</v>
      </c>
      <c r="I44" s="106"/>
      <c r="J44" s="108" t="str">
        <f t="shared" si="6"/>
        <v>Finance ► Report ► Resume ► Advance Request</v>
      </c>
    </row>
    <row r="45" spans="1:10" x14ac:dyDescent="0.2">
      <c r="D45" s="1" t="s">
        <v>86</v>
      </c>
      <c r="E45" s="106" t="str">
        <f t="shared" si="2"/>
        <v>Finance</v>
      </c>
      <c r="F45" s="106" t="str">
        <f t="shared" si="3"/>
        <v>Report</v>
      </c>
      <c r="G45" s="106" t="str">
        <f t="shared" si="4"/>
        <v>Resume</v>
      </c>
      <c r="H45" s="106" t="str">
        <f t="shared" si="5"/>
        <v>Advance Settlement</v>
      </c>
      <c r="I45" s="106"/>
      <c r="J45" s="108" t="str">
        <f t="shared" si="6"/>
        <v>Finance ► Report ► Resume ► Advance Settlement</v>
      </c>
    </row>
    <row r="46" spans="1:10" x14ac:dyDescent="0.2">
      <c r="D46" s="1" t="s">
        <v>84</v>
      </c>
      <c r="E46" s="106" t="str">
        <f t="shared" si="2"/>
        <v>Finance</v>
      </c>
      <c r="F46" s="106" t="str">
        <f t="shared" si="3"/>
        <v>Report</v>
      </c>
      <c r="G46" s="106" t="str">
        <f t="shared" si="4"/>
        <v>Resume</v>
      </c>
      <c r="H46" s="106" t="str">
        <f t="shared" si="5"/>
        <v>Advance Aging</v>
      </c>
      <c r="I46" s="106"/>
      <c r="J46" s="108" t="str">
        <f t="shared" si="6"/>
        <v>Finance ► Report ► Resume ► Advance Aging</v>
      </c>
    </row>
    <row r="47" spans="1:10" x14ac:dyDescent="0.2">
      <c r="D47" s="1" t="s">
        <v>85</v>
      </c>
      <c r="E47" s="106" t="str">
        <f t="shared" si="2"/>
        <v>Finance</v>
      </c>
      <c r="F47" s="106" t="str">
        <f t="shared" si="3"/>
        <v>Report</v>
      </c>
      <c r="G47" s="106" t="str">
        <f t="shared" si="4"/>
        <v>Resume</v>
      </c>
      <c r="H47" s="106" t="str">
        <f t="shared" si="5"/>
        <v>Advance Request To Settlement</v>
      </c>
      <c r="I47" s="106"/>
      <c r="J47" s="108" t="str">
        <f t="shared" si="6"/>
        <v>Finance ► Report ► Resume ► Advance Request To Settlement</v>
      </c>
    </row>
    <row r="48" spans="1:10" x14ac:dyDescent="0.2">
      <c r="A48" s="1" t="s">
        <v>70</v>
      </c>
      <c r="B48" s="1" t="s">
        <v>69</v>
      </c>
      <c r="C48" s="1" t="s">
        <v>89</v>
      </c>
      <c r="D48" s="1" t="s">
        <v>76</v>
      </c>
      <c r="E48" s="106" t="str">
        <f t="shared" si="2"/>
        <v>Production</v>
      </c>
      <c r="F48" s="106" t="str">
        <f t="shared" si="3"/>
        <v>Form</v>
      </c>
      <c r="G48" s="106" t="str">
        <f t="shared" si="4"/>
        <v>Bill Of Material</v>
      </c>
      <c r="H48" s="106" t="str">
        <f t="shared" si="5"/>
        <v>Submit</v>
      </c>
      <c r="I48" s="106"/>
      <c r="J48" s="108" t="str">
        <f t="shared" si="6"/>
        <v>Production ► Form ► Bill Of Material ► Submit</v>
      </c>
    </row>
    <row r="49" spans="1:10" x14ac:dyDescent="0.2">
      <c r="D49" s="1" t="s">
        <v>77</v>
      </c>
      <c r="E49" s="106" t="str">
        <f t="shared" si="2"/>
        <v>Production</v>
      </c>
      <c r="F49" s="106" t="str">
        <f t="shared" si="3"/>
        <v>Form</v>
      </c>
      <c r="G49" s="106" t="str">
        <f t="shared" si="4"/>
        <v>Bill Of Material</v>
      </c>
      <c r="H49" s="106" t="str">
        <f t="shared" si="5"/>
        <v>Revision</v>
      </c>
      <c r="I49" s="106"/>
      <c r="J49" s="108" t="str">
        <f t="shared" si="6"/>
        <v>Production ► Form ► Bill Of Material ► Revision</v>
      </c>
    </row>
    <row r="50" spans="1:10" x14ac:dyDescent="0.2">
      <c r="C50" s="1" t="s">
        <v>91</v>
      </c>
      <c r="D50" s="1" t="s">
        <v>76</v>
      </c>
      <c r="E50" s="106" t="str">
        <f t="shared" si="2"/>
        <v>Production</v>
      </c>
      <c r="F50" s="106" t="str">
        <f t="shared" si="3"/>
        <v>Form</v>
      </c>
      <c r="G50" s="106" t="str">
        <f t="shared" si="4"/>
        <v>Bill Of Material Detail</v>
      </c>
      <c r="H50" s="106" t="str">
        <f t="shared" si="5"/>
        <v>Submit</v>
      </c>
      <c r="I50" s="106"/>
      <c r="J50" s="108" t="str">
        <f t="shared" si="6"/>
        <v>Production ► Form ► Bill Of Material Detail ► Submit</v>
      </c>
    </row>
    <row r="51" spans="1:10" x14ac:dyDescent="0.2">
      <c r="D51" s="1" t="s">
        <v>77</v>
      </c>
      <c r="E51" s="106" t="str">
        <f t="shared" si="2"/>
        <v>Production</v>
      </c>
      <c r="F51" s="106" t="str">
        <f t="shared" si="3"/>
        <v>Form</v>
      </c>
      <c r="G51" s="106" t="str">
        <f t="shared" si="4"/>
        <v>Bill Of Material Detail</v>
      </c>
      <c r="H51" s="106" t="str">
        <f t="shared" si="5"/>
        <v>Revision</v>
      </c>
      <c r="I51" s="106"/>
      <c r="J51" s="108" t="str">
        <f t="shared" si="6"/>
        <v>Production ► Form ► Bill Of Material Detail ► Revision</v>
      </c>
    </row>
    <row r="52" spans="1:10" x14ac:dyDescent="0.2">
      <c r="C52" s="1" t="s">
        <v>92</v>
      </c>
      <c r="D52" s="1" t="s">
        <v>76</v>
      </c>
      <c r="E52" s="106" t="str">
        <f t="shared" si="2"/>
        <v>Production</v>
      </c>
      <c r="F52" s="106" t="str">
        <f t="shared" si="3"/>
        <v>Form</v>
      </c>
      <c r="G52" s="106" t="str">
        <f t="shared" si="4"/>
        <v>Material Product Assembly</v>
      </c>
      <c r="H52" s="106" t="str">
        <f t="shared" si="5"/>
        <v>Submit</v>
      </c>
      <c r="I52" s="106"/>
      <c r="J52" s="108" t="str">
        <f t="shared" si="6"/>
        <v>Production ► Form ► Material Product Assembly ► Submit</v>
      </c>
    </row>
    <row r="53" spans="1:10" x14ac:dyDescent="0.2">
      <c r="D53" s="1" t="s">
        <v>77</v>
      </c>
      <c r="E53" s="106" t="str">
        <f t="shared" si="2"/>
        <v>Production</v>
      </c>
      <c r="F53" s="106" t="str">
        <f t="shared" si="3"/>
        <v>Form</v>
      </c>
      <c r="G53" s="106" t="str">
        <f t="shared" si="4"/>
        <v>Material Product Assembly</v>
      </c>
      <c r="H53" s="106" t="str">
        <f t="shared" si="5"/>
        <v>Revision</v>
      </c>
      <c r="I53" s="106"/>
      <c r="J53" s="108" t="str">
        <f t="shared" si="6"/>
        <v>Production ► Form ► Material Product Assembly ► Revision</v>
      </c>
    </row>
    <row r="54" spans="1:10" x14ac:dyDescent="0.2">
      <c r="C54" s="1" t="s">
        <v>93</v>
      </c>
      <c r="D54" s="1" t="s">
        <v>76</v>
      </c>
      <c r="E54" s="106" t="str">
        <f t="shared" si="2"/>
        <v>Production</v>
      </c>
      <c r="F54" s="106" t="str">
        <f t="shared" si="3"/>
        <v>Form</v>
      </c>
      <c r="G54" s="106" t="str">
        <f t="shared" si="4"/>
        <v>Material Product Assembly Version</v>
      </c>
      <c r="H54" s="106" t="str">
        <f t="shared" si="5"/>
        <v>Submit</v>
      </c>
      <c r="I54" s="106"/>
      <c r="J54" s="108" t="str">
        <f t="shared" si="6"/>
        <v>Production ► Form ► Material Product Assembly Version ► Submit</v>
      </c>
    </row>
    <row r="55" spans="1:10" x14ac:dyDescent="0.2">
      <c r="D55" s="1" t="s">
        <v>77</v>
      </c>
      <c r="E55" s="106" t="str">
        <f t="shared" si="2"/>
        <v>Production</v>
      </c>
      <c r="F55" s="106" t="str">
        <f t="shared" si="3"/>
        <v>Form</v>
      </c>
      <c r="G55" s="106" t="str">
        <f t="shared" si="4"/>
        <v>Material Product Assembly Version</v>
      </c>
      <c r="H55" s="106" t="str">
        <f t="shared" si="5"/>
        <v>Revision</v>
      </c>
      <c r="I55" s="106"/>
      <c r="J55" s="108" t="str">
        <f t="shared" si="6"/>
        <v>Production ► Form ► Material Product Assembly Version ► Revision</v>
      </c>
    </row>
    <row r="56" spans="1:10" x14ac:dyDescent="0.2">
      <c r="C56" s="1" t="s">
        <v>94</v>
      </c>
      <c r="D56" s="1" t="s">
        <v>76</v>
      </c>
      <c r="E56" s="106" t="str">
        <f t="shared" si="2"/>
        <v>Production</v>
      </c>
      <c r="F56" s="106" t="str">
        <f t="shared" si="3"/>
        <v>Form</v>
      </c>
      <c r="G56" s="106" t="str">
        <f t="shared" si="4"/>
        <v>Material Product Component</v>
      </c>
      <c r="H56" s="106" t="str">
        <f t="shared" si="5"/>
        <v>Submit</v>
      </c>
      <c r="I56" s="106"/>
      <c r="J56" s="108" t="str">
        <f t="shared" si="6"/>
        <v>Production ► Form ► Material Product Component ► Submit</v>
      </c>
    </row>
    <row r="57" spans="1:10" x14ac:dyDescent="0.2">
      <c r="D57" s="1" t="s">
        <v>77</v>
      </c>
      <c r="E57" s="106" t="str">
        <f t="shared" si="2"/>
        <v>Production</v>
      </c>
      <c r="F57" s="106" t="str">
        <f t="shared" si="3"/>
        <v>Form</v>
      </c>
      <c r="G57" s="106" t="str">
        <f t="shared" si="4"/>
        <v>Material Product Component</v>
      </c>
      <c r="H57" s="106" t="str">
        <f t="shared" si="5"/>
        <v>Revision</v>
      </c>
      <c r="I57" s="106"/>
      <c r="J57" s="108" t="str">
        <f t="shared" si="6"/>
        <v>Production ► Form ► Material Product Component ► Revision</v>
      </c>
    </row>
    <row r="58" spans="1:10" x14ac:dyDescent="0.2">
      <c r="B58" s="1" t="s">
        <v>73</v>
      </c>
      <c r="C58" s="1" t="s">
        <v>105</v>
      </c>
      <c r="D58" s="1" t="s">
        <v>89</v>
      </c>
      <c r="E58" s="106" t="str">
        <f t="shared" si="2"/>
        <v>Production</v>
      </c>
      <c r="F58" s="106" t="str">
        <f t="shared" si="3"/>
        <v>Report</v>
      </c>
      <c r="G58" s="106" t="str">
        <f t="shared" si="4"/>
        <v>Data List</v>
      </c>
      <c r="H58" s="106" t="str">
        <f t="shared" si="5"/>
        <v>Bill Of Material</v>
      </c>
      <c r="I58" s="106"/>
      <c r="J58" s="108" t="str">
        <f t="shared" si="6"/>
        <v>Production ► Report ► Data List ► Bill Of Material</v>
      </c>
    </row>
    <row r="59" spans="1:10" x14ac:dyDescent="0.2">
      <c r="D59" s="1" t="s">
        <v>91</v>
      </c>
      <c r="E59" s="106" t="str">
        <f t="shared" si="2"/>
        <v>Production</v>
      </c>
      <c r="F59" s="106" t="str">
        <f t="shared" si="3"/>
        <v>Report</v>
      </c>
      <c r="G59" s="106" t="str">
        <f t="shared" si="4"/>
        <v>Data List</v>
      </c>
      <c r="H59" s="106" t="str">
        <f t="shared" si="5"/>
        <v>Bill Of Material Detail</v>
      </c>
      <c r="I59" s="106"/>
      <c r="J59" s="108" t="str">
        <f t="shared" si="6"/>
        <v>Production ► Report ► Data List ► Bill Of Material Detail</v>
      </c>
    </row>
    <row r="60" spans="1:10" x14ac:dyDescent="0.2">
      <c r="D60" s="1" t="s">
        <v>92</v>
      </c>
      <c r="E60" s="106" t="str">
        <f t="shared" si="2"/>
        <v>Production</v>
      </c>
      <c r="F60" s="106" t="str">
        <f t="shared" si="3"/>
        <v>Report</v>
      </c>
      <c r="G60" s="106" t="str">
        <f t="shared" si="4"/>
        <v>Data List</v>
      </c>
      <c r="H60" s="106" t="str">
        <f t="shared" si="5"/>
        <v>Material Product Assembly</v>
      </c>
      <c r="I60" s="106"/>
      <c r="J60" s="108" t="str">
        <f t="shared" si="6"/>
        <v>Production ► Report ► Data List ► Material Product Assembly</v>
      </c>
    </row>
    <row r="61" spans="1:10" x14ac:dyDescent="0.2">
      <c r="D61" s="1" t="s">
        <v>93</v>
      </c>
      <c r="E61" s="106" t="str">
        <f t="shared" si="2"/>
        <v>Production</v>
      </c>
      <c r="F61" s="106" t="str">
        <f t="shared" si="3"/>
        <v>Report</v>
      </c>
      <c r="G61" s="106" t="str">
        <f t="shared" si="4"/>
        <v>Data List</v>
      </c>
      <c r="H61" s="106" t="str">
        <f t="shared" si="5"/>
        <v>Material Product Assembly Version</v>
      </c>
      <c r="I61" s="106"/>
      <c r="J61" s="108" t="str">
        <f t="shared" si="6"/>
        <v>Production ► Report ► Data List ► Material Product Assembly Version</v>
      </c>
    </row>
    <row r="62" spans="1:10" x14ac:dyDescent="0.2">
      <c r="D62" s="1" t="s">
        <v>94</v>
      </c>
      <c r="E62" s="106" t="str">
        <f t="shared" si="2"/>
        <v>Production</v>
      </c>
      <c r="F62" s="106" t="str">
        <f t="shared" si="3"/>
        <v>Report</v>
      </c>
      <c r="G62" s="106" t="str">
        <f t="shared" si="4"/>
        <v>Data List</v>
      </c>
      <c r="H62" s="106" t="str">
        <f t="shared" si="5"/>
        <v>Material Product Component</v>
      </c>
      <c r="I62" s="106"/>
      <c r="J62" s="108" t="str">
        <f t="shared" si="6"/>
        <v>Production ► Report ► Data List ► Material Product Component</v>
      </c>
    </row>
    <row r="63" spans="1:10" x14ac:dyDescent="0.2">
      <c r="A63" s="1" t="s">
        <v>71</v>
      </c>
      <c r="B63" s="1" t="s">
        <v>69</v>
      </c>
      <c r="C63" s="1" t="s">
        <v>71</v>
      </c>
      <c r="D63" s="1" t="s">
        <v>76</v>
      </c>
      <c r="E63" s="106" t="str">
        <f t="shared" si="2"/>
        <v>Project</v>
      </c>
      <c r="F63" s="106" t="str">
        <f t="shared" si="3"/>
        <v>Form</v>
      </c>
      <c r="G63" s="106" t="str">
        <f t="shared" si="4"/>
        <v>Project</v>
      </c>
      <c r="H63" s="106" t="str">
        <f t="shared" si="5"/>
        <v>Submit</v>
      </c>
      <c r="I63" s="106"/>
      <c r="J63" s="108" t="str">
        <f t="shared" si="6"/>
        <v>Project ► Form ► Project ► Submit</v>
      </c>
    </row>
    <row r="64" spans="1:10" x14ac:dyDescent="0.2">
      <c r="D64" s="1" t="s">
        <v>77</v>
      </c>
      <c r="E64" s="106" t="str">
        <f t="shared" si="2"/>
        <v>Project</v>
      </c>
      <c r="F64" s="106" t="str">
        <f t="shared" si="3"/>
        <v>Form</v>
      </c>
      <c r="G64" s="106" t="str">
        <f t="shared" si="4"/>
        <v>Project</v>
      </c>
      <c r="H64" s="106" t="str">
        <f t="shared" si="5"/>
        <v>Revision</v>
      </c>
      <c r="I64" s="106"/>
      <c r="J64" s="108" t="str">
        <f t="shared" si="6"/>
        <v>Project ► Form ► Project ► Revision</v>
      </c>
    </row>
    <row r="65" spans="1:10" x14ac:dyDescent="0.2">
      <c r="C65" s="1" t="s">
        <v>108</v>
      </c>
      <c r="D65" s="1" t="s">
        <v>76</v>
      </c>
      <c r="E65" s="106" t="str">
        <f t="shared" si="2"/>
        <v>Project</v>
      </c>
      <c r="F65" s="106" t="str">
        <f t="shared" si="3"/>
        <v>Form</v>
      </c>
      <c r="G65" s="106" t="str">
        <f t="shared" si="4"/>
        <v>Project Section</v>
      </c>
      <c r="H65" s="106" t="str">
        <f t="shared" si="5"/>
        <v>Submit</v>
      </c>
      <c r="I65" s="106"/>
      <c r="J65" s="108" t="str">
        <f t="shared" si="6"/>
        <v>Project ► Form ► Project Section ► Submit</v>
      </c>
    </row>
    <row r="66" spans="1:10" x14ac:dyDescent="0.2">
      <c r="D66" s="1" t="s">
        <v>77</v>
      </c>
      <c r="E66" s="106" t="str">
        <f t="shared" si="2"/>
        <v>Project</v>
      </c>
      <c r="F66" s="106" t="str">
        <f t="shared" si="3"/>
        <v>Form</v>
      </c>
      <c r="G66" s="106" t="str">
        <f t="shared" si="4"/>
        <v>Project Section</v>
      </c>
      <c r="H66" s="106" t="str">
        <f t="shared" si="5"/>
        <v>Revision</v>
      </c>
      <c r="I66" s="106"/>
      <c r="J66" s="108" t="str">
        <f t="shared" si="6"/>
        <v>Project ► Form ► Project Section ► Revision</v>
      </c>
    </row>
    <row r="67" spans="1:10" x14ac:dyDescent="0.2">
      <c r="C67" s="1" t="s">
        <v>109</v>
      </c>
      <c r="D67" s="1" t="s">
        <v>76</v>
      </c>
      <c r="E67" s="106" t="str">
        <f t="shared" ref="E67:E84" si="7">IF(EXACT(A67, ""), E66, A67)</f>
        <v>Project</v>
      </c>
      <c r="F67" s="106" t="str">
        <f t="shared" ref="F67:F84" si="8">IF(EXACT(B67, ""), F66, B67)</f>
        <v>Form</v>
      </c>
      <c r="G67" s="106" t="str">
        <f t="shared" ref="G67:G84" si="9">IF(EXACT(B67, ""), IF(EXACT(C67, ""), G66, C67), IF(EXACT(C67, ""), "", C67))</f>
        <v>Project Section Item</v>
      </c>
      <c r="H67" s="106" t="str">
        <f t="shared" ref="H67:H84" si="10">IF(EXACT(G67, ""), "", IF(EXACT(D67, ""), "", D67))</f>
        <v>Submit</v>
      </c>
      <c r="I67" s="106"/>
      <c r="J67" s="108" t="str">
        <f t="shared" ref="J67:J84" si="11">CONCATENATE(
IF(EXACT(E67, ""), "", E67),
IF(EXACT(F67, ""), "", CONCATENATE(" ► ", F67)),
IF(EXACT(G67, ""), "", CONCATENATE(" ► ", G67)),
IF(EXACT(H67, ""), "", CONCATENATE(" ► ", H67)),
)</f>
        <v>Project ► Form ► Project Section Item ► Submit</v>
      </c>
    </row>
    <row r="68" spans="1:10" x14ac:dyDescent="0.2">
      <c r="D68" s="1" t="s">
        <v>77</v>
      </c>
      <c r="E68" s="106" t="str">
        <f t="shared" si="7"/>
        <v>Project</v>
      </c>
      <c r="F68" s="106" t="str">
        <f t="shared" si="8"/>
        <v>Form</v>
      </c>
      <c r="G68" s="106" t="str">
        <f t="shared" si="9"/>
        <v>Project Section Item</v>
      </c>
      <c r="H68" s="106" t="str">
        <f t="shared" si="10"/>
        <v>Revision</v>
      </c>
      <c r="I68" s="106"/>
      <c r="J68" s="108" t="str">
        <f t="shared" si="11"/>
        <v>Project ► Form ► Project Section Item ► Revision</v>
      </c>
    </row>
    <row r="69" spans="1:10" x14ac:dyDescent="0.2">
      <c r="C69" s="1" t="s">
        <v>110</v>
      </c>
      <c r="D69" s="1" t="s">
        <v>76</v>
      </c>
      <c r="E69" s="106" t="str">
        <f t="shared" si="7"/>
        <v>Project</v>
      </c>
      <c r="F69" s="106" t="str">
        <f t="shared" si="8"/>
        <v>Form</v>
      </c>
      <c r="G69" s="106" t="str">
        <f t="shared" si="9"/>
        <v>Project Section Item Work</v>
      </c>
      <c r="H69" s="106" t="str">
        <f t="shared" si="10"/>
        <v>Submit</v>
      </c>
      <c r="I69" s="106"/>
      <c r="J69" s="108" t="str">
        <f t="shared" si="11"/>
        <v>Project ► Form ► Project Section Item Work ► Submit</v>
      </c>
    </row>
    <row r="70" spans="1:10" x14ac:dyDescent="0.2">
      <c r="D70" s="1" t="s">
        <v>77</v>
      </c>
      <c r="E70" s="106" t="str">
        <f t="shared" si="7"/>
        <v>Project</v>
      </c>
      <c r="F70" s="106" t="str">
        <f t="shared" si="8"/>
        <v>Form</v>
      </c>
      <c r="G70" s="106" t="str">
        <f t="shared" si="9"/>
        <v>Project Section Item Work</v>
      </c>
      <c r="H70" s="106" t="str">
        <f t="shared" si="10"/>
        <v>Revision</v>
      </c>
      <c r="I70" s="106"/>
      <c r="J70" s="108" t="str">
        <f t="shared" si="11"/>
        <v>Project ► Form ► Project Section Item Work ► Revision</v>
      </c>
    </row>
    <row r="71" spans="1:10" x14ac:dyDescent="0.2">
      <c r="B71" s="1" t="s">
        <v>73</v>
      </c>
      <c r="C71" s="1" t="s">
        <v>105</v>
      </c>
      <c r="D71" s="1" t="s">
        <v>71</v>
      </c>
      <c r="E71" s="106" t="str">
        <f t="shared" si="7"/>
        <v>Project</v>
      </c>
      <c r="F71" s="106" t="str">
        <f t="shared" si="8"/>
        <v>Report</v>
      </c>
      <c r="G71" s="106" t="str">
        <f t="shared" si="9"/>
        <v>Data List</v>
      </c>
      <c r="H71" s="106" t="str">
        <f t="shared" si="10"/>
        <v>Project</v>
      </c>
      <c r="I71" s="106"/>
      <c r="J71" s="108" t="str">
        <f t="shared" si="11"/>
        <v>Project ► Report ► Data List ► Project</v>
      </c>
    </row>
    <row r="72" spans="1:10" x14ac:dyDescent="0.2">
      <c r="D72" s="1" t="s">
        <v>108</v>
      </c>
      <c r="E72" s="106" t="str">
        <f t="shared" si="7"/>
        <v>Project</v>
      </c>
      <c r="F72" s="106" t="str">
        <f t="shared" si="8"/>
        <v>Report</v>
      </c>
      <c r="G72" s="106" t="str">
        <f t="shared" si="9"/>
        <v>Data List</v>
      </c>
      <c r="H72" s="106" t="str">
        <f t="shared" si="10"/>
        <v>Project Section</v>
      </c>
      <c r="I72" s="106"/>
      <c r="J72" s="108" t="str">
        <f t="shared" si="11"/>
        <v>Project ► Report ► Data List ► Project Section</v>
      </c>
    </row>
    <row r="73" spans="1:10" x14ac:dyDescent="0.2">
      <c r="D73" s="1" t="s">
        <v>109</v>
      </c>
      <c r="E73" s="106" t="str">
        <f t="shared" si="7"/>
        <v>Project</v>
      </c>
      <c r="F73" s="106" t="str">
        <f t="shared" si="8"/>
        <v>Report</v>
      </c>
      <c r="G73" s="106" t="str">
        <f t="shared" si="9"/>
        <v>Data List</v>
      </c>
      <c r="H73" s="106" t="str">
        <f t="shared" si="10"/>
        <v>Project Section Item</v>
      </c>
      <c r="I73" s="106"/>
      <c r="J73" s="108" t="str">
        <f t="shared" si="11"/>
        <v>Project ► Report ► Data List ► Project Section Item</v>
      </c>
    </row>
    <row r="74" spans="1:10" x14ac:dyDescent="0.2">
      <c r="D74" s="1" t="s">
        <v>110</v>
      </c>
      <c r="E74" s="106" t="str">
        <f t="shared" si="7"/>
        <v>Project</v>
      </c>
      <c r="F74" s="106" t="str">
        <f t="shared" si="8"/>
        <v>Report</v>
      </c>
      <c r="G74" s="106" t="str">
        <f t="shared" si="9"/>
        <v>Data List</v>
      </c>
      <c r="H74" s="106" t="str">
        <f t="shared" si="10"/>
        <v>Project Section Item Work</v>
      </c>
      <c r="I74" s="106"/>
      <c r="J74" s="108" t="str">
        <f t="shared" si="11"/>
        <v>Project ► Report ► Data List ► Project Section Item Work</v>
      </c>
    </row>
    <row r="75" spans="1:10" x14ac:dyDescent="0.2">
      <c r="A75" s="1" t="s">
        <v>96</v>
      </c>
      <c r="B75" s="1" t="s">
        <v>69</v>
      </c>
      <c r="C75" s="1" t="s">
        <v>97</v>
      </c>
      <c r="D75" s="1" t="s">
        <v>76</v>
      </c>
      <c r="E75" s="106" t="str">
        <f t="shared" si="7"/>
        <v>Supply Chain</v>
      </c>
      <c r="F75" s="106" t="str">
        <f t="shared" si="8"/>
        <v>Form</v>
      </c>
      <c r="G75" s="106" t="str">
        <f t="shared" si="9"/>
        <v>Procurement Requisition</v>
      </c>
      <c r="H75" s="106" t="str">
        <f t="shared" si="10"/>
        <v>Submit</v>
      </c>
      <c r="I75" s="106"/>
      <c r="J75" s="108" t="str">
        <f t="shared" si="11"/>
        <v>Supply Chain ► Form ► Procurement Requisition ► Submit</v>
      </c>
    </row>
    <row r="76" spans="1:10" x14ac:dyDescent="0.2">
      <c r="D76" s="1" t="s">
        <v>77</v>
      </c>
      <c r="E76" s="106" t="str">
        <f t="shared" si="7"/>
        <v>Supply Chain</v>
      </c>
      <c r="F76" s="106" t="str">
        <f t="shared" si="8"/>
        <v>Form</v>
      </c>
      <c r="G76" s="106" t="str">
        <f t="shared" si="9"/>
        <v>Procurement Requisition</v>
      </c>
      <c r="H76" s="106" t="str">
        <f t="shared" si="10"/>
        <v>Revision</v>
      </c>
      <c r="I76" s="106"/>
      <c r="J76" s="108" t="str">
        <f t="shared" si="11"/>
        <v>Supply Chain ► Form ► Procurement Requisition ► Revision</v>
      </c>
    </row>
    <row r="77" spans="1:10" x14ac:dyDescent="0.2">
      <c r="D77" s="1" t="s">
        <v>78</v>
      </c>
      <c r="E77" s="106" t="str">
        <f t="shared" si="7"/>
        <v>Supply Chain</v>
      </c>
      <c r="F77" s="106" t="str">
        <f t="shared" si="8"/>
        <v>Form</v>
      </c>
      <c r="G77" s="106" t="str">
        <f t="shared" si="9"/>
        <v>Procurement Requisition</v>
      </c>
      <c r="H77" s="106" t="str">
        <f t="shared" si="10"/>
        <v>Cancelation</v>
      </c>
      <c r="I77" s="106"/>
      <c r="J77" s="108" t="str">
        <f t="shared" si="11"/>
        <v>Supply Chain ► Form ► Procurement Requisition ► Cancelation</v>
      </c>
    </row>
    <row r="78" spans="1:10" x14ac:dyDescent="0.2">
      <c r="D78" s="1" t="s">
        <v>81</v>
      </c>
      <c r="E78" s="106" t="str">
        <f t="shared" si="7"/>
        <v>Supply Chain</v>
      </c>
      <c r="F78" s="106" t="str">
        <f t="shared" si="8"/>
        <v>Form</v>
      </c>
      <c r="G78" s="106" t="str">
        <f t="shared" si="9"/>
        <v>Procurement Requisition</v>
      </c>
      <c r="H78" s="106" t="str">
        <f t="shared" si="10"/>
        <v>Settlement</v>
      </c>
      <c r="I78" s="106"/>
      <c r="J78" s="108" t="str">
        <f t="shared" si="11"/>
        <v>Supply Chain ► Form ► Procurement Requisition ► Settlement</v>
      </c>
    </row>
    <row r="79" spans="1:10" x14ac:dyDescent="0.2">
      <c r="C79" s="1" t="s">
        <v>95</v>
      </c>
      <c r="D79" s="1" t="s">
        <v>76</v>
      </c>
      <c r="E79" s="106" t="str">
        <f t="shared" si="7"/>
        <v>Supply Chain</v>
      </c>
      <c r="F79" s="106" t="str">
        <f t="shared" si="8"/>
        <v>Form</v>
      </c>
      <c r="G79" s="106" t="str">
        <f t="shared" si="9"/>
        <v>Purchase Order</v>
      </c>
      <c r="H79" s="106" t="str">
        <f t="shared" si="10"/>
        <v>Submit</v>
      </c>
      <c r="I79" s="106"/>
      <c r="J79" s="108" t="str">
        <f t="shared" si="11"/>
        <v>Supply Chain ► Form ► Purchase Order ► Submit</v>
      </c>
    </row>
    <row r="80" spans="1:10" x14ac:dyDescent="0.2">
      <c r="D80" s="1" t="s">
        <v>77</v>
      </c>
      <c r="E80" s="106" t="str">
        <f t="shared" si="7"/>
        <v>Supply Chain</v>
      </c>
      <c r="F80" s="106" t="str">
        <f t="shared" si="8"/>
        <v>Form</v>
      </c>
      <c r="G80" s="106" t="str">
        <f t="shared" si="9"/>
        <v>Purchase Order</v>
      </c>
      <c r="H80" s="106" t="str">
        <f t="shared" si="10"/>
        <v>Revision</v>
      </c>
      <c r="I80" s="106"/>
      <c r="J80" s="108" t="str">
        <f t="shared" si="11"/>
        <v>Supply Chain ► Form ► Purchase Order ► Revision</v>
      </c>
    </row>
    <row r="81" spans="2:10" x14ac:dyDescent="0.2">
      <c r="D81" s="1" t="s">
        <v>78</v>
      </c>
      <c r="E81" s="106" t="str">
        <f t="shared" si="7"/>
        <v>Supply Chain</v>
      </c>
      <c r="F81" s="106" t="str">
        <f t="shared" si="8"/>
        <v>Form</v>
      </c>
      <c r="G81" s="106" t="str">
        <f t="shared" si="9"/>
        <v>Purchase Order</v>
      </c>
      <c r="H81" s="106" t="str">
        <f t="shared" si="10"/>
        <v>Cancelation</v>
      </c>
      <c r="I81" s="106"/>
      <c r="J81" s="108" t="str">
        <f t="shared" si="11"/>
        <v>Supply Chain ► Form ► Purchase Order ► Cancelation</v>
      </c>
    </row>
    <row r="82" spans="2:10" x14ac:dyDescent="0.2">
      <c r="D82" s="1" t="s">
        <v>81</v>
      </c>
      <c r="E82" s="106" t="str">
        <f t="shared" si="7"/>
        <v>Supply Chain</v>
      </c>
      <c r="F82" s="106" t="str">
        <f t="shared" si="8"/>
        <v>Form</v>
      </c>
      <c r="G82" s="106" t="str">
        <f t="shared" si="9"/>
        <v>Purchase Order</v>
      </c>
      <c r="H82" s="106" t="str">
        <f t="shared" si="10"/>
        <v>Settlement</v>
      </c>
      <c r="I82" s="106"/>
      <c r="J82" s="108" t="str">
        <f t="shared" si="11"/>
        <v>Supply Chain ► Form ► Purchase Order ► Settlement</v>
      </c>
    </row>
    <row r="83" spans="2:10" x14ac:dyDescent="0.2">
      <c r="B83" s="1" t="s">
        <v>73</v>
      </c>
      <c r="C83" s="1" t="s">
        <v>105</v>
      </c>
      <c r="D83" s="1" t="s">
        <v>97</v>
      </c>
      <c r="E83" s="106" t="str">
        <f t="shared" si="7"/>
        <v>Supply Chain</v>
      </c>
      <c r="F83" s="106" t="str">
        <f t="shared" si="8"/>
        <v>Report</v>
      </c>
      <c r="G83" s="106" t="str">
        <f t="shared" si="9"/>
        <v>Data List</v>
      </c>
      <c r="H83" s="106" t="str">
        <f t="shared" si="10"/>
        <v>Procurement Requisition</v>
      </c>
      <c r="I83" s="106"/>
      <c r="J83" s="108" t="str">
        <f t="shared" si="11"/>
        <v>Supply Chain ► Report ► Data List ► Procurement Requisition</v>
      </c>
    </row>
    <row r="84" spans="2:10" x14ac:dyDescent="0.2">
      <c r="D84" s="1" t="s">
        <v>95</v>
      </c>
      <c r="E84" s="106" t="str">
        <f t="shared" si="7"/>
        <v>Supply Chain</v>
      </c>
      <c r="F84" s="106" t="str">
        <f t="shared" si="8"/>
        <v>Report</v>
      </c>
      <c r="G84" s="106" t="str">
        <f t="shared" si="9"/>
        <v>Data List</v>
      </c>
      <c r="H84" s="106" t="str">
        <f t="shared" si="10"/>
        <v>Purchase Order</v>
      </c>
      <c r="I84" s="106"/>
      <c r="J84" s="108" t="str">
        <f t="shared" si="11"/>
        <v>Supply Chain ► Report ► Data List ► Purchase Order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3"/>
  <sheetViews>
    <sheetView zoomScale="90" zoomScaleNormal="90" zoomScaleSheetLayoutView="96" workbookViewId="0">
      <pane xSplit="11" ySplit="5" topLeftCell="AK39" activePane="bottomRight" state="frozen"/>
      <selection pane="topRight" activeCell="L1" sqref="L1"/>
      <selection pane="bottomLeft" activeCell="A6" sqref="A6"/>
      <selection pane="bottomRight" activeCell="B48" sqref="B48"/>
    </sheetView>
  </sheetViews>
  <sheetFormatPr defaultRowHeight="12.75" x14ac:dyDescent="0.2"/>
  <cols>
    <col min="1" max="1" width="8.7109375" style="1" bestFit="1" customWidth="1"/>
    <col min="2" max="2" width="24.5703125" style="1" bestFit="1" customWidth="1"/>
    <col min="3" max="3" width="23.42578125" style="1" bestFit="1" customWidth="1"/>
    <col min="4" max="4" width="5.5703125" style="45" bestFit="1" customWidth="1"/>
    <col min="5" max="5" width="6.85546875" style="2" bestFit="1" customWidth="1"/>
    <col min="6" max="7" width="8.7109375" style="1" bestFit="1" customWidth="1"/>
    <col min="8" max="8" width="7.140625" style="45" bestFit="1" customWidth="1"/>
    <col min="9" max="9" width="9.140625" style="1"/>
    <col min="10" max="10" width="10.5703125" style="1" bestFit="1" customWidth="1"/>
    <col min="11" max="11" width="1.42578125" style="1" customWidth="1"/>
    <col min="12" max="12" width="2.140625" style="2" hidden="1" customWidth="1"/>
    <col min="13" max="13" width="1.5703125" style="2" hidden="1" customWidth="1"/>
    <col min="14" max="14" width="10.140625" style="1" hidden="1" customWidth="1"/>
    <col min="15" max="15" width="6.42578125" style="2" hidden="1" customWidth="1"/>
    <col min="16" max="18" width="9.140625" style="1" hidden="1" customWidth="1"/>
    <col min="19" max="20" width="8.7109375" style="1" hidden="1" customWidth="1"/>
    <col min="21" max="22" width="9.140625" style="1" hidden="1" customWidth="1"/>
    <col min="23" max="23" width="10.5703125" style="1" hidden="1" customWidth="1"/>
    <col min="24" max="24" width="1.42578125" style="1" hidden="1" customWidth="1"/>
    <col min="25" max="25" width="2.140625" style="2" hidden="1" customWidth="1"/>
    <col min="26" max="26" width="1.5703125" style="2" hidden="1" customWidth="1"/>
    <col min="27" max="27" width="33.42578125" style="1" hidden="1" customWidth="1"/>
    <col min="28" max="28" width="5.42578125" style="2" hidden="1" customWidth="1"/>
    <col min="29" max="29" width="6.85546875" style="1" hidden="1" customWidth="1"/>
    <col min="30" max="33" width="8.7109375" style="1" hidden="1" customWidth="1"/>
    <col min="34" max="34" width="6.85546875" style="1" hidden="1" customWidth="1"/>
    <col min="35" max="35" width="0" style="1" hidden="1" customWidth="1"/>
    <col min="36" max="36" width="10.5703125" style="1" hidden="1" customWidth="1"/>
    <col min="37" max="37" width="1.42578125" style="1" customWidth="1"/>
    <col min="38" max="38" width="2.140625" style="2" bestFit="1" customWidth="1"/>
    <col min="39" max="39" width="1.5703125" style="2" bestFit="1" customWidth="1"/>
    <col min="40" max="40" width="64.7109375" style="1" bestFit="1" customWidth="1"/>
    <col min="41" max="41" width="5.42578125" style="2" bestFit="1" customWidth="1"/>
    <col min="42" max="42" width="6.85546875" style="2" bestFit="1" customWidth="1"/>
    <col min="43" max="44" width="8.7109375" style="2" bestFit="1" customWidth="1"/>
    <col min="45" max="46" width="8.7109375" style="1" customWidth="1"/>
    <col min="47" max="47" width="6.85546875" style="2" bestFit="1" customWidth="1"/>
    <col min="48" max="48" width="9.140625" style="1"/>
    <col min="49" max="49" width="8.7109375" style="1" bestFit="1" customWidth="1"/>
    <col min="50" max="50" width="1.42578125" style="1" customWidth="1"/>
    <col min="51" max="51" width="2.140625" style="1" customWidth="1"/>
    <col min="52" max="52" width="2.5703125" style="1" customWidth="1"/>
    <col min="53" max="53" width="10.140625" style="1" customWidth="1"/>
    <col min="54" max="54" width="3.85546875" style="1" bestFit="1" customWidth="1"/>
    <col min="55" max="55" width="7.140625" style="1" hidden="1" customWidth="1"/>
    <col min="56" max="56" width="5.7109375" style="1" hidden="1" customWidth="1"/>
    <col min="57" max="57" width="6" style="1" hidden="1" customWidth="1"/>
    <col min="58" max="59" width="8.7109375" style="1" hidden="1" customWidth="1"/>
    <col min="60" max="60" width="7.140625" style="1" hidden="1" customWidth="1"/>
    <col min="61" max="61" width="5.7109375" style="1" hidden="1" customWidth="1"/>
    <col min="62" max="62" width="6" style="1" hidden="1" customWidth="1"/>
    <col min="63" max="63" width="9.140625" style="1"/>
    <col min="64" max="64" width="23.42578125" style="1" bestFit="1" customWidth="1"/>
    <col min="65" max="65" width="8.7109375" style="41" bestFit="1" customWidth="1"/>
    <col min="66" max="16384" width="9.140625" style="1"/>
  </cols>
  <sheetData>
    <row r="1" spans="2:65" ht="13.5" thickBot="1" x14ac:dyDescent="0.25"/>
    <row r="2" spans="2:65" s="3" customFormat="1" ht="20.25" customHeight="1" x14ac:dyDescent="0.25">
      <c r="B2" s="76" t="s">
        <v>17</v>
      </c>
      <c r="C2" s="79" t="s">
        <v>27</v>
      </c>
      <c r="D2" s="79"/>
      <c r="E2" s="33"/>
      <c r="F2" s="33"/>
      <c r="G2" s="33"/>
      <c r="H2" s="64"/>
      <c r="I2" s="33"/>
      <c r="J2" s="34"/>
      <c r="L2" s="67" t="s">
        <v>10</v>
      </c>
      <c r="M2" s="68"/>
      <c r="N2" s="68"/>
      <c r="O2" s="68"/>
      <c r="P2" s="68"/>
      <c r="Q2" s="68"/>
      <c r="R2" s="68"/>
      <c r="S2" s="68"/>
      <c r="T2" s="68"/>
      <c r="U2" s="68"/>
      <c r="V2" s="68"/>
      <c r="W2" s="69"/>
      <c r="Y2" s="67" t="s">
        <v>1</v>
      </c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9"/>
      <c r="AL2" s="67" t="s">
        <v>18</v>
      </c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9"/>
      <c r="AY2" s="67" t="s">
        <v>19</v>
      </c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9"/>
      <c r="BL2" s="4"/>
      <c r="BM2" s="42"/>
    </row>
    <row r="3" spans="2:65" s="3" customFormat="1" ht="27.75" customHeight="1" x14ac:dyDescent="0.25">
      <c r="B3" s="77"/>
      <c r="C3" s="70" t="s">
        <v>34</v>
      </c>
      <c r="D3" s="72" t="s">
        <v>29</v>
      </c>
      <c r="E3" s="74" t="s">
        <v>11</v>
      </c>
      <c r="F3" s="75"/>
      <c r="G3" s="75"/>
      <c r="H3" s="75" t="s">
        <v>12</v>
      </c>
      <c r="I3" s="75"/>
      <c r="J3" s="81"/>
      <c r="L3" s="82" t="s">
        <v>16</v>
      </c>
      <c r="M3" s="83"/>
      <c r="N3" s="84"/>
      <c r="O3" s="80" t="s">
        <v>2</v>
      </c>
      <c r="P3" s="80" t="s">
        <v>11</v>
      </c>
      <c r="Q3" s="80"/>
      <c r="R3" s="80"/>
      <c r="S3" s="96" t="s">
        <v>28</v>
      </c>
      <c r="T3" s="96"/>
      <c r="U3" s="80" t="s">
        <v>12</v>
      </c>
      <c r="V3" s="80"/>
      <c r="W3" s="92"/>
      <c r="Y3" s="82" t="s">
        <v>16</v>
      </c>
      <c r="Z3" s="83"/>
      <c r="AA3" s="84"/>
      <c r="AB3" s="80" t="s">
        <v>2</v>
      </c>
      <c r="AC3" s="80" t="s">
        <v>11</v>
      </c>
      <c r="AD3" s="80"/>
      <c r="AE3" s="80"/>
      <c r="AF3" s="96" t="s">
        <v>28</v>
      </c>
      <c r="AG3" s="96"/>
      <c r="AH3" s="80" t="s">
        <v>12</v>
      </c>
      <c r="AI3" s="80"/>
      <c r="AJ3" s="92"/>
      <c r="AL3" s="82" t="s">
        <v>16</v>
      </c>
      <c r="AM3" s="83"/>
      <c r="AN3" s="84"/>
      <c r="AO3" s="80" t="s">
        <v>2</v>
      </c>
      <c r="AP3" s="80" t="s">
        <v>11</v>
      </c>
      <c r="AQ3" s="80"/>
      <c r="AR3" s="80"/>
      <c r="AS3" s="96" t="s">
        <v>28</v>
      </c>
      <c r="AT3" s="96"/>
      <c r="AU3" s="80" t="s">
        <v>12</v>
      </c>
      <c r="AV3" s="80"/>
      <c r="AW3" s="92"/>
      <c r="AY3" s="82" t="s">
        <v>16</v>
      </c>
      <c r="AZ3" s="83"/>
      <c r="BA3" s="84"/>
      <c r="BB3" s="80" t="s">
        <v>2</v>
      </c>
      <c r="BC3" s="80" t="s">
        <v>11</v>
      </c>
      <c r="BD3" s="80"/>
      <c r="BE3" s="80"/>
      <c r="BF3" s="96" t="s">
        <v>28</v>
      </c>
      <c r="BG3" s="96"/>
      <c r="BH3" s="80" t="s">
        <v>12</v>
      </c>
      <c r="BI3" s="80"/>
      <c r="BJ3" s="92"/>
      <c r="BL3" s="4"/>
      <c r="BM3" s="42"/>
    </row>
    <row r="4" spans="2:65" s="3" customFormat="1" ht="12.75" customHeight="1" x14ac:dyDescent="0.25">
      <c r="B4" s="77"/>
      <c r="C4" s="70"/>
      <c r="D4" s="72"/>
      <c r="E4" s="74" t="s">
        <v>24</v>
      </c>
      <c r="F4" s="75" t="s">
        <v>15</v>
      </c>
      <c r="G4" s="75"/>
      <c r="H4" s="94" t="s">
        <v>24</v>
      </c>
      <c r="I4" s="75" t="s">
        <v>15</v>
      </c>
      <c r="J4" s="81"/>
      <c r="L4" s="85"/>
      <c r="M4" s="86"/>
      <c r="N4" s="87"/>
      <c r="O4" s="80"/>
      <c r="P4" s="80" t="s">
        <v>24</v>
      </c>
      <c r="Q4" s="80" t="s">
        <v>15</v>
      </c>
      <c r="R4" s="80"/>
      <c r="S4" s="80" t="s">
        <v>15</v>
      </c>
      <c r="T4" s="80"/>
      <c r="U4" s="80" t="s">
        <v>24</v>
      </c>
      <c r="V4" s="80" t="s">
        <v>15</v>
      </c>
      <c r="W4" s="92"/>
      <c r="Y4" s="85"/>
      <c r="Z4" s="86"/>
      <c r="AA4" s="87"/>
      <c r="AB4" s="80"/>
      <c r="AC4" s="80" t="s">
        <v>24</v>
      </c>
      <c r="AD4" s="80" t="s">
        <v>15</v>
      </c>
      <c r="AE4" s="80"/>
      <c r="AF4" s="80" t="s">
        <v>15</v>
      </c>
      <c r="AG4" s="80"/>
      <c r="AH4" s="80" t="s">
        <v>24</v>
      </c>
      <c r="AI4" s="80" t="s">
        <v>15</v>
      </c>
      <c r="AJ4" s="92"/>
      <c r="AL4" s="85"/>
      <c r="AM4" s="86"/>
      <c r="AN4" s="87"/>
      <c r="AO4" s="80"/>
      <c r="AP4" s="80" t="s">
        <v>24</v>
      </c>
      <c r="AQ4" s="80" t="s">
        <v>15</v>
      </c>
      <c r="AR4" s="80"/>
      <c r="AS4" s="80" t="s">
        <v>15</v>
      </c>
      <c r="AT4" s="80"/>
      <c r="AU4" s="80" t="s">
        <v>24</v>
      </c>
      <c r="AV4" s="80" t="s">
        <v>15</v>
      </c>
      <c r="AW4" s="92"/>
      <c r="AY4" s="85"/>
      <c r="AZ4" s="86"/>
      <c r="BA4" s="87"/>
      <c r="BB4" s="80"/>
      <c r="BC4" s="80" t="s">
        <v>24</v>
      </c>
      <c r="BD4" s="80" t="s">
        <v>15</v>
      </c>
      <c r="BE4" s="80"/>
      <c r="BF4" s="80" t="s">
        <v>15</v>
      </c>
      <c r="BG4" s="80"/>
      <c r="BH4" s="80" t="s">
        <v>24</v>
      </c>
      <c r="BI4" s="80" t="s">
        <v>15</v>
      </c>
      <c r="BJ4" s="92"/>
      <c r="BL4" s="4"/>
      <c r="BM4" s="42"/>
    </row>
    <row r="5" spans="2:65" s="3" customFormat="1" ht="13.5" customHeight="1" thickBot="1" x14ac:dyDescent="0.3">
      <c r="B5" s="78"/>
      <c r="C5" s="71"/>
      <c r="D5" s="73"/>
      <c r="E5" s="93"/>
      <c r="F5" s="35" t="s">
        <v>13</v>
      </c>
      <c r="G5" s="35" t="s">
        <v>14</v>
      </c>
      <c r="H5" s="95"/>
      <c r="I5" s="35" t="s">
        <v>13</v>
      </c>
      <c r="J5" s="36" t="s">
        <v>14</v>
      </c>
      <c r="L5" s="88"/>
      <c r="M5" s="89"/>
      <c r="N5" s="90"/>
      <c r="O5" s="91"/>
      <c r="P5" s="91"/>
      <c r="Q5" s="37" t="s">
        <v>13</v>
      </c>
      <c r="R5" s="37" t="s">
        <v>14</v>
      </c>
      <c r="S5" s="37" t="s">
        <v>13</v>
      </c>
      <c r="T5" s="37" t="s">
        <v>14</v>
      </c>
      <c r="U5" s="91"/>
      <c r="V5" s="37" t="s">
        <v>13</v>
      </c>
      <c r="W5" s="38" t="s">
        <v>14</v>
      </c>
      <c r="Y5" s="88"/>
      <c r="Z5" s="89"/>
      <c r="AA5" s="90"/>
      <c r="AB5" s="91"/>
      <c r="AC5" s="91"/>
      <c r="AD5" s="37" t="s">
        <v>13</v>
      </c>
      <c r="AE5" s="37" t="s">
        <v>14</v>
      </c>
      <c r="AF5" s="37" t="s">
        <v>13</v>
      </c>
      <c r="AG5" s="37" t="s">
        <v>14</v>
      </c>
      <c r="AH5" s="91"/>
      <c r="AI5" s="37" t="s">
        <v>13</v>
      </c>
      <c r="AJ5" s="38" t="s">
        <v>14</v>
      </c>
      <c r="AL5" s="88"/>
      <c r="AM5" s="89"/>
      <c r="AN5" s="90"/>
      <c r="AO5" s="91"/>
      <c r="AP5" s="91"/>
      <c r="AQ5" s="37" t="s">
        <v>13</v>
      </c>
      <c r="AR5" s="37" t="s">
        <v>14</v>
      </c>
      <c r="AS5" s="37" t="s">
        <v>13</v>
      </c>
      <c r="AT5" s="37" t="s">
        <v>14</v>
      </c>
      <c r="AU5" s="91"/>
      <c r="AV5" s="37" t="s">
        <v>13</v>
      </c>
      <c r="AW5" s="38" t="s">
        <v>14</v>
      </c>
      <c r="AY5" s="88"/>
      <c r="AZ5" s="89"/>
      <c r="BA5" s="90"/>
      <c r="BB5" s="91"/>
      <c r="BC5" s="91"/>
      <c r="BD5" s="37" t="s">
        <v>13</v>
      </c>
      <c r="BE5" s="37" t="s">
        <v>14</v>
      </c>
      <c r="BF5" s="37" t="s">
        <v>13</v>
      </c>
      <c r="BG5" s="37" t="s">
        <v>14</v>
      </c>
      <c r="BH5" s="91"/>
      <c r="BI5" s="37" t="s">
        <v>13</v>
      </c>
      <c r="BJ5" s="38" t="s">
        <v>14</v>
      </c>
      <c r="BL5" s="4"/>
      <c r="BM5" s="42"/>
    </row>
    <row r="6" spans="2:65" s="27" customFormat="1" x14ac:dyDescent="0.2">
      <c r="B6" s="62" t="s">
        <v>25</v>
      </c>
      <c r="C6" s="39"/>
      <c r="D6" s="46">
        <f ca="1">IFERROR((VLOOKUP(C6, OFFSET($BL$6, 0, 0, PARAMETER!$C$2, 2), 2, )-F6), 0)</f>
        <v>0</v>
      </c>
      <c r="E6" s="29">
        <f>IF(OR(EXACT(F6, ""), EXACT(G6, "")), "", G6-F6)</f>
        <v>30</v>
      </c>
      <c r="F6" s="28">
        <f>IF(COUNTA(Q6, AD6, AQ6, BD6)=0, "", MIN(Q6, AD6, AQ6, BD6))</f>
        <v>44118</v>
      </c>
      <c r="G6" s="28">
        <f>IF(COUNTA(R6, AE6, AR6, BE6)=0, "", MAX(R6, AE6, AR6, BE6))</f>
        <v>44148</v>
      </c>
      <c r="H6" s="65">
        <f>IF(OR(EXACT(I6, ""), EXACT(J6, "")), "", J6-I6)</f>
        <v>30</v>
      </c>
      <c r="I6" s="28">
        <f>IF(COUNTA(V6, AI6, AV6, BI6)=0, "", MIN(V6, AI6, AV6, BI6))</f>
        <v>44118</v>
      </c>
      <c r="J6" s="28">
        <f>IF(COUNTA(W6, AJ6, AW6, BJ6)=0, "", MAX(W6, AJ6, AW6, BJ6))</f>
        <v>44148</v>
      </c>
      <c r="L6" s="53"/>
      <c r="M6" s="54"/>
      <c r="N6" s="55"/>
      <c r="O6" s="56"/>
      <c r="P6" s="57" t="str">
        <f>IF(OR(EXACT(Q6, ""), EXACT(R6, "")), "", R6-Q6)</f>
        <v/>
      </c>
      <c r="Q6" s="58" t="str">
        <f>IF(COUNTA(Q7:Q34)=0, "", MIN(Q7:Q34))</f>
        <v/>
      </c>
      <c r="R6" s="58" t="str">
        <f>IF(COUNTA(R7:R34)=0, "", MAX(R7:R34))</f>
        <v/>
      </c>
      <c r="S6" s="59" t="str">
        <f>IF(COUNT(S7:S34)=0, "", MIN(S7:S34))</f>
        <v/>
      </c>
      <c r="T6" s="59" t="str">
        <f>IF(COUNT(T7:T34)=0, "", MAX(T7:T34))</f>
        <v/>
      </c>
      <c r="U6" s="57" t="str">
        <f>IF(OR(EXACT(V6, ""), EXACT(W6, "")), "", W6-V6)</f>
        <v/>
      </c>
      <c r="V6" s="58" t="str">
        <f>IF(COUNTA(V7:V34)=0, "", MIN(V7:V34))</f>
        <v/>
      </c>
      <c r="W6" s="58" t="str">
        <f>IF(COUNTA(W7:W34)=0, "", MAX(W7:W34))</f>
        <v/>
      </c>
      <c r="Y6" s="53"/>
      <c r="Z6" s="54"/>
      <c r="AA6" s="55"/>
      <c r="AB6" s="56"/>
      <c r="AC6" s="57" t="str">
        <f>IF(OR(EXACT(AD6, ""), EXACT(AE6, "")), "", AE6-AD6)</f>
        <v/>
      </c>
      <c r="AD6" s="58" t="str">
        <f>IF(COUNTA(AD7:AD34)=0, "", MIN(AD7:AD34))</f>
        <v/>
      </c>
      <c r="AE6" s="58" t="str">
        <f>IF(COUNTA(AE7:AE34)=0, "", MAX(AE7:AE34))</f>
        <v/>
      </c>
      <c r="AF6" s="59" t="str">
        <f>IF(COUNT(AF7:AF34)=0, "", MIN(AF7:AF34))</f>
        <v/>
      </c>
      <c r="AG6" s="59" t="str">
        <f>IF(COUNT(AG7:AG34)=0, "", MAX(AG7:AG34))</f>
        <v/>
      </c>
      <c r="AH6" s="57" t="str">
        <f>IF(OR(EXACT(AI6, ""), EXACT(AJ6, "")), "", AJ6-AI6)</f>
        <v/>
      </c>
      <c r="AI6" s="58" t="str">
        <f>IF(COUNTA(AI7:AI34)=0, "", MIN(AI7:AI34))</f>
        <v/>
      </c>
      <c r="AJ6" s="58" t="str">
        <f>IF(COUNTA(AJ7:AJ34)=0, "", MAX(AJ7:AJ34))</f>
        <v/>
      </c>
      <c r="AL6" s="53"/>
      <c r="AM6" s="54"/>
      <c r="AN6" s="55"/>
      <c r="AO6" s="56"/>
      <c r="AP6" s="57">
        <f>IF(OR(EXACT(AQ6, ""), EXACT(AR6, "")), "", AR6-AQ6)</f>
        <v>30</v>
      </c>
      <c r="AQ6" s="58">
        <f>IF(COUNTA(AQ7:AQ34)=0, "", MIN(AQ7:AQ34))</f>
        <v>44118</v>
      </c>
      <c r="AR6" s="58">
        <f>IF(COUNTA(AR7:AR34)=0, "", MAX(AR7:AR34))</f>
        <v>44148</v>
      </c>
      <c r="AS6" s="59">
        <f ca="1">IF(COUNT(AS7:AS34)=0, "", MIN(AS7:AS34))</f>
        <v>44118</v>
      </c>
      <c r="AT6" s="59">
        <f ca="1">IF(COUNT(AT7:AT34)=0, "", MAX(AT7:AT34))</f>
        <v>44148</v>
      </c>
      <c r="AU6" s="57">
        <f>IF(OR(EXACT(AV6, ""), EXACT(AW6, "")), "", AW6-AV6)</f>
        <v>30</v>
      </c>
      <c r="AV6" s="58">
        <f>IF(COUNTA(AV7:AV34)=0, "", MIN(AV7:AV34))</f>
        <v>44118</v>
      </c>
      <c r="AW6" s="58">
        <f>IF(COUNTA(AW7:AW34)=0, "", MAX(AW7:AW34))</f>
        <v>44148</v>
      </c>
      <c r="AY6" s="53"/>
      <c r="AZ6" s="54"/>
      <c r="BA6" s="55"/>
      <c r="BB6" s="56"/>
      <c r="BC6" s="57" t="str">
        <f>IF(OR(EXACT(BD6, ""), EXACT(BE6, "")), "", BE6-BD6)</f>
        <v/>
      </c>
      <c r="BD6" s="58" t="str">
        <f>IF(COUNTA(BD7:BD34)=0, "", MIN(BD7:BD34))</f>
        <v/>
      </c>
      <c r="BE6" s="58" t="str">
        <f>IF(COUNTA(BE7:BE34)=0, "", MAX(BE7:BE34))</f>
        <v/>
      </c>
      <c r="BF6" s="59" t="str">
        <f>IF(COUNT(BF7:BF34)=0, "", MIN(BF7:BF34))</f>
        <v/>
      </c>
      <c r="BG6" s="59" t="str">
        <f>IF(COUNT(BG7:BG34)=0, "", MAX(BG7:BG34))</f>
        <v/>
      </c>
      <c r="BH6" s="57" t="str">
        <f>IF(OR(EXACT(BI6, ""), EXACT(BJ6, "")), "", BJ6-BI6)</f>
        <v/>
      </c>
      <c r="BI6" s="58" t="str">
        <f>IF(COUNTA(BI7:BI34)=0, "", MIN(BI7:BI34))</f>
        <v/>
      </c>
      <c r="BJ6" s="58" t="str">
        <f>IF(COUNTA(BJ7:BJ34)=0, "", MAX(BJ7:BJ34))</f>
        <v/>
      </c>
      <c r="BL6" s="43" t="str">
        <f>IF(EXACT(B6,""),"",B6)</f>
        <v>System.Core</v>
      </c>
      <c r="BM6" s="44">
        <f t="shared" ref="BM6:BM34" si="0">IF(EXACT(B6,""),"", J6)</f>
        <v>44148</v>
      </c>
    </row>
    <row r="7" spans="2:65" x14ac:dyDescent="0.2">
      <c r="B7" s="26"/>
      <c r="C7" s="17"/>
      <c r="D7" s="47">
        <f ca="1">D6</f>
        <v>0</v>
      </c>
      <c r="E7" s="16"/>
      <c r="F7" s="17"/>
      <c r="G7" s="17"/>
      <c r="H7" s="66"/>
      <c r="I7" s="17"/>
      <c r="J7" s="17"/>
      <c r="L7" s="12"/>
      <c r="M7" s="18"/>
      <c r="N7" s="19"/>
      <c r="O7" s="16"/>
      <c r="P7" s="16"/>
      <c r="Q7" s="16"/>
      <c r="R7" s="16"/>
      <c r="S7" s="52" t="str">
        <f>IF(OR(EXACT(P7,""), EXACT(Q7,"")), "", Q7+$D7)</f>
        <v/>
      </c>
      <c r="T7" s="52" t="str">
        <f>IF(OR(EXACT(P7,""), EXACT(Q7,"")), "", R7+$D7)</f>
        <v/>
      </c>
      <c r="U7" s="16"/>
      <c r="V7" s="17"/>
      <c r="W7" s="17"/>
      <c r="Y7" s="12"/>
      <c r="Z7" s="14"/>
      <c r="AA7" s="5"/>
      <c r="AB7" s="16"/>
      <c r="AC7" s="6"/>
      <c r="AD7" s="7"/>
      <c r="AE7" s="7"/>
      <c r="AF7" s="52" t="str">
        <f>IF(OR(EXACT(AC7,""), EXACT(AD7,"")), "", AD7+$D7)</f>
        <v/>
      </c>
      <c r="AG7" s="52" t="str">
        <f>IF(OR(EXACT(AC7,""), EXACT(AD7,"")), "", AE7+$D7)</f>
        <v/>
      </c>
      <c r="AH7" s="16"/>
      <c r="AI7" s="7"/>
      <c r="AJ7" s="7"/>
      <c r="AL7" s="12" t="s">
        <v>0</v>
      </c>
      <c r="AM7" s="97" t="s">
        <v>6</v>
      </c>
      <c r="AN7" s="98"/>
      <c r="AO7" s="16"/>
      <c r="AP7" s="16"/>
      <c r="AQ7" s="16"/>
      <c r="AR7" s="16"/>
      <c r="AS7" s="52" t="str">
        <f>IF(OR(EXACT(AP7,""), EXACT(AQ7,"")), "", AQ7+$D7)</f>
        <v/>
      </c>
      <c r="AT7" s="52" t="str">
        <f>IF(OR(EXACT(AP7,""), EXACT(AQ7,"")), "", AR7+$D7)</f>
        <v/>
      </c>
      <c r="AU7" s="16"/>
      <c r="AV7" s="17"/>
      <c r="AW7" s="17"/>
      <c r="AY7" s="32"/>
      <c r="AZ7" s="30"/>
      <c r="BA7" s="31"/>
      <c r="BB7" s="16"/>
      <c r="BC7" s="16"/>
      <c r="BD7" s="16"/>
      <c r="BE7" s="16"/>
      <c r="BF7" s="52" t="str">
        <f>IF(OR(EXACT(BC7,""), EXACT(BD7,"")), "", BD7+$D7)</f>
        <v/>
      </c>
      <c r="BG7" s="52" t="str">
        <f>IF(OR(EXACT(BC7,""), EXACT(BD7,"")), "", BE7+$D7)</f>
        <v/>
      </c>
      <c r="BH7" s="16"/>
      <c r="BI7" s="17"/>
      <c r="BJ7" s="17"/>
      <c r="BL7" s="43" t="str">
        <f t="shared" ref="BL7:BL42" si="1">IF(EXACT(B7,""),"",B7)</f>
        <v/>
      </c>
      <c r="BM7" s="44" t="str">
        <f t="shared" si="0"/>
        <v/>
      </c>
    </row>
    <row r="8" spans="2:65" x14ac:dyDescent="0.2">
      <c r="B8" s="26"/>
      <c r="C8" s="17"/>
      <c r="D8" s="47">
        <f t="shared" ref="D8:D28" ca="1" si="2">D7</f>
        <v>0</v>
      </c>
      <c r="E8" s="16"/>
      <c r="F8" s="17"/>
      <c r="G8" s="17"/>
      <c r="H8" s="66"/>
      <c r="I8" s="17"/>
      <c r="J8" s="17"/>
      <c r="L8" s="12"/>
      <c r="M8" s="18"/>
      <c r="N8" s="19"/>
      <c r="O8" s="16"/>
      <c r="P8" s="16"/>
      <c r="Q8" s="7"/>
      <c r="R8" s="7"/>
      <c r="S8" s="52" t="str">
        <f t="shared" ref="S8:S26" si="3">IF(OR(EXACT(P8,""), EXACT(Q8,"")), "", Q8+$D8)</f>
        <v/>
      </c>
      <c r="T8" s="52" t="str">
        <f t="shared" ref="T8:T26" si="4">IF(OR(EXACT(P8,""), EXACT(Q8,"")), "", R8+$D8)</f>
        <v/>
      </c>
      <c r="U8" s="16"/>
      <c r="V8" s="7"/>
      <c r="W8" s="7"/>
      <c r="Y8" s="12"/>
      <c r="Z8" s="14"/>
      <c r="AA8" s="5"/>
      <c r="AB8" s="16"/>
      <c r="AC8" s="6"/>
      <c r="AD8" s="7"/>
      <c r="AE8" s="7"/>
      <c r="AF8" s="52" t="str">
        <f t="shared" ref="AF8:AF26" si="5">IF(OR(EXACT(AC8,""), EXACT(AD8,"")), "", AD8+$D8)</f>
        <v/>
      </c>
      <c r="AG8" s="52" t="str">
        <f t="shared" ref="AG8:AG26" si="6">IF(OR(EXACT(AC8,""), EXACT(AD8,"")), "", AE8+$D8)</f>
        <v/>
      </c>
      <c r="AH8" s="16"/>
      <c r="AI8" s="7"/>
      <c r="AJ8" s="7"/>
      <c r="AL8" s="12"/>
      <c r="AM8" s="18" t="s">
        <v>7</v>
      </c>
      <c r="AN8" s="19" t="s">
        <v>40</v>
      </c>
      <c r="AO8" s="16" t="s">
        <v>4</v>
      </c>
      <c r="AP8" s="16">
        <v>30</v>
      </c>
      <c r="AQ8" s="7">
        <v>44118</v>
      </c>
      <c r="AR8" s="7">
        <f t="shared" ref="AR8:AR16" si="7">IF(OR(EXACT(AP8,""), EXACT(AQ8,"")), "", AQ8+AP8)</f>
        <v>44148</v>
      </c>
      <c r="AS8" s="52">
        <f t="shared" ref="AS8:AS26" ca="1" si="8">IF(OR(EXACT(AP8,""), EXACT(AQ8,"")), "", AQ8+$D8)</f>
        <v>44118</v>
      </c>
      <c r="AT8" s="52">
        <f t="shared" ref="AT8:AT26" ca="1" si="9">IF(OR(EXACT(AP8,""), EXACT(AQ8,"")), "", AR8+$D8)</f>
        <v>44148</v>
      </c>
      <c r="AU8" s="16">
        <v>30</v>
      </c>
      <c r="AV8" s="7">
        <v>44118</v>
      </c>
      <c r="AW8" s="7">
        <f t="shared" ref="AW8:AW16" si="10">IF(OR(EXACT(AU8,""), EXACT(AV8,"")), "", AV8+AU8)</f>
        <v>44148</v>
      </c>
      <c r="AY8" s="32"/>
      <c r="AZ8" s="30"/>
      <c r="BA8" s="31"/>
      <c r="BB8" s="16"/>
      <c r="BC8" s="16"/>
      <c r="BD8" s="7"/>
      <c r="BE8" s="7"/>
      <c r="BF8" s="52" t="str">
        <f t="shared" ref="BF8:BF26" si="11">IF(OR(EXACT(BC8,""), EXACT(BD8,"")), "", BD8+$D8)</f>
        <v/>
      </c>
      <c r="BG8" s="52" t="str">
        <f t="shared" ref="BG8:BG26" si="12">IF(OR(EXACT(BC8,""), EXACT(BD8,"")), "", BE8+$D8)</f>
        <v/>
      </c>
      <c r="BH8" s="16"/>
      <c r="BI8" s="7"/>
      <c r="BJ8" s="7"/>
      <c r="BL8" s="43" t="str">
        <f t="shared" si="1"/>
        <v/>
      </c>
      <c r="BM8" s="44" t="str">
        <f t="shared" si="0"/>
        <v/>
      </c>
    </row>
    <row r="9" spans="2:65" x14ac:dyDescent="0.2">
      <c r="B9" s="26"/>
      <c r="C9" s="17"/>
      <c r="D9" s="47">
        <f t="shared" ca="1" si="2"/>
        <v>0</v>
      </c>
      <c r="E9" s="16"/>
      <c r="F9" s="17"/>
      <c r="G9" s="17"/>
      <c r="H9" s="66"/>
      <c r="I9" s="17"/>
      <c r="J9" s="17"/>
      <c r="L9" s="12"/>
      <c r="M9" s="18"/>
      <c r="N9" s="19"/>
      <c r="O9" s="16"/>
      <c r="P9" s="16"/>
      <c r="Q9" s="7"/>
      <c r="R9" s="7"/>
      <c r="S9" s="52" t="str">
        <f t="shared" si="3"/>
        <v/>
      </c>
      <c r="T9" s="52" t="str">
        <f t="shared" si="4"/>
        <v/>
      </c>
      <c r="U9" s="16"/>
      <c r="V9" s="7"/>
      <c r="W9" s="7"/>
      <c r="Y9" s="12"/>
      <c r="Z9" s="18"/>
      <c r="AA9" s="13"/>
      <c r="AB9" s="16"/>
      <c r="AC9" s="16"/>
      <c r="AD9" s="7"/>
      <c r="AE9" s="7"/>
      <c r="AF9" s="52" t="str">
        <f t="shared" si="5"/>
        <v/>
      </c>
      <c r="AG9" s="52" t="str">
        <f t="shared" si="6"/>
        <v/>
      </c>
      <c r="AH9" s="16"/>
      <c r="AI9" s="7"/>
      <c r="AJ9" s="7"/>
      <c r="AL9" s="12"/>
      <c r="AM9" s="18" t="s">
        <v>7</v>
      </c>
      <c r="AN9" s="19" t="s">
        <v>39</v>
      </c>
      <c r="AO9" s="16" t="s">
        <v>4</v>
      </c>
      <c r="AP9" s="16">
        <v>30</v>
      </c>
      <c r="AQ9" s="7">
        <v>44118</v>
      </c>
      <c r="AR9" s="7">
        <f t="shared" si="7"/>
        <v>44148</v>
      </c>
      <c r="AS9" s="52">
        <f t="shared" ca="1" si="8"/>
        <v>44118</v>
      </c>
      <c r="AT9" s="52">
        <f t="shared" ca="1" si="9"/>
        <v>44148</v>
      </c>
      <c r="AU9" s="16">
        <v>30</v>
      </c>
      <c r="AV9" s="7">
        <v>44118</v>
      </c>
      <c r="AW9" s="7">
        <f t="shared" si="10"/>
        <v>44148</v>
      </c>
      <c r="AY9" s="32"/>
      <c r="AZ9" s="30"/>
      <c r="BA9" s="31"/>
      <c r="BB9" s="16"/>
      <c r="BC9" s="16"/>
      <c r="BD9" s="7"/>
      <c r="BE9" s="7"/>
      <c r="BF9" s="52" t="str">
        <f t="shared" si="11"/>
        <v/>
      </c>
      <c r="BG9" s="52" t="str">
        <f t="shared" si="12"/>
        <v/>
      </c>
      <c r="BH9" s="16"/>
      <c r="BI9" s="7"/>
      <c r="BJ9" s="7"/>
      <c r="BL9" s="43" t="str">
        <f t="shared" si="1"/>
        <v/>
      </c>
      <c r="BM9" s="44" t="str">
        <f t="shared" si="0"/>
        <v/>
      </c>
    </row>
    <row r="10" spans="2:65" x14ac:dyDescent="0.2">
      <c r="B10" s="26"/>
      <c r="C10" s="17"/>
      <c r="D10" s="47">
        <f t="shared" ca="1" si="2"/>
        <v>0</v>
      </c>
      <c r="E10" s="16"/>
      <c r="F10" s="17"/>
      <c r="G10" s="17"/>
      <c r="H10" s="66"/>
      <c r="I10" s="17"/>
      <c r="J10" s="17"/>
      <c r="L10" s="12"/>
      <c r="M10" s="18"/>
      <c r="N10" s="19"/>
      <c r="O10" s="16"/>
      <c r="P10" s="16"/>
      <c r="Q10" s="7"/>
      <c r="R10" s="7"/>
      <c r="S10" s="52" t="str">
        <f t="shared" si="3"/>
        <v/>
      </c>
      <c r="T10" s="52" t="str">
        <f t="shared" si="4"/>
        <v/>
      </c>
      <c r="U10" s="16"/>
      <c r="V10" s="7"/>
      <c r="W10" s="7"/>
      <c r="Y10" s="12"/>
      <c r="Z10" s="18"/>
      <c r="AA10" s="13"/>
      <c r="AB10" s="16"/>
      <c r="AC10" s="16"/>
      <c r="AD10" s="7"/>
      <c r="AE10" s="7"/>
      <c r="AF10" s="52" t="str">
        <f t="shared" si="5"/>
        <v/>
      </c>
      <c r="AG10" s="52" t="str">
        <f t="shared" si="6"/>
        <v/>
      </c>
      <c r="AH10" s="16"/>
      <c r="AI10" s="7"/>
      <c r="AJ10" s="7"/>
      <c r="AL10" s="12"/>
      <c r="AM10" s="18" t="s">
        <v>7</v>
      </c>
      <c r="AN10" s="19" t="s">
        <v>41</v>
      </c>
      <c r="AO10" s="16" t="s">
        <v>4</v>
      </c>
      <c r="AP10" s="16">
        <v>30</v>
      </c>
      <c r="AQ10" s="7">
        <v>44118</v>
      </c>
      <c r="AR10" s="7">
        <f t="shared" si="7"/>
        <v>44148</v>
      </c>
      <c r="AS10" s="52">
        <f t="shared" ca="1" si="8"/>
        <v>44118</v>
      </c>
      <c r="AT10" s="52">
        <f t="shared" ca="1" si="9"/>
        <v>44148</v>
      </c>
      <c r="AU10" s="16">
        <v>30</v>
      </c>
      <c r="AV10" s="7">
        <v>44118</v>
      </c>
      <c r="AW10" s="7">
        <f t="shared" si="10"/>
        <v>44148</v>
      </c>
      <c r="AY10" s="32"/>
      <c r="AZ10" s="30"/>
      <c r="BA10" s="31"/>
      <c r="BB10" s="16"/>
      <c r="BC10" s="16"/>
      <c r="BD10" s="7"/>
      <c r="BE10" s="7"/>
      <c r="BF10" s="52" t="str">
        <f t="shared" si="11"/>
        <v/>
      </c>
      <c r="BG10" s="52" t="str">
        <f t="shared" si="12"/>
        <v/>
      </c>
      <c r="BH10" s="16"/>
      <c r="BI10" s="7"/>
      <c r="BJ10" s="7"/>
      <c r="BL10" s="43" t="str">
        <f t="shared" si="1"/>
        <v/>
      </c>
      <c r="BM10" s="44" t="str">
        <f t="shared" si="0"/>
        <v/>
      </c>
    </row>
    <row r="11" spans="2:65" x14ac:dyDescent="0.2">
      <c r="B11" s="26"/>
      <c r="C11" s="17"/>
      <c r="D11" s="47">
        <f t="shared" ca="1" si="2"/>
        <v>0</v>
      </c>
      <c r="E11" s="16"/>
      <c r="F11" s="17"/>
      <c r="G11" s="17"/>
      <c r="H11" s="66"/>
      <c r="I11" s="17"/>
      <c r="J11" s="17"/>
      <c r="L11" s="12"/>
      <c r="M11" s="18"/>
      <c r="N11" s="19"/>
      <c r="O11" s="16"/>
      <c r="P11" s="16"/>
      <c r="Q11" s="7"/>
      <c r="R11" s="7"/>
      <c r="S11" s="52" t="str">
        <f t="shared" ref="S11:S13" si="13">IF(OR(EXACT(P11,""), EXACT(Q11,"")), "", Q11+$D11)</f>
        <v/>
      </c>
      <c r="T11" s="52" t="str">
        <f t="shared" ref="T11:T13" si="14">IF(OR(EXACT(P11,""), EXACT(Q11,"")), "", R11+$D11)</f>
        <v/>
      </c>
      <c r="U11" s="16"/>
      <c r="V11" s="7"/>
      <c r="W11" s="7"/>
      <c r="Y11" s="12"/>
      <c r="Z11" s="14"/>
      <c r="AA11" s="5"/>
      <c r="AB11" s="16"/>
      <c r="AC11" s="6"/>
      <c r="AD11" s="7"/>
      <c r="AE11" s="7"/>
      <c r="AF11" s="52" t="str">
        <f t="shared" ref="AF11:AF13" si="15">IF(OR(EXACT(AC11,""), EXACT(AD11,"")), "", AD11+$D11)</f>
        <v/>
      </c>
      <c r="AG11" s="52" t="str">
        <f t="shared" ref="AG11:AG13" si="16">IF(OR(EXACT(AC11,""), EXACT(AD11,"")), "", AE11+$D11)</f>
        <v/>
      </c>
      <c r="AH11" s="16"/>
      <c r="AI11" s="7"/>
      <c r="AJ11" s="7"/>
      <c r="AL11" s="12"/>
      <c r="AM11" s="18" t="s">
        <v>7</v>
      </c>
      <c r="AN11" s="19" t="s">
        <v>38</v>
      </c>
      <c r="AO11" s="16" t="s">
        <v>4</v>
      </c>
      <c r="AP11" s="16">
        <v>30</v>
      </c>
      <c r="AQ11" s="7">
        <v>44118</v>
      </c>
      <c r="AR11" s="7">
        <f t="shared" si="7"/>
        <v>44148</v>
      </c>
      <c r="AS11" s="52">
        <f t="shared" ref="AS11:AS13" ca="1" si="17">IF(OR(EXACT(AP11,""), EXACT(AQ11,"")), "", AQ11+$D11)</f>
        <v>44118</v>
      </c>
      <c r="AT11" s="52">
        <f t="shared" ref="AT11:AT13" ca="1" si="18">IF(OR(EXACT(AP11,""), EXACT(AQ11,"")), "", AR11+$D11)</f>
        <v>44148</v>
      </c>
      <c r="AU11" s="16">
        <v>30</v>
      </c>
      <c r="AV11" s="7">
        <v>44118</v>
      </c>
      <c r="AW11" s="7">
        <f t="shared" si="10"/>
        <v>44148</v>
      </c>
      <c r="AY11" s="32"/>
      <c r="AZ11" s="30"/>
      <c r="BA11" s="31"/>
      <c r="BB11" s="16"/>
      <c r="BC11" s="16"/>
      <c r="BD11" s="7"/>
      <c r="BE11" s="7"/>
      <c r="BF11" s="52" t="str">
        <f t="shared" ref="BF11:BF13" si="19">IF(OR(EXACT(BC11,""), EXACT(BD11,"")), "", BD11+$D11)</f>
        <v/>
      </c>
      <c r="BG11" s="52" t="str">
        <f t="shared" ref="BG11:BG13" si="20">IF(OR(EXACT(BC11,""), EXACT(BD11,"")), "", BE11+$D11)</f>
        <v/>
      </c>
      <c r="BH11" s="16"/>
      <c r="BI11" s="7"/>
      <c r="BJ11" s="7"/>
      <c r="BL11" s="43" t="str">
        <f t="shared" ref="BL11:BL13" si="21">IF(EXACT(B11,""),"",B11)</f>
        <v/>
      </c>
      <c r="BM11" s="44" t="str">
        <f t="shared" si="0"/>
        <v/>
      </c>
    </row>
    <row r="12" spans="2:65" x14ac:dyDescent="0.2">
      <c r="B12" s="26"/>
      <c r="C12" s="17"/>
      <c r="D12" s="47">
        <f t="shared" ca="1" si="2"/>
        <v>0</v>
      </c>
      <c r="E12" s="16"/>
      <c r="F12" s="17"/>
      <c r="G12" s="17"/>
      <c r="H12" s="66"/>
      <c r="I12" s="17"/>
      <c r="J12" s="17"/>
      <c r="L12" s="12"/>
      <c r="M12" s="18"/>
      <c r="N12" s="19"/>
      <c r="O12" s="16"/>
      <c r="P12" s="16"/>
      <c r="Q12" s="7"/>
      <c r="R12" s="7"/>
      <c r="S12" s="52" t="str">
        <f t="shared" si="13"/>
        <v/>
      </c>
      <c r="T12" s="52" t="str">
        <f t="shared" si="14"/>
        <v/>
      </c>
      <c r="U12" s="16"/>
      <c r="V12" s="7"/>
      <c r="W12" s="7"/>
      <c r="Y12" s="12"/>
      <c r="Z12" s="18"/>
      <c r="AA12" s="13"/>
      <c r="AB12" s="16"/>
      <c r="AC12" s="16"/>
      <c r="AD12" s="7"/>
      <c r="AE12" s="7"/>
      <c r="AF12" s="52" t="str">
        <f t="shared" si="15"/>
        <v/>
      </c>
      <c r="AG12" s="52" t="str">
        <f t="shared" si="16"/>
        <v/>
      </c>
      <c r="AH12" s="16"/>
      <c r="AI12" s="7"/>
      <c r="AJ12" s="7"/>
      <c r="AL12" s="12"/>
      <c r="AM12" s="18" t="s">
        <v>7</v>
      </c>
      <c r="AN12" s="19" t="s">
        <v>36</v>
      </c>
      <c r="AO12" s="16" t="s">
        <v>4</v>
      </c>
      <c r="AP12" s="16">
        <v>30</v>
      </c>
      <c r="AQ12" s="7">
        <v>44118</v>
      </c>
      <c r="AR12" s="7">
        <f t="shared" si="7"/>
        <v>44148</v>
      </c>
      <c r="AS12" s="52">
        <f t="shared" ca="1" si="17"/>
        <v>44118</v>
      </c>
      <c r="AT12" s="52">
        <f t="shared" ca="1" si="18"/>
        <v>44148</v>
      </c>
      <c r="AU12" s="16">
        <v>30</v>
      </c>
      <c r="AV12" s="7">
        <v>44118</v>
      </c>
      <c r="AW12" s="7">
        <f t="shared" si="10"/>
        <v>44148</v>
      </c>
      <c r="AY12" s="32"/>
      <c r="AZ12" s="30"/>
      <c r="BA12" s="31"/>
      <c r="BB12" s="16"/>
      <c r="BC12" s="16"/>
      <c r="BD12" s="7"/>
      <c r="BE12" s="7"/>
      <c r="BF12" s="52" t="str">
        <f t="shared" si="19"/>
        <v/>
      </c>
      <c r="BG12" s="52" t="str">
        <f t="shared" si="20"/>
        <v/>
      </c>
      <c r="BH12" s="16"/>
      <c r="BI12" s="7"/>
      <c r="BJ12" s="7"/>
      <c r="BL12" s="43" t="str">
        <f t="shared" si="21"/>
        <v/>
      </c>
      <c r="BM12" s="44" t="str">
        <f t="shared" si="0"/>
        <v/>
      </c>
    </row>
    <row r="13" spans="2:65" x14ac:dyDescent="0.2">
      <c r="B13" s="26"/>
      <c r="C13" s="17"/>
      <c r="D13" s="47">
        <f t="shared" ca="1" si="2"/>
        <v>0</v>
      </c>
      <c r="E13" s="16"/>
      <c r="F13" s="17"/>
      <c r="G13" s="17"/>
      <c r="H13" s="66"/>
      <c r="I13" s="17"/>
      <c r="J13" s="17"/>
      <c r="L13" s="12"/>
      <c r="M13" s="18"/>
      <c r="N13" s="19"/>
      <c r="O13" s="16"/>
      <c r="P13" s="16"/>
      <c r="Q13" s="7"/>
      <c r="R13" s="7"/>
      <c r="S13" s="52" t="str">
        <f t="shared" si="13"/>
        <v/>
      </c>
      <c r="T13" s="52" t="str">
        <f t="shared" si="14"/>
        <v/>
      </c>
      <c r="U13" s="16"/>
      <c r="V13" s="7"/>
      <c r="W13" s="7"/>
      <c r="Y13" s="12"/>
      <c r="Z13" s="18"/>
      <c r="AA13" s="13"/>
      <c r="AB13" s="16"/>
      <c r="AC13" s="16"/>
      <c r="AD13" s="7"/>
      <c r="AE13" s="7"/>
      <c r="AF13" s="52" t="str">
        <f t="shared" si="15"/>
        <v/>
      </c>
      <c r="AG13" s="52" t="str">
        <f t="shared" si="16"/>
        <v/>
      </c>
      <c r="AH13" s="16"/>
      <c r="AI13" s="7"/>
      <c r="AJ13" s="7"/>
      <c r="AL13" s="12"/>
      <c r="AM13" s="18" t="s">
        <v>7</v>
      </c>
      <c r="AN13" s="19" t="s">
        <v>37</v>
      </c>
      <c r="AO13" s="16" t="s">
        <v>4</v>
      </c>
      <c r="AP13" s="16">
        <v>30</v>
      </c>
      <c r="AQ13" s="7">
        <v>44118</v>
      </c>
      <c r="AR13" s="7">
        <f t="shared" si="7"/>
        <v>44148</v>
      </c>
      <c r="AS13" s="52">
        <f t="shared" ca="1" si="17"/>
        <v>44118</v>
      </c>
      <c r="AT13" s="52">
        <f t="shared" ca="1" si="18"/>
        <v>44148</v>
      </c>
      <c r="AU13" s="16">
        <v>30</v>
      </c>
      <c r="AV13" s="7">
        <v>44118</v>
      </c>
      <c r="AW13" s="7">
        <f t="shared" si="10"/>
        <v>44148</v>
      </c>
      <c r="AY13" s="32"/>
      <c r="AZ13" s="30"/>
      <c r="BA13" s="31"/>
      <c r="BB13" s="16"/>
      <c r="BC13" s="16"/>
      <c r="BD13" s="7"/>
      <c r="BE13" s="7"/>
      <c r="BF13" s="52" t="str">
        <f t="shared" si="19"/>
        <v/>
      </c>
      <c r="BG13" s="52" t="str">
        <f t="shared" si="20"/>
        <v/>
      </c>
      <c r="BH13" s="16"/>
      <c r="BI13" s="7"/>
      <c r="BJ13" s="7"/>
      <c r="BL13" s="43" t="str">
        <f t="shared" si="21"/>
        <v/>
      </c>
      <c r="BM13" s="44" t="str">
        <f t="shared" si="0"/>
        <v/>
      </c>
    </row>
    <row r="14" spans="2:65" x14ac:dyDescent="0.2">
      <c r="B14" s="26"/>
      <c r="C14" s="17"/>
      <c r="D14" s="47">
        <f t="shared" ca="1" si="2"/>
        <v>0</v>
      </c>
      <c r="E14" s="16"/>
      <c r="F14" s="17"/>
      <c r="G14" s="17"/>
      <c r="H14" s="66"/>
      <c r="I14" s="17"/>
      <c r="J14" s="17"/>
      <c r="L14" s="12"/>
      <c r="M14" s="18"/>
      <c r="N14" s="19"/>
      <c r="O14" s="16"/>
      <c r="P14" s="16"/>
      <c r="Q14" s="7"/>
      <c r="R14" s="7"/>
      <c r="S14" s="52" t="str">
        <f t="shared" ref="S14:S16" si="22">IF(OR(EXACT(P14,""), EXACT(Q14,"")), "", Q14+$D14)</f>
        <v/>
      </c>
      <c r="T14" s="52" t="str">
        <f t="shared" ref="T14:T16" si="23">IF(OR(EXACT(P14,""), EXACT(Q14,"")), "", R14+$D14)</f>
        <v/>
      </c>
      <c r="U14" s="16"/>
      <c r="V14" s="7"/>
      <c r="W14" s="7"/>
      <c r="Y14" s="12"/>
      <c r="Z14" s="14"/>
      <c r="AA14" s="5"/>
      <c r="AB14" s="16"/>
      <c r="AC14" s="6"/>
      <c r="AD14" s="7"/>
      <c r="AE14" s="7"/>
      <c r="AF14" s="52" t="str">
        <f t="shared" ref="AF14:AF16" si="24">IF(OR(EXACT(AC14,""), EXACT(AD14,"")), "", AD14+$D14)</f>
        <v/>
      </c>
      <c r="AG14" s="52" t="str">
        <f t="shared" ref="AG14:AG16" si="25">IF(OR(EXACT(AC14,""), EXACT(AD14,"")), "", AE14+$D14)</f>
        <v/>
      </c>
      <c r="AH14" s="16"/>
      <c r="AI14" s="7"/>
      <c r="AJ14" s="7"/>
      <c r="AL14" s="12"/>
      <c r="AM14" s="18" t="s">
        <v>7</v>
      </c>
      <c r="AN14" s="19" t="s">
        <v>42</v>
      </c>
      <c r="AO14" s="16" t="s">
        <v>4</v>
      </c>
      <c r="AP14" s="16">
        <v>30</v>
      </c>
      <c r="AQ14" s="7">
        <v>44118</v>
      </c>
      <c r="AR14" s="7">
        <f t="shared" si="7"/>
        <v>44148</v>
      </c>
      <c r="AS14" s="52">
        <f t="shared" ref="AS14:AS16" ca="1" si="26">IF(OR(EXACT(AP14,""), EXACT(AQ14,"")), "", AQ14+$D14)</f>
        <v>44118</v>
      </c>
      <c r="AT14" s="52">
        <f t="shared" ref="AT14:AT16" ca="1" si="27">IF(OR(EXACT(AP14,""), EXACT(AQ14,"")), "", AR14+$D14)</f>
        <v>44148</v>
      </c>
      <c r="AU14" s="16">
        <v>30</v>
      </c>
      <c r="AV14" s="7">
        <v>44118</v>
      </c>
      <c r="AW14" s="7">
        <f t="shared" si="10"/>
        <v>44148</v>
      </c>
      <c r="AY14" s="32"/>
      <c r="AZ14" s="30"/>
      <c r="BA14" s="31"/>
      <c r="BB14" s="16"/>
      <c r="BC14" s="16"/>
      <c r="BD14" s="7"/>
      <c r="BE14" s="7"/>
      <c r="BF14" s="52" t="str">
        <f t="shared" ref="BF14:BF16" si="28">IF(OR(EXACT(BC14,""), EXACT(BD14,"")), "", BD14+$D14)</f>
        <v/>
      </c>
      <c r="BG14" s="52" t="str">
        <f t="shared" ref="BG14:BG16" si="29">IF(OR(EXACT(BC14,""), EXACT(BD14,"")), "", BE14+$D14)</f>
        <v/>
      </c>
      <c r="BH14" s="16"/>
      <c r="BI14" s="7"/>
      <c r="BJ14" s="7"/>
      <c r="BL14" s="43" t="str">
        <f t="shared" ref="BL14:BL16" si="30">IF(EXACT(B14,""),"",B14)</f>
        <v/>
      </c>
      <c r="BM14" s="44" t="str">
        <f t="shared" si="0"/>
        <v/>
      </c>
    </row>
    <row r="15" spans="2:65" x14ac:dyDescent="0.2">
      <c r="B15" s="26"/>
      <c r="C15" s="17"/>
      <c r="D15" s="47">
        <f t="shared" ca="1" si="2"/>
        <v>0</v>
      </c>
      <c r="E15" s="16"/>
      <c r="F15" s="17"/>
      <c r="G15" s="17"/>
      <c r="H15" s="66"/>
      <c r="I15" s="17"/>
      <c r="J15" s="17"/>
      <c r="L15" s="12"/>
      <c r="M15" s="18"/>
      <c r="N15" s="19"/>
      <c r="O15" s="16"/>
      <c r="P15" s="16"/>
      <c r="Q15" s="7"/>
      <c r="R15" s="7"/>
      <c r="S15" s="52" t="str">
        <f t="shared" si="22"/>
        <v/>
      </c>
      <c r="T15" s="52" t="str">
        <f t="shared" si="23"/>
        <v/>
      </c>
      <c r="U15" s="16"/>
      <c r="V15" s="7"/>
      <c r="W15" s="7"/>
      <c r="Y15" s="12"/>
      <c r="Z15" s="18"/>
      <c r="AA15" s="13"/>
      <c r="AB15" s="16"/>
      <c r="AC15" s="16"/>
      <c r="AD15" s="7"/>
      <c r="AE15" s="7"/>
      <c r="AF15" s="52" t="str">
        <f t="shared" si="24"/>
        <v/>
      </c>
      <c r="AG15" s="52" t="str">
        <f t="shared" si="25"/>
        <v/>
      </c>
      <c r="AH15" s="16"/>
      <c r="AI15" s="7"/>
      <c r="AJ15" s="7"/>
      <c r="AL15" s="12"/>
      <c r="AM15" s="18" t="s">
        <v>7</v>
      </c>
      <c r="AN15" s="19" t="s">
        <v>43</v>
      </c>
      <c r="AO15" s="16" t="s">
        <v>4</v>
      </c>
      <c r="AP15" s="16">
        <v>30</v>
      </c>
      <c r="AQ15" s="7">
        <v>44118</v>
      </c>
      <c r="AR15" s="7">
        <f t="shared" si="7"/>
        <v>44148</v>
      </c>
      <c r="AS15" s="52">
        <f t="shared" ca="1" si="26"/>
        <v>44118</v>
      </c>
      <c r="AT15" s="52">
        <f t="shared" ca="1" si="27"/>
        <v>44148</v>
      </c>
      <c r="AU15" s="16">
        <v>30</v>
      </c>
      <c r="AV15" s="7">
        <v>44118</v>
      </c>
      <c r="AW15" s="7">
        <f t="shared" si="10"/>
        <v>44148</v>
      </c>
      <c r="AY15" s="32"/>
      <c r="AZ15" s="30"/>
      <c r="BA15" s="31"/>
      <c r="BB15" s="16"/>
      <c r="BC15" s="16"/>
      <c r="BD15" s="7"/>
      <c r="BE15" s="7"/>
      <c r="BF15" s="52" t="str">
        <f t="shared" si="28"/>
        <v/>
      </c>
      <c r="BG15" s="52" t="str">
        <f t="shared" si="29"/>
        <v/>
      </c>
      <c r="BH15" s="16"/>
      <c r="BI15" s="7"/>
      <c r="BJ15" s="7"/>
      <c r="BL15" s="43" t="str">
        <f t="shared" si="30"/>
        <v/>
      </c>
      <c r="BM15" s="44" t="str">
        <f t="shared" si="0"/>
        <v/>
      </c>
    </row>
    <row r="16" spans="2:65" x14ac:dyDescent="0.2">
      <c r="B16" s="26"/>
      <c r="C16" s="17"/>
      <c r="D16" s="47">
        <f t="shared" ca="1" si="2"/>
        <v>0</v>
      </c>
      <c r="E16" s="16"/>
      <c r="F16" s="17"/>
      <c r="G16" s="17"/>
      <c r="H16" s="66"/>
      <c r="I16" s="17"/>
      <c r="J16" s="17"/>
      <c r="L16" s="12"/>
      <c r="M16" s="18"/>
      <c r="N16" s="19"/>
      <c r="O16" s="16"/>
      <c r="P16" s="16"/>
      <c r="Q16" s="7"/>
      <c r="R16" s="7"/>
      <c r="S16" s="52" t="str">
        <f t="shared" si="22"/>
        <v/>
      </c>
      <c r="T16" s="52" t="str">
        <f t="shared" si="23"/>
        <v/>
      </c>
      <c r="U16" s="16"/>
      <c r="V16" s="7"/>
      <c r="W16" s="7"/>
      <c r="Y16" s="12"/>
      <c r="Z16" s="18"/>
      <c r="AA16" s="13"/>
      <c r="AB16" s="16"/>
      <c r="AC16" s="16"/>
      <c r="AD16" s="7"/>
      <c r="AE16" s="7"/>
      <c r="AF16" s="52" t="str">
        <f t="shared" si="24"/>
        <v/>
      </c>
      <c r="AG16" s="52" t="str">
        <f t="shared" si="25"/>
        <v/>
      </c>
      <c r="AH16" s="16"/>
      <c r="AI16" s="7"/>
      <c r="AJ16" s="7"/>
      <c r="AL16" s="12"/>
      <c r="AM16" s="18" t="s">
        <v>7</v>
      </c>
      <c r="AN16" s="19" t="s">
        <v>44</v>
      </c>
      <c r="AO16" s="16" t="s">
        <v>4</v>
      </c>
      <c r="AP16" s="16">
        <v>30</v>
      </c>
      <c r="AQ16" s="7">
        <v>44118</v>
      </c>
      <c r="AR16" s="7">
        <f t="shared" si="7"/>
        <v>44148</v>
      </c>
      <c r="AS16" s="52">
        <f t="shared" ca="1" si="26"/>
        <v>44118</v>
      </c>
      <c r="AT16" s="52">
        <f t="shared" ca="1" si="27"/>
        <v>44148</v>
      </c>
      <c r="AU16" s="16">
        <v>30</v>
      </c>
      <c r="AV16" s="7">
        <v>44118</v>
      </c>
      <c r="AW16" s="7">
        <f t="shared" si="10"/>
        <v>44148</v>
      </c>
      <c r="AY16" s="32"/>
      <c r="AZ16" s="30"/>
      <c r="BA16" s="31"/>
      <c r="BB16" s="16"/>
      <c r="BC16" s="16"/>
      <c r="BD16" s="7"/>
      <c r="BE16" s="7"/>
      <c r="BF16" s="52" t="str">
        <f t="shared" si="28"/>
        <v/>
      </c>
      <c r="BG16" s="52" t="str">
        <f t="shared" si="29"/>
        <v/>
      </c>
      <c r="BH16" s="16"/>
      <c r="BI16" s="7"/>
      <c r="BJ16" s="7"/>
      <c r="BL16" s="43" t="str">
        <f t="shared" si="30"/>
        <v/>
      </c>
      <c r="BM16" s="44" t="str">
        <f t="shared" si="0"/>
        <v/>
      </c>
    </row>
    <row r="17" spans="2:65" x14ac:dyDescent="0.2">
      <c r="B17" s="26"/>
      <c r="C17" s="17"/>
      <c r="D17" s="47">
        <f t="shared" ca="1" si="2"/>
        <v>0</v>
      </c>
      <c r="E17" s="16"/>
      <c r="F17" s="17"/>
      <c r="G17" s="17"/>
      <c r="H17" s="66"/>
      <c r="I17" s="17"/>
      <c r="J17" s="17"/>
      <c r="L17" s="12"/>
      <c r="M17" s="18"/>
      <c r="N17" s="19"/>
      <c r="O17" s="16"/>
      <c r="P17" s="16"/>
      <c r="Q17" s="16"/>
      <c r="R17" s="16"/>
      <c r="S17" s="52" t="str">
        <f t="shared" si="3"/>
        <v/>
      </c>
      <c r="T17" s="52" t="str">
        <f t="shared" si="4"/>
        <v/>
      </c>
      <c r="U17" s="16"/>
      <c r="V17" s="16"/>
      <c r="W17" s="16"/>
      <c r="Y17" s="12"/>
      <c r="Z17" s="18"/>
      <c r="AA17" s="13"/>
      <c r="AB17" s="16"/>
      <c r="AC17" s="16"/>
      <c r="AD17" s="16"/>
      <c r="AE17" s="16"/>
      <c r="AF17" s="52" t="str">
        <f t="shared" si="5"/>
        <v/>
      </c>
      <c r="AG17" s="52" t="str">
        <f t="shared" si="6"/>
        <v/>
      </c>
      <c r="AH17" s="16"/>
      <c r="AI17" s="16"/>
      <c r="AJ17" s="16"/>
      <c r="AL17" s="12" t="s">
        <v>0</v>
      </c>
      <c r="AM17" s="97" t="s">
        <v>5</v>
      </c>
      <c r="AN17" s="98"/>
      <c r="AO17" s="16"/>
      <c r="AP17" s="16"/>
      <c r="AQ17" s="16"/>
      <c r="AR17" s="16"/>
      <c r="AS17" s="52" t="str">
        <f t="shared" si="8"/>
        <v/>
      </c>
      <c r="AT17" s="52" t="str">
        <f t="shared" si="9"/>
        <v/>
      </c>
      <c r="AU17" s="16"/>
      <c r="AV17" s="16"/>
      <c r="AW17" s="16"/>
      <c r="AY17" s="32"/>
      <c r="AZ17" s="30"/>
      <c r="BA17" s="31"/>
      <c r="BB17" s="16"/>
      <c r="BC17" s="16"/>
      <c r="BD17" s="16"/>
      <c r="BE17" s="16"/>
      <c r="BF17" s="52" t="str">
        <f t="shared" si="11"/>
        <v/>
      </c>
      <c r="BG17" s="52" t="str">
        <f t="shared" si="12"/>
        <v/>
      </c>
      <c r="BH17" s="16"/>
      <c r="BI17" s="16"/>
      <c r="BJ17" s="16"/>
      <c r="BL17" s="43" t="str">
        <f t="shared" si="1"/>
        <v/>
      </c>
      <c r="BM17" s="44" t="str">
        <f t="shared" si="0"/>
        <v/>
      </c>
    </row>
    <row r="18" spans="2:65" x14ac:dyDescent="0.2">
      <c r="B18" s="26"/>
      <c r="C18" s="17"/>
      <c r="D18" s="47">
        <f ca="1">D16</f>
        <v>0</v>
      </c>
      <c r="E18" s="16"/>
      <c r="F18" s="17"/>
      <c r="G18" s="17"/>
      <c r="H18" s="66"/>
      <c r="I18" s="17"/>
      <c r="J18" s="17"/>
      <c r="L18" s="12"/>
      <c r="M18" s="18"/>
      <c r="N18" s="19"/>
      <c r="O18" s="16"/>
      <c r="P18" s="16"/>
      <c r="Q18" s="7"/>
      <c r="R18" s="7"/>
      <c r="S18" s="52" t="str">
        <f>IF(OR(EXACT(P18,""), EXACT(Q18,"")), "", Q18+$D18)</f>
        <v/>
      </c>
      <c r="T18" s="52" t="str">
        <f>IF(OR(EXACT(P18,""), EXACT(Q18,"")), "", R18+$D18)</f>
        <v/>
      </c>
      <c r="U18" s="16"/>
      <c r="V18" s="7"/>
      <c r="W18" s="7"/>
      <c r="Y18" s="12"/>
      <c r="Z18" s="18"/>
      <c r="AA18" s="13"/>
      <c r="AB18" s="16"/>
      <c r="AC18" s="16"/>
      <c r="AD18" s="7"/>
      <c r="AE18" s="7"/>
      <c r="AF18" s="52" t="str">
        <f>IF(OR(EXACT(AC18,""), EXACT(AD18,"")), "", AD18+$D18)</f>
        <v/>
      </c>
      <c r="AG18" s="52" t="str">
        <f>IF(OR(EXACT(AC18,""), EXACT(AD18,"")), "", AE18+$D18)</f>
        <v/>
      </c>
      <c r="AH18" s="16"/>
      <c r="AI18" s="7"/>
      <c r="AJ18" s="7"/>
      <c r="AL18" s="12"/>
      <c r="AM18" s="18" t="s">
        <v>7</v>
      </c>
      <c r="AN18" s="19" t="s">
        <v>52</v>
      </c>
      <c r="AO18" s="16" t="s">
        <v>4</v>
      </c>
      <c r="AP18" s="16">
        <v>30</v>
      </c>
      <c r="AQ18" s="7">
        <v>44118</v>
      </c>
      <c r="AR18" s="7">
        <f t="shared" ref="AR18:AR33" si="31">IF(OR(EXACT(AP18,""), EXACT(AQ18,"")), "", AQ18+AP18)</f>
        <v>44148</v>
      </c>
      <c r="AS18" s="52">
        <f ca="1">IF(OR(EXACT(AP18,""), EXACT(AQ18,"")), "", AQ18+$D18)</f>
        <v>44118</v>
      </c>
      <c r="AT18" s="52">
        <f ca="1">IF(OR(EXACT(AP18,""), EXACT(AQ18,"")), "", AR18+$D18)</f>
        <v>44148</v>
      </c>
      <c r="AU18" s="16">
        <v>30</v>
      </c>
      <c r="AV18" s="7">
        <v>44118</v>
      </c>
      <c r="AW18" s="7">
        <f t="shared" ref="AW18:AW33" si="32">IF(OR(EXACT(AU18,""), EXACT(AV18,"")), "", AV18+AU18)</f>
        <v>44148</v>
      </c>
      <c r="AY18" s="32"/>
      <c r="AZ18" s="30"/>
      <c r="BA18" s="31"/>
      <c r="BB18" s="16"/>
      <c r="BC18" s="16"/>
      <c r="BD18" s="7"/>
      <c r="BE18" s="7"/>
      <c r="BF18" s="52" t="str">
        <f>IF(OR(EXACT(BC18,""), EXACT(BD18,"")), "", BD18+$D18)</f>
        <v/>
      </c>
      <c r="BG18" s="52" t="str">
        <f>IF(OR(EXACT(BC18,""), EXACT(BD18,"")), "", BE18+$D18)</f>
        <v/>
      </c>
      <c r="BH18" s="16"/>
      <c r="BI18" s="7"/>
      <c r="BJ18" s="7"/>
      <c r="BL18" s="43" t="str">
        <f>IF(EXACT(B18,""),"",B18)</f>
        <v/>
      </c>
      <c r="BM18" s="44" t="str">
        <f t="shared" si="0"/>
        <v/>
      </c>
    </row>
    <row r="19" spans="2:65" x14ac:dyDescent="0.2">
      <c r="B19" s="26"/>
      <c r="C19" s="17"/>
      <c r="D19" s="47">
        <f ca="1">D17</f>
        <v>0</v>
      </c>
      <c r="E19" s="16"/>
      <c r="F19" s="17"/>
      <c r="G19" s="17"/>
      <c r="H19" s="66"/>
      <c r="I19" s="17"/>
      <c r="J19" s="17"/>
      <c r="L19" s="12"/>
      <c r="M19" s="18"/>
      <c r="N19" s="19"/>
      <c r="O19" s="16"/>
      <c r="P19" s="16"/>
      <c r="Q19" s="7"/>
      <c r="R19" s="7"/>
      <c r="S19" s="52" t="str">
        <f>IF(OR(EXACT(P19,""), EXACT(Q19,"")), "", Q19+$D19)</f>
        <v/>
      </c>
      <c r="T19" s="52" t="str">
        <f>IF(OR(EXACT(P19,""), EXACT(Q19,"")), "", R19+$D19)</f>
        <v/>
      </c>
      <c r="U19" s="16"/>
      <c r="V19" s="7"/>
      <c r="W19" s="7"/>
      <c r="Y19" s="12"/>
      <c r="Z19" s="18"/>
      <c r="AA19" s="13"/>
      <c r="AB19" s="16"/>
      <c r="AC19" s="16"/>
      <c r="AD19" s="7"/>
      <c r="AE19" s="7"/>
      <c r="AF19" s="52" t="str">
        <f>IF(OR(EXACT(AC19,""), EXACT(AD19,"")), "", AD19+$D19)</f>
        <v/>
      </c>
      <c r="AG19" s="52" t="str">
        <f>IF(OR(EXACT(AC19,""), EXACT(AD19,"")), "", AE19+$D19)</f>
        <v/>
      </c>
      <c r="AH19" s="16"/>
      <c r="AI19" s="7"/>
      <c r="AJ19" s="7"/>
      <c r="AL19" s="12"/>
      <c r="AM19" s="18" t="s">
        <v>7</v>
      </c>
      <c r="AN19" s="19" t="s">
        <v>53</v>
      </c>
      <c r="AO19" s="16" t="s">
        <v>4</v>
      </c>
      <c r="AP19" s="16">
        <v>30</v>
      </c>
      <c r="AQ19" s="7">
        <v>44118</v>
      </c>
      <c r="AR19" s="7">
        <f t="shared" si="31"/>
        <v>44148</v>
      </c>
      <c r="AS19" s="52">
        <f ca="1">IF(OR(EXACT(AP19,""), EXACT(AQ19,"")), "", AQ19+$D19)</f>
        <v>44118</v>
      </c>
      <c r="AT19" s="52">
        <f ca="1">IF(OR(EXACT(AP19,""), EXACT(AQ19,"")), "", AR19+$D19)</f>
        <v>44148</v>
      </c>
      <c r="AU19" s="16">
        <v>30</v>
      </c>
      <c r="AV19" s="7">
        <v>44118</v>
      </c>
      <c r="AW19" s="7">
        <f t="shared" si="32"/>
        <v>44148</v>
      </c>
      <c r="AY19" s="32"/>
      <c r="AZ19" s="30"/>
      <c r="BA19" s="31"/>
      <c r="BB19" s="16"/>
      <c r="BC19" s="16"/>
      <c r="BD19" s="7"/>
      <c r="BE19" s="7"/>
      <c r="BF19" s="52" t="str">
        <f>IF(OR(EXACT(BC19,""), EXACT(BD19,"")), "", BD19+$D19)</f>
        <v/>
      </c>
      <c r="BG19" s="52" t="str">
        <f>IF(OR(EXACT(BC19,""), EXACT(BD19,"")), "", BE19+$D19)</f>
        <v/>
      </c>
      <c r="BH19" s="16"/>
      <c r="BI19" s="7"/>
      <c r="BJ19" s="7"/>
      <c r="BL19" s="43" t="str">
        <f>IF(EXACT(B19,""),"",B19)</f>
        <v/>
      </c>
      <c r="BM19" s="44" t="str">
        <f t="shared" si="0"/>
        <v/>
      </c>
    </row>
    <row r="20" spans="2:65" x14ac:dyDescent="0.2">
      <c r="B20" s="26"/>
      <c r="C20" s="17"/>
      <c r="D20" s="47">
        <f ca="1">D18</f>
        <v>0</v>
      </c>
      <c r="E20" s="16"/>
      <c r="F20" s="17"/>
      <c r="G20" s="17"/>
      <c r="H20" s="66"/>
      <c r="I20" s="17"/>
      <c r="J20" s="17"/>
      <c r="L20" s="12"/>
      <c r="M20" s="18"/>
      <c r="N20" s="19"/>
      <c r="O20" s="16"/>
      <c r="P20" s="16"/>
      <c r="Q20" s="7"/>
      <c r="R20" s="7"/>
      <c r="S20" s="52" t="str">
        <f>IF(OR(EXACT(P20,""), EXACT(Q20,"")), "", Q20+$D20)</f>
        <v/>
      </c>
      <c r="T20" s="52" t="str">
        <f>IF(OR(EXACT(P20,""), EXACT(Q20,"")), "", R20+$D20)</f>
        <v/>
      </c>
      <c r="U20" s="16"/>
      <c r="V20" s="7"/>
      <c r="W20" s="7"/>
      <c r="Y20" s="12"/>
      <c r="Z20" s="18"/>
      <c r="AA20" s="13"/>
      <c r="AB20" s="16"/>
      <c r="AC20" s="16"/>
      <c r="AD20" s="7"/>
      <c r="AE20" s="7"/>
      <c r="AF20" s="52" t="str">
        <f>IF(OR(EXACT(AC20,""), EXACT(AD20,"")), "", AD20+$D20)</f>
        <v/>
      </c>
      <c r="AG20" s="52" t="str">
        <f>IF(OR(EXACT(AC20,""), EXACT(AD20,"")), "", AE20+$D20)</f>
        <v/>
      </c>
      <c r="AH20" s="16"/>
      <c r="AI20" s="7"/>
      <c r="AJ20" s="7"/>
      <c r="AL20" s="12"/>
      <c r="AM20" s="18" t="s">
        <v>7</v>
      </c>
      <c r="AN20" s="19" t="s">
        <v>54</v>
      </c>
      <c r="AO20" s="16" t="s">
        <v>4</v>
      </c>
      <c r="AP20" s="16">
        <v>30</v>
      </c>
      <c r="AQ20" s="7">
        <v>44118</v>
      </c>
      <c r="AR20" s="7">
        <f t="shared" si="31"/>
        <v>44148</v>
      </c>
      <c r="AS20" s="52">
        <f ca="1">IF(OR(EXACT(AP20,""), EXACT(AQ20,"")), "", AQ20+$D20)</f>
        <v>44118</v>
      </c>
      <c r="AT20" s="52">
        <f ca="1">IF(OR(EXACT(AP20,""), EXACT(AQ20,"")), "", AR20+$D20)</f>
        <v>44148</v>
      </c>
      <c r="AU20" s="16">
        <v>30</v>
      </c>
      <c r="AV20" s="7">
        <v>44118</v>
      </c>
      <c r="AW20" s="7">
        <f t="shared" si="32"/>
        <v>44148</v>
      </c>
      <c r="AY20" s="32"/>
      <c r="AZ20" s="30"/>
      <c r="BA20" s="31"/>
      <c r="BB20" s="16"/>
      <c r="BC20" s="16"/>
      <c r="BD20" s="7"/>
      <c r="BE20" s="7"/>
      <c r="BF20" s="52" t="str">
        <f>IF(OR(EXACT(BC20,""), EXACT(BD20,"")), "", BD20+$D20)</f>
        <v/>
      </c>
      <c r="BG20" s="52" t="str">
        <f>IF(OR(EXACT(BC20,""), EXACT(BD20,"")), "", BE20+$D20)</f>
        <v/>
      </c>
      <c r="BH20" s="16"/>
      <c r="BI20" s="7"/>
      <c r="BJ20" s="7"/>
      <c r="BL20" s="43" t="str">
        <f>IF(EXACT(B20,""),"",B20)</f>
        <v/>
      </c>
      <c r="BM20" s="44" t="str">
        <f t="shared" si="0"/>
        <v/>
      </c>
    </row>
    <row r="21" spans="2:65" x14ac:dyDescent="0.2">
      <c r="B21" s="26"/>
      <c r="C21" s="17"/>
      <c r="D21" s="47">
        <f ca="1">D19</f>
        <v>0</v>
      </c>
      <c r="E21" s="16"/>
      <c r="F21" s="17"/>
      <c r="G21" s="17"/>
      <c r="H21" s="66"/>
      <c r="I21" s="17"/>
      <c r="J21" s="17"/>
      <c r="L21" s="12"/>
      <c r="M21" s="18"/>
      <c r="N21" s="19"/>
      <c r="O21" s="16"/>
      <c r="P21" s="16"/>
      <c r="Q21" s="7"/>
      <c r="R21" s="7"/>
      <c r="S21" s="52" t="str">
        <f>IF(OR(EXACT(P21,""), EXACT(Q21,"")), "", Q21+$D21)</f>
        <v/>
      </c>
      <c r="T21" s="52" t="str">
        <f>IF(OR(EXACT(P21,""), EXACT(Q21,"")), "", R21+$D21)</f>
        <v/>
      </c>
      <c r="U21" s="16"/>
      <c r="V21" s="7"/>
      <c r="W21" s="7"/>
      <c r="Y21" s="12"/>
      <c r="Z21" s="18"/>
      <c r="AA21" s="13"/>
      <c r="AB21" s="16"/>
      <c r="AC21" s="16"/>
      <c r="AD21" s="7"/>
      <c r="AE21" s="7"/>
      <c r="AF21" s="52" t="str">
        <f>IF(OR(EXACT(AC21,""), EXACT(AD21,"")), "", AD21+$D21)</f>
        <v/>
      </c>
      <c r="AG21" s="52" t="str">
        <f>IF(OR(EXACT(AC21,""), EXACT(AD21,"")), "", AE21+$D21)</f>
        <v/>
      </c>
      <c r="AH21" s="16"/>
      <c r="AI21" s="7"/>
      <c r="AJ21" s="7"/>
      <c r="AL21" s="12"/>
      <c r="AM21" s="18" t="s">
        <v>7</v>
      </c>
      <c r="AN21" s="19" t="s">
        <v>35</v>
      </c>
      <c r="AO21" s="16" t="s">
        <v>4</v>
      </c>
      <c r="AP21" s="16">
        <v>30</v>
      </c>
      <c r="AQ21" s="7">
        <v>44118</v>
      </c>
      <c r="AR21" s="7">
        <f t="shared" si="31"/>
        <v>44148</v>
      </c>
      <c r="AS21" s="52">
        <f ca="1">IF(OR(EXACT(AP21,""), EXACT(AQ21,"")), "", AQ21+$D21)</f>
        <v>44118</v>
      </c>
      <c r="AT21" s="52">
        <f ca="1">IF(OR(EXACT(AP21,""), EXACT(AQ21,"")), "", AR21+$D21)</f>
        <v>44148</v>
      </c>
      <c r="AU21" s="16">
        <v>30</v>
      </c>
      <c r="AV21" s="7">
        <v>44118</v>
      </c>
      <c r="AW21" s="7">
        <f t="shared" si="32"/>
        <v>44148</v>
      </c>
      <c r="AY21" s="32"/>
      <c r="AZ21" s="30"/>
      <c r="BA21" s="31"/>
      <c r="BB21" s="16"/>
      <c r="BC21" s="16"/>
      <c r="BD21" s="7"/>
      <c r="BE21" s="7"/>
      <c r="BF21" s="52" t="str">
        <f>IF(OR(EXACT(BC21,""), EXACT(BD21,"")), "", BD21+$D21)</f>
        <v/>
      </c>
      <c r="BG21" s="52" t="str">
        <f>IF(OR(EXACT(BC21,""), EXACT(BD21,"")), "", BE21+$D21)</f>
        <v/>
      </c>
      <c r="BH21" s="16"/>
      <c r="BI21" s="7"/>
      <c r="BJ21" s="7"/>
      <c r="BL21" s="43" t="str">
        <f>IF(EXACT(B21,""),"",B21)</f>
        <v/>
      </c>
      <c r="BM21" s="44" t="str">
        <f t="shared" si="0"/>
        <v/>
      </c>
    </row>
    <row r="22" spans="2:65" x14ac:dyDescent="0.2">
      <c r="B22" s="26"/>
      <c r="C22" s="17"/>
      <c r="D22" s="47">
        <f ca="1">D19</f>
        <v>0</v>
      </c>
      <c r="E22" s="16"/>
      <c r="F22" s="17"/>
      <c r="G22" s="17"/>
      <c r="H22" s="66"/>
      <c r="I22" s="17"/>
      <c r="J22" s="17"/>
      <c r="L22" s="12"/>
      <c r="M22" s="18"/>
      <c r="N22" s="19"/>
      <c r="O22" s="16"/>
      <c r="P22" s="16"/>
      <c r="Q22" s="7"/>
      <c r="R22" s="7"/>
      <c r="S22" s="52" t="str">
        <f t="shared" ref="S22" si="33">IF(OR(EXACT(P22,""), EXACT(Q22,"")), "", Q22+$D22)</f>
        <v/>
      </c>
      <c r="T22" s="52" t="str">
        <f t="shared" ref="T22" si="34">IF(OR(EXACT(P22,""), EXACT(Q22,"")), "", R22+$D22)</f>
        <v/>
      </c>
      <c r="U22" s="16"/>
      <c r="V22" s="7"/>
      <c r="W22" s="7"/>
      <c r="Y22" s="12"/>
      <c r="Z22" s="18"/>
      <c r="AA22" s="13"/>
      <c r="AB22" s="16"/>
      <c r="AC22" s="16"/>
      <c r="AD22" s="7"/>
      <c r="AE22" s="7"/>
      <c r="AF22" s="52" t="str">
        <f t="shared" ref="AF22" si="35">IF(OR(EXACT(AC22,""), EXACT(AD22,"")), "", AD22+$D22)</f>
        <v/>
      </c>
      <c r="AG22" s="52" t="str">
        <f t="shared" ref="AG22" si="36">IF(OR(EXACT(AC22,""), EXACT(AD22,"")), "", AE22+$D22)</f>
        <v/>
      </c>
      <c r="AH22" s="16"/>
      <c r="AI22" s="7"/>
      <c r="AJ22" s="7"/>
      <c r="AL22" s="12"/>
      <c r="AM22" s="18" t="s">
        <v>7</v>
      </c>
      <c r="AN22" s="19" t="s">
        <v>49</v>
      </c>
      <c r="AO22" s="16" t="s">
        <v>4</v>
      </c>
      <c r="AP22" s="16">
        <v>30</v>
      </c>
      <c r="AQ22" s="7">
        <v>44118</v>
      </c>
      <c r="AR22" s="7">
        <f t="shared" si="31"/>
        <v>44148</v>
      </c>
      <c r="AS22" s="52">
        <f t="shared" ref="AS22" ca="1" si="37">IF(OR(EXACT(AP22,""), EXACT(AQ22,"")), "", AQ22+$D22)</f>
        <v>44118</v>
      </c>
      <c r="AT22" s="52">
        <f t="shared" ref="AT22" ca="1" si="38">IF(OR(EXACT(AP22,""), EXACT(AQ22,"")), "", AR22+$D22)</f>
        <v>44148</v>
      </c>
      <c r="AU22" s="16">
        <v>30</v>
      </c>
      <c r="AV22" s="7">
        <v>44118</v>
      </c>
      <c r="AW22" s="7">
        <f t="shared" si="32"/>
        <v>44148</v>
      </c>
      <c r="AY22" s="32"/>
      <c r="AZ22" s="30"/>
      <c r="BA22" s="31"/>
      <c r="BB22" s="16"/>
      <c r="BC22" s="16"/>
      <c r="BD22" s="7"/>
      <c r="BE22" s="7"/>
      <c r="BF22" s="52" t="str">
        <f t="shared" ref="BF22" si="39">IF(OR(EXACT(BC22,""), EXACT(BD22,"")), "", BD22+$D22)</f>
        <v/>
      </c>
      <c r="BG22" s="52" t="str">
        <f t="shared" ref="BG22" si="40">IF(OR(EXACT(BC22,""), EXACT(BD22,"")), "", BE22+$D22)</f>
        <v/>
      </c>
      <c r="BH22" s="16"/>
      <c r="BI22" s="7"/>
      <c r="BJ22" s="7"/>
      <c r="BL22" s="43" t="str">
        <f t="shared" ref="BL22" si="41">IF(EXACT(B22,""),"",B22)</f>
        <v/>
      </c>
      <c r="BM22" s="44" t="str">
        <f t="shared" si="0"/>
        <v/>
      </c>
    </row>
    <row r="23" spans="2:65" x14ac:dyDescent="0.2">
      <c r="B23" s="26"/>
      <c r="C23" s="17"/>
      <c r="D23" s="47">
        <f t="shared" ca="1" si="2"/>
        <v>0</v>
      </c>
      <c r="E23" s="16"/>
      <c r="F23" s="17"/>
      <c r="G23" s="17"/>
      <c r="H23" s="66"/>
      <c r="I23" s="17"/>
      <c r="J23" s="17"/>
      <c r="L23" s="12"/>
      <c r="M23" s="18"/>
      <c r="N23" s="19"/>
      <c r="O23" s="16"/>
      <c r="P23" s="16"/>
      <c r="Q23" s="7"/>
      <c r="R23" s="7"/>
      <c r="S23" s="52" t="str">
        <f t="shared" ref="S23:S24" si="42">IF(OR(EXACT(P23,""), EXACT(Q23,"")), "", Q23+$D23)</f>
        <v/>
      </c>
      <c r="T23" s="52" t="str">
        <f t="shared" ref="T23:T24" si="43">IF(OR(EXACT(P23,""), EXACT(Q23,"")), "", R23+$D23)</f>
        <v/>
      </c>
      <c r="U23" s="16"/>
      <c r="V23" s="7"/>
      <c r="W23" s="7"/>
      <c r="Y23" s="12"/>
      <c r="Z23" s="18"/>
      <c r="AA23" s="13"/>
      <c r="AB23" s="16"/>
      <c r="AC23" s="16"/>
      <c r="AD23" s="7"/>
      <c r="AE23" s="7"/>
      <c r="AF23" s="52" t="str">
        <f t="shared" ref="AF23:AF24" si="44">IF(OR(EXACT(AC23,""), EXACT(AD23,"")), "", AD23+$D23)</f>
        <v/>
      </c>
      <c r="AG23" s="52" t="str">
        <f t="shared" ref="AG23:AG24" si="45">IF(OR(EXACT(AC23,""), EXACT(AD23,"")), "", AE23+$D23)</f>
        <v/>
      </c>
      <c r="AH23" s="16"/>
      <c r="AI23" s="7"/>
      <c r="AJ23" s="7"/>
      <c r="AL23" s="12"/>
      <c r="AM23" s="18" t="s">
        <v>7</v>
      </c>
      <c r="AN23" s="19" t="s">
        <v>50</v>
      </c>
      <c r="AO23" s="16" t="s">
        <v>4</v>
      </c>
      <c r="AP23" s="16">
        <v>30</v>
      </c>
      <c r="AQ23" s="7">
        <v>44118</v>
      </c>
      <c r="AR23" s="7">
        <f t="shared" si="31"/>
        <v>44148</v>
      </c>
      <c r="AS23" s="52">
        <f t="shared" ref="AS23:AS24" ca="1" si="46">IF(OR(EXACT(AP23,""), EXACT(AQ23,"")), "", AQ23+$D23)</f>
        <v>44118</v>
      </c>
      <c r="AT23" s="52">
        <f t="shared" ref="AT23:AT24" ca="1" si="47">IF(OR(EXACT(AP23,""), EXACT(AQ23,"")), "", AR23+$D23)</f>
        <v>44148</v>
      </c>
      <c r="AU23" s="16">
        <v>30</v>
      </c>
      <c r="AV23" s="7">
        <v>44118</v>
      </c>
      <c r="AW23" s="7">
        <f t="shared" si="32"/>
        <v>44148</v>
      </c>
      <c r="AY23" s="32"/>
      <c r="AZ23" s="30"/>
      <c r="BA23" s="31"/>
      <c r="BB23" s="16"/>
      <c r="BC23" s="16"/>
      <c r="BD23" s="7"/>
      <c r="BE23" s="7"/>
      <c r="BF23" s="52" t="str">
        <f t="shared" ref="BF23:BF24" si="48">IF(OR(EXACT(BC23,""), EXACT(BD23,"")), "", BD23+$D23)</f>
        <v/>
      </c>
      <c r="BG23" s="52" t="str">
        <f t="shared" ref="BG23:BG24" si="49">IF(OR(EXACT(BC23,""), EXACT(BD23,"")), "", BE23+$D23)</f>
        <v/>
      </c>
      <c r="BH23" s="16"/>
      <c r="BI23" s="7"/>
      <c r="BJ23" s="7"/>
      <c r="BL23" s="43" t="str">
        <f t="shared" ref="BL23:BL24" si="50">IF(EXACT(B23,""),"",B23)</f>
        <v/>
      </c>
      <c r="BM23" s="44" t="str">
        <f t="shared" si="0"/>
        <v/>
      </c>
    </row>
    <row r="24" spans="2:65" x14ac:dyDescent="0.2">
      <c r="B24" s="26"/>
      <c r="C24" s="17"/>
      <c r="D24" s="47">
        <f t="shared" ca="1" si="2"/>
        <v>0</v>
      </c>
      <c r="E24" s="16"/>
      <c r="F24" s="17"/>
      <c r="G24" s="17"/>
      <c r="H24" s="66"/>
      <c r="I24" s="17"/>
      <c r="J24" s="17"/>
      <c r="L24" s="12"/>
      <c r="M24" s="18"/>
      <c r="N24" s="19"/>
      <c r="O24" s="16"/>
      <c r="P24" s="16"/>
      <c r="Q24" s="7"/>
      <c r="R24" s="7"/>
      <c r="S24" s="52" t="str">
        <f t="shared" si="42"/>
        <v/>
      </c>
      <c r="T24" s="52" t="str">
        <f t="shared" si="43"/>
        <v/>
      </c>
      <c r="U24" s="16"/>
      <c r="V24" s="7"/>
      <c r="W24" s="7"/>
      <c r="Y24" s="12"/>
      <c r="Z24" s="18"/>
      <c r="AA24" s="13"/>
      <c r="AB24" s="16"/>
      <c r="AC24" s="16"/>
      <c r="AD24" s="7"/>
      <c r="AE24" s="7"/>
      <c r="AF24" s="52" t="str">
        <f t="shared" si="44"/>
        <v/>
      </c>
      <c r="AG24" s="52" t="str">
        <f t="shared" si="45"/>
        <v/>
      </c>
      <c r="AH24" s="16"/>
      <c r="AI24" s="7"/>
      <c r="AJ24" s="7"/>
      <c r="AL24" s="12"/>
      <c r="AM24" s="18" t="s">
        <v>7</v>
      </c>
      <c r="AN24" s="19" t="s">
        <v>51</v>
      </c>
      <c r="AO24" s="16" t="s">
        <v>4</v>
      </c>
      <c r="AP24" s="16">
        <v>30</v>
      </c>
      <c r="AQ24" s="7">
        <v>44118</v>
      </c>
      <c r="AR24" s="7">
        <f t="shared" si="31"/>
        <v>44148</v>
      </c>
      <c r="AS24" s="52">
        <f t="shared" ca="1" si="46"/>
        <v>44118</v>
      </c>
      <c r="AT24" s="52">
        <f t="shared" ca="1" si="47"/>
        <v>44148</v>
      </c>
      <c r="AU24" s="16">
        <v>30</v>
      </c>
      <c r="AV24" s="7">
        <v>44118</v>
      </c>
      <c r="AW24" s="7">
        <f t="shared" si="32"/>
        <v>44148</v>
      </c>
      <c r="AY24" s="32"/>
      <c r="AZ24" s="30"/>
      <c r="BA24" s="31"/>
      <c r="BB24" s="16"/>
      <c r="BC24" s="16"/>
      <c r="BD24" s="7"/>
      <c r="BE24" s="7"/>
      <c r="BF24" s="52" t="str">
        <f t="shared" si="48"/>
        <v/>
      </c>
      <c r="BG24" s="52" t="str">
        <f t="shared" si="49"/>
        <v/>
      </c>
      <c r="BH24" s="16"/>
      <c r="BI24" s="7"/>
      <c r="BJ24" s="7"/>
      <c r="BL24" s="43" t="str">
        <f t="shared" si="50"/>
        <v/>
      </c>
      <c r="BM24" s="44" t="str">
        <f t="shared" si="0"/>
        <v/>
      </c>
    </row>
    <row r="25" spans="2:65" x14ac:dyDescent="0.2">
      <c r="B25" s="26"/>
      <c r="C25" s="17"/>
      <c r="D25" s="47">
        <f t="shared" ca="1" si="2"/>
        <v>0</v>
      </c>
      <c r="E25" s="16"/>
      <c r="F25" s="17"/>
      <c r="G25" s="17"/>
      <c r="H25" s="66"/>
      <c r="I25" s="17"/>
      <c r="J25" s="17"/>
      <c r="L25" s="12"/>
      <c r="M25" s="18"/>
      <c r="N25" s="19"/>
      <c r="O25" s="16"/>
      <c r="P25" s="16"/>
      <c r="Q25" s="7"/>
      <c r="R25" s="7"/>
      <c r="S25" s="52" t="str">
        <f t="shared" ref="S25" si="51">IF(OR(EXACT(P25,""), EXACT(Q25,"")), "", Q25+$D25)</f>
        <v/>
      </c>
      <c r="T25" s="52" t="str">
        <f t="shared" ref="T25" si="52">IF(OR(EXACT(P25,""), EXACT(Q25,"")), "", R25+$D25)</f>
        <v/>
      </c>
      <c r="U25" s="16"/>
      <c r="V25" s="7"/>
      <c r="W25" s="7"/>
      <c r="Y25" s="12"/>
      <c r="Z25" s="18"/>
      <c r="AA25" s="13"/>
      <c r="AB25" s="16"/>
      <c r="AC25" s="16"/>
      <c r="AD25" s="7"/>
      <c r="AE25" s="7"/>
      <c r="AF25" s="52" t="str">
        <f t="shared" ref="AF25" si="53">IF(OR(EXACT(AC25,""), EXACT(AD25,"")), "", AD25+$D25)</f>
        <v/>
      </c>
      <c r="AG25" s="52" t="str">
        <f t="shared" ref="AG25" si="54">IF(OR(EXACT(AC25,""), EXACT(AD25,"")), "", AE25+$D25)</f>
        <v/>
      </c>
      <c r="AH25" s="16"/>
      <c r="AI25" s="7"/>
      <c r="AJ25" s="7"/>
      <c r="AL25" s="12"/>
      <c r="AM25" s="18" t="s">
        <v>7</v>
      </c>
      <c r="AN25" s="19" t="s">
        <v>45</v>
      </c>
      <c r="AO25" s="16" t="s">
        <v>4</v>
      </c>
      <c r="AP25" s="16">
        <v>30</v>
      </c>
      <c r="AQ25" s="7">
        <v>44118</v>
      </c>
      <c r="AR25" s="7">
        <f t="shared" si="31"/>
        <v>44148</v>
      </c>
      <c r="AS25" s="52">
        <f t="shared" ref="AS25" ca="1" si="55">IF(OR(EXACT(AP25,""), EXACT(AQ25,"")), "", AQ25+$D25)</f>
        <v>44118</v>
      </c>
      <c r="AT25" s="52">
        <f t="shared" ref="AT25" ca="1" si="56">IF(OR(EXACT(AP25,""), EXACT(AQ25,"")), "", AR25+$D25)</f>
        <v>44148</v>
      </c>
      <c r="AU25" s="16">
        <v>30</v>
      </c>
      <c r="AV25" s="7">
        <v>44118</v>
      </c>
      <c r="AW25" s="7">
        <f t="shared" si="32"/>
        <v>44148</v>
      </c>
      <c r="AY25" s="32"/>
      <c r="AZ25" s="30"/>
      <c r="BA25" s="31"/>
      <c r="BB25" s="16"/>
      <c r="BC25" s="16"/>
      <c r="BD25" s="7"/>
      <c r="BE25" s="7"/>
      <c r="BF25" s="52" t="str">
        <f t="shared" ref="BF25" si="57">IF(OR(EXACT(BC25,""), EXACT(BD25,"")), "", BD25+$D25)</f>
        <v/>
      </c>
      <c r="BG25" s="52" t="str">
        <f t="shared" ref="BG25" si="58">IF(OR(EXACT(BC25,""), EXACT(BD25,"")), "", BE25+$D25)</f>
        <v/>
      </c>
      <c r="BH25" s="16"/>
      <c r="BI25" s="7"/>
      <c r="BJ25" s="7"/>
      <c r="BL25" s="43" t="str">
        <f t="shared" ref="BL25" si="59">IF(EXACT(B25,""),"",B25)</f>
        <v/>
      </c>
      <c r="BM25" s="44" t="str">
        <f t="shared" si="0"/>
        <v/>
      </c>
    </row>
    <row r="26" spans="2:65" x14ac:dyDescent="0.2">
      <c r="B26" s="26"/>
      <c r="C26" s="17"/>
      <c r="D26" s="47">
        <f t="shared" ca="1" si="2"/>
        <v>0</v>
      </c>
      <c r="E26" s="16"/>
      <c r="F26" s="17"/>
      <c r="G26" s="17"/>
      <c r="H26" s="66"/>
      <c r="I26" s="17"/>
      <c r="J26" s="17"/>
      <c r="L26" s="12"/>
      <c r="M26" s="18"/>
      <c r="N26" s="19"/>
      <c r="O26" s="16"/>
      <c r="P26" s="16"/>
      <c r="Q26" s="7"/>
      <c r="R26" s="7"/>
      <c r="S26" s="52" t="str">
        <f t="shared" si="3"/>
        <v/>
      </c>
      <c r="T26" s="52" t="str">
        <f t="shared" si="4"/>
        <v/>
      </c>
      <c r="U26" s="16"/>
      <c r="V26" s="7"/>
      <c r="W26" s="7"/>
      <c r="Y26" s="12"/>
      <c r="Z26" s="18"/>
      <c r="AA26" s="13"/>
      <c r="AB26" s="16"/>
      <c r="AC26" s="16"/>
      <c r="AD26" s="7"/>
      <c r="AE26" s="7"/>
      <c r="AF26" s="52" t="str">
        <f t="shared" si="5"/>
        <v/>
      </c>
      <c r="AG26" s="52" t="str">
        <f t="shared" si="6"/>
        <v/>
      </c>
      <c r="AH26" s="16"/>
      <c r="AI26" s="7"/>
      <c r="AJ26" s="7"/>
      <c r="AL26" s="12"/>
      <c r="AM26" s="18" t="s">
        <v>7</v>
      </c>
      <c r="AN26" s="19" t="s">
        <v>46</v>
      </c>
      <c r="AO26" s="16" t="s">
        <v>4</v>
      </c>
      <c r="AP26" s="16">
        <v>30</v>
      </c>
      <c r="AQ26" s="7">
        <v>44118</v>
      </c>
      <c r="AR26" s="7">
        <f t="shared" si="31"/>
        <v>44148</v>
      </c>
      <c r="AS26" s="52">
        <f t="shared" ca="1" si="8"/>
        <v>44118</v>
      </c>
      <c r="AT26" s="52">
        <f t="shared" ca="1" si="9"/>
        <v>44148</v>
      </c>
      <c r="AU26" s="16">
        <v>30</v>
      </c>
      <c r="AV26" s="7">
        <v>44118</v>
      </c>
      <c r="AW26" s="7">
        <f t="shared" si="32"/>
        <v>44148</v>
      </c>
      <c r="AY26" s="32"/>
      <c r="AZ26" s="30"/>
      <c r="BA26" s="31"/>
      <c r="BB26" s="16"/>
      <c r="BC26" s="16"/>
      <c r="BD26" s="7"/>
      <c r="BE26" s="7"/>
      <c r="BF26" s="52" t="str">
        <f t="shared" si="11"/>
        <v/>
      </c>
      <c r="BG26" s="52" t="str">
        <f t="shared" si="12"/>
        <v/>
      </c>
      <c r="BH26" s="16"/>
      <c r="BI26" s="7"/>
      <c r="BJ26" s="7"/>
      <c r="BL26" s="43" t="str">
        <f t="shared" si="1"/>
        <v/>
      </c>
      <c r="BM26" s="44" t="str">
        <f t="shared" si="0"/>
        <v/>
      </c>
    </row>
    <row r="27" spans="2:65" x14ac:dyDescent="0.2">
      <c r="B27" s="26"/>
      <c r="C27" s="17"/>
      <c r="D27" s="47">
        <f t="shared" ca="1" si="2"/>
        <v>0</v>
      </c>
      <c r="E27" s="16"/>
      <c r="F27" s="17"/>
      <c r="G27" s="17"/>
      <c r="H27" s="66"/>
      <c r="I27" s="17"/>
      <c r="J27" s="17"/>
      <c r="L27" s="12"/>
      <c r="M27" s="18"/>
      <c r="N27" s="19"/>
      <c r="O27" s="16"/>
      <c r="P27" s="16"/>
      <c r="Q27" s="7"/>
      <c r="R27" s="7"/>
      <c r="S27" s="52" t="str">
        <f t="shared" ref="S27" si="60">IF(OR(EXACT(P27,""), EXACT(Q27,"")), "", Q27+$D27)</f>
        <v/>
      </c>
      <c r="T27" s="52" t="str">
        <f t="shared" ref="T27" si="61">IF(OR(EXACT(P27,""), EXACT(Q27,"")), "", R27+$D27)</f>
        <v/>
      </c>
      <c r="U27" s="16"/>
      <c r="V27" s="7"/>
      <c r="W27" s="7"/>
      <c r="Y27" s="12"/>
      <c r="Z27" s="18"/>
      <c r="AA27" s="13"/>
      <c r="AB27" s="16"/>
      <c r="AC27" s="16"/>
      <c r="AD27" s="7"/>
      <c r="AE27" s="7"/>
      <c r="AF27" s="52" t="str">
        <f t="shared" ref="AF27" si="62">IF(OR(EXACT(AC27,""), EXACT(AD27,"")), "", AD27+$D27)</f>
        <v/>
      </c>
      <c r="AG27" s="52" t="str">
        <f t="shared" ref="AG27" si="63">IF(OR(EXACT(AC27,""), EXACT(AD27,"")), "", AE27+$D27)</f>
        <v/>
      </c>
      <c r="AH27" s="16"/>
      <c r="AI27" s="7"/>
      <c r="AJ27" s="7"/>
      <c r="AL27" s="12"/>
      <c r="AM27" s="18" t="s">
        <v>7</v>
      </c>
      <c r="AN27" s="19" t="s">
        <v>47</v>
      </c>
      <c r="AO27" s="16" t="s">
        <v>4</v>
      </c>
      <c r="AP27" s="16">
        <v>30</v>
      </c>
      <c r="AQ27" s="7">
        <v>44118</v>
      </c>
      <c r="AR27" s="7">
        <f t="shared" si="31"/>
        <v>44148</v>
      </c>
      <c r="AS27" s="52">
        <f t="shared" ref="AS27" ca="1" si="64">IF(OR(EXACT(AP27,""), EXACT(AQ27,"")), "", AQ27+$D27)</f>
        <v>44118</v>
      </c>
      <c r="AT27" s="52">
        <f t="shared" ref="AT27" ca="1" si="65">IF(OR(EXACT(AP27,""), EXACT(AQ27,"")), "", AR27+$D27)</f>
        <v>44148</v>
      </c>
      <c r="AU27" s="16">
        <v>30</v>
      </c>
      <c r="AV27" s="7">
        <v>44118</v>
      </c>
      <c r="AW27" s="7">
        <f t="shared" si="32"/>
        <v>44148</v>
      </c>
      <c r="AY27" s="32"/>
      <c r="AZ27" s="30"/>
      <c r="BA27" s="31"/>
      <c r="BB27" s="16"/>
      <c r="BC27" s="16"/>
      <c r="BD27" s="7"/>
      <c r="BE27" s="7"/>
      <c r="BF27" s="52" t="str">
        <f t="shared" ref="BF27" si="66">IF(OR(EXACT(BC27,""), EXACT(BD27,"")), "", BD27+$D27)</f>
        <v/>
      </c>
      <c r="BG27" s="52" t="str">
        <f t="shared" ref="BG27" si="67">IF(OR(EXACT(BC27,""), EXACT(BD27,"")), "", BE27+$D27)</f>
        <v/>
      </c>
      <c r="BH27" s="16"/>
      <c r="BI27" s="7"/>
      <c r="BJ27" s="7"/>
      <c r="BL27" s="43" t="str">
        <f t="shared" ref="BL27" si="68">IF(EXACT(B27,""),"",B27)</f>
        <v/>
      </c>
      <c r="BM27" s="44" t="str">
        <f t="shared" si="0"/>
        <v/>
      </c>
    </row>
    <row r="28" spans="2:65" x14ac:dyDescent="0.2">
      <c r="B28" s="26"/>
      <c r="C28" s="17"/>
      <c r="D28" s="47">
        <f t="shared" ca="1" si="2"/>
        <v>0</v>
      </c>
      <c r="E28" s="16"/>
      <c r="F28" s="17"/>
      <c r="G28" s="17"/>
      <c r="H28" s="66"/>
      <c r="I28" s="17"/>
      <c r="J28" s="17"/>
      <c r="L28" s="12"/>
      <c r="M28" s="18"/>
      <c r="N28" s="19"/>
      <c r="O28" s="16"/>
      <c r="P28" s="16"/>
      <c r="Q28" s="7"/>
      <c r="R28" s="7"/>
      <c r="S28" s="52" t="str">
        <f t="shared" ref="S28" si="69">IF(OR(EXACT(P28,""), EXACT(Q28,"")), "", Q28+$D28)</f>
        <v/>
      </c>
      <c r="T28" s="52" t="str">
        <f t="shared" ref="T28" si="70">IF(OR(EXACT(P28,""), EXACT(Q28,"")), "", R28+$D28)</f>
        <v/>
      </c>
      <c r="U28" s="16"/>
      <c r="V28" s="7"/>
      <c r="W28" s="7"/>
      <c r="Y28" s="12"/>
      <c r="Z28" s="18"/>
      <c r="AA28" s="13"/>
      <c r="AB28" s="16"/>
      <c r="AC28" s="16"/>
      <c r="AD28" s="7"/>
      <c r="AE28" s="7"/>
      <c r="AF28" s="52" t="str">
        <f t="shared" ref="AF28" si="71">IF(OR(EXACT(AC28,""), EXACT(AD28,"")), "", AD28+$D28)</f>
        <v/>
      </c>
      <c r="AG28" s="52" t="str">
        <f t="shared" ref="AG28" si="72">IF(OR(EXACT(AC28,""), EXACT(AD28,"")), "", AE28+$D28)</f>
        <v/>
      </c>
      <c r="AH28" s="16"/>
      <c r="AI28" s="7"/>
      <c r="AJ28" s="7"/>
      <c r="AL28" s="12"/>
      <c r="AM28" s="18" t="s">
        <v>7</v>
      </c>
      <c r="AN28" s="19" t="s">
        <v>57</v>
      </c>
      <c r="AO28" s="16" t="s">
        <v>4</v>
      </c>
      <c r="AP28" s="16">
        <v>30</v>
      </c>
      <c r="AQ28" s="7">
        <v>44118</v>
      </c>
      <c r="AR28" s="7">
        <f t="shared" si="31"/>
        <v>44148</v>
      </c>
      <c r="AS28" s="52">
        <f t="shared" ref="AS28" ca="1" si="73">IF(OR(EXACT(AP28,""), EXACT(AQ28,"")), "", AQ28+$D28)</f>
        <v>44118</v>
      </c>
      <c r="AT28" s="52">
        <f t="shared" ref="AT28" ca="1" si="74">IF(OR(EXACT(AP28,""), EXACT(AQ28,"")), "", AR28+$D28)</f>
        <v>44148</v>
      </c>
      <c r="AU28" s="16">
        <v>30</v>
      </c>
      <c r="AV28" s="7">
        <v>44118</v>
      </c>
      <c r="AW28" s="7">
        <f t="shared" si="32"/>
        <v>44148</v>
      </c>
      <c r="AY28" s="32"/>
      <c r="AZ28" s="30"/>
      <c r="BA28" s="31"/>
      <c r="BB28" s="16"/>
      <c r="BC28" s="16"/>
      <c r="BD28" s="7"/>
      <c r="BE28" s="7"/>
      <c r="BF28" s="52" t="str">
        <f t="shared" ref="BF28" si="75">IF(OR(EXACT(BC28,""), EXACT(BD28,"")), "", BD28+$D28)</f>
        <v/>
      </c>
      <c r="BG28" s="52" t="str">
        <f t="shared" ref="BG28" si="76">IF(OR(EXACT(BC28,""), EXACT(BD28,"")), "", BE28+$D28)</f>
        <v/>
      </c>
      <c r="BH28" s="16"/>
      <c r="BI28" s="7"/>
      <c r="BJ28" s="7"/>
      <c r="BL28" s="43" t="str">
        <f t="shared" ref="BL28" si="77">IF(EXACT(B28,""),"",B28)</f>
        <v/>
      </c>
      <c r="BM28" s="44" t="str">
        <f t="shared" si="0"/>
        <v/>
      </c>
    </row>
    <row r="29" spans="2:65" x14ac:dyDescent="0.2">
      <c r="B29" s="26"/>
      <c r="C29" s="17"/>
      <c r="D29" s="47">
        <f ca="1">D33</f>
        <v>0</v>
      </c>
      <c r="E29" s="16"/>
      <c r="F29" s="17"/>
      <c r="G29" s="17"/>
      <c r="H29" s="66"/>
      <c r="I29" s="17"/>
      <c r="J29" s="17"/>
      <c r="L29" s="12"/>
      <c r="M29" s="18"/>
      <c r="N29" s="19"/>
      <c r="O29" s="16"/>
      <c r="P29" s="16"/>
      <c r="Q29" s="7"/>
      <c r="R29" s="7"/>
      <c r="S29" s="52" t="str">
        <f>IF(OR(EXACT(P29,""), EXACT(Q29,"")), "", Q29+$D29)</f>
        <v/>
      </c>
      <c r="T29" s="52" t="str">
        <f>IF(OR(EXACT(P29,""), EXACT(Q29,"")), "", R29+$D29)</f>
        <v/>
      </c>
      <c r="U29" s="16"/>
      <c r="V29" s="7"/>
      <c r="W29" s="7"/>
      <c r="Y29" s="12"/>
      <c r="Z29" s="18"/>
      <c r="AA29" s="13"/>
      <c r="AB29" s="16"/>
      <c r="AC29" s="16"/>
      <c r="AD29" s="7"/>
      <c r="AE29" s="7"/>
      <c r="AF29" s="52" t="str">
        <f>IF(OR(EXACT(AC29,""), EXACT(AD29,"")), "", AD29+$D29)</f>
        <v/>
      </c>
      <c r="AG29" s="52" t="str">
        <f>IF(OR(EXACT(AC29,""), EXACT(AD29,"")), "", AE29+$D29)</f>
        <v/>
      </c>
      <c r="AH29" s="16"/>
      <c r="AI29" s="7"/>
      <c r="AJ29" s="7"/>
      <c r="AL29" s="12"/>
      <c r="AM29" s="18" t="s">
        <v>7</v>
      </c>
      <c r="AN29" s="19" t="s">
        <v>58</v>
      </c>
      <c r="AO29" s="16" t="s">
        <v>4</v>
      </c>
      <c r="AP29" s="16">
        <v>30</v>
      </c>
      <c r="AQ29" s="7">
        <v>44118</v>
      </c>
      <c r="AR29" s="7">
        <f t="shared" si="31"/>
        <v>44148</v>
      </c>
      <c r="AS29" s="52">
        <f ca="1">IF(OR(EXACT(AP29,""), EXACT(AQ29,"")), "", AQ29+$D29)</f>
        <v>44118</v>
      </c>
      <c r="AT29" s="52">
        <f ca="1">IF(OR(EXACT(AP29,""), EXACT(AQ29,"")), "", AR29+$D29)</f>
        <v>44148</v>
      </c>
      <c r="AU29" s="16">
        <v>30</v>
      </c>
      <c r="AV29" s="7">
        <v>44118</v>
      </c>
      <c r="AW29" s="7">
        <f t="shared" si="32"/>
        <v>44148</v>
      </c>
      <c r="AY29" s="32"/>
      <c r="AZ29" s="30"/>
      <c r="BA29" s="31"/>
      <c r="BB29" s="16"/>
      <c r="BC29" s="16"/>
      <c r="BD29" s="7"/>
      <c r="BE29" s="7"/>
      <c r="BF29" s="52" t="str">
        <f>IF(OR(EXACT(BC29,""), EXACT(BD29,"")), "", BD29+$D29)</f>
        <v/>
      </c>
      <c r="BG29" s="52" t="str">
        <f>IF(OR(EXACT(BC29,""), EXACT(BD29,"")), "", BE29+$D29)</f>
        <v/>
      </c>
      <c r="BH29" s="16"/>
      <c r="BI29" s="7"/>
      <c r="BJ29" s="7"/>
      <c r="BL29" s="43" t="str">
        <f t="shared" ref="BL29:BL30" si="78">IF(EXACT(B29,""),"",B29)</f>
        <v/>
      </c>
      <c r="BM29" s="44" t="str">
        <f t="shared" si="0"/>
        <v/>
      </c>
    </row>
    <row r="30" spans="2:65" x14ac:dyDescent="0.2">
      <c r="B30" s="26"/>
      <c r="C30" s="17"/>
      <c r="D30" s="47">
        <f ca="1">D33</f>
        <v>0</v>
      </c>
      <c r="E30" s="16"/>
      <c r="F30" s="17"/>
      <c r="G30" s="17"/>
      <c r="H30" s="66"/>
      <c r="I30" s="17"/>
      <c r="J30" s="17"/>
      <c r="L30" s="12"/>
      <c r="M30" s="18"/>
      <c r="N30" s="19"/>
      <c r="O30" s="16"/>
      <c r="P30" s="16"/>
      <c r="Q30" s="7"/>
      <c r="R30" s="7"/>
      <c r="S30" s="52" t="str">
        <f>IF(OR(EXACT(P30,""), EXACT(Q30,"")), "", Q30+$D30)</f>
        <v/>
      </c>
      <c r="T30" s="52" t="str">
        <f>IF(OR(EXACT(P30,""), EXACT(Q30,"")), "", R30+$D30)</f>
        <v/>
      </c>
      <c r="U30" s="16"/>
      <c r="V30" s="7"/>
      <c r="W30" s="7"/>
      <c r="Y30" s="12"/>
      <c r="Z30" s="18"/>
      <c r="AA30" s="13"/>
      <c r="AB30" s="16"/>
      <c r="AC30" s="16"/>
      <c r="AD30" s="7"/>
      <c r="AE30" s="7"/>
      <c r="AF30" s="52" t="str">
        <f>IF(OR(EXACT(AC30,""), EXACT(AD30,"")), "", AD30+$D30)</f>
        <v/>
      </c>
      <c r="AG30" s="52" t="str">
        <f>IF(OR(EXACT(AC30,""), EXACT(AD30,"")), "", AE30+$D30)</f>
        <v/>
      </c>
      <c r="AH30" s="16"/>
      <c r="AI30" s="7"/>
      <c r="AJ30" s="7"/>
      <c r="AL30" s="12"/>
      <c r="AM30" s="18" t="s">
        <v>7</v>
      </c>
      <c r="AN30" s="19" t="s">
        <v>59</v>
      </c>
      <c r="AO30" s="16" t="s">
        <v>4</v>
      </c>
      <c r="AP30" s="16">
        <v>30</v>
      </c>
      <c r="AQ30" s="7">
        <v>44118</v>
      </c>
      <c r="AR30" s="7">
        <f t="shared" si="31"/>
        <v>44148</v>
      </c>
      <c r="AS30" s="52">
        <f ca="1">IF(OR(EXACT(AP30,""), EXACT(AQ30,"")), "", AQ30+$D30)</f>
        <v>44118</v>
      </c>
      <c r="AT30" s="52">
        <f ca="1">IF(OR(EXACT(AP30,""), EXACT(AQ30,"")), "", AR30+$D30)</f>
        <v>44148</v>
      </c>
      <c r="AU30" s="16">
        <v>30</v>
      </c>
      <c r="AV30" s="7">
        <v>44118</v>
      </c>
      <c r="AW30" s="7">
        <f t="shared" si="32"/>
        <v>44148</v>
      </c>
      <c r="AY30" s="32"/>
      <c r="AZ30" s="30"/>
      <c r="BA30" s="31"/>
      <c r="BB30" s="16"/>
      <c r="BC30" s="16"/>
      <c r="BD30" s="7"/>
      <c r="BE30" s="7"/>
      <c r="BF30" s="52" t="str">
        <f>IF(OR(EXACT(BC30,""), EXACT(BD30,"")), "", BD30+$D30)</f>
        <v/>
      </c>
      <c r="BG30" s="52" t="str">
        <f>IF(OR(EXACT(BC30,""), EXACT(BD30,"")), "", BE30+$D30)</f>
        <v/>
      </c>
      <c r="BH30" s="16"/>
      <c r="BI30" s="7"/>
      <c r="BJ30" s="7"/>
      <c r="BL30" s="43" t="str">
        <f t="shared" si="78"/>
        <v/>
      </c>
      <c r="BM30" s="44" t="str">
        <f t="shared" si="0"/>
        <v/>
      </c>
    </row>
    <row r="31" spans="2:65" x14ac:dyDescent="0.2">
      <c r="B31" s="26"/>
      <c r="C31" s="17"/>
      <c r="D31" s="47">
        <f>D34</f>
        <v>0</v>
      </c>
      <c r="E31" s="16"/>
      <c r="F31" s="17"/>
      <c r="G31" s="17"/>
      <c r="H31" s="66"/>
      <c r="I31" s="17"/>
      <c r="J31" s="17"/>
      <c r="L31" s="12"/>
      <c r="M31" s="18"/>
      <c r="N31" s="19"/>
      <c r="O31" s="16"/>
      <c r="P31" s="16"/>
      <c r="Q31" s="7"/>
      <c r="R31" s="7"/>
      <c r="S31" s="52" t="str">
        <f>IF(OR(EXACT(P31,""), EXACT(Q31,"")), "", Q31+$D31)</f>
        <v/>
      </c>
      <c r="T31" s="52" t="str">
        <f>IF(OR(EXACT(P31,""), EXACT(Q31,"")), "", R31+$D31)</f>
        <v/>
      </c>
      <c r="U31" s="16"/>
      <c r="V31" s="7"/>
      <c r="W31" s="7"/>
      <c r="Y31" s="12"/>
      <c r="Z31" s="18"/>
      <c r="AA31" s="13"/>
      <c r="AB31" s="16"/>
      <c r="AC31" s="16"/>
      <c r="AD31" s="7"/>
      <c r="AE31" s="7"/>
      <c r="AF31" s="52" t="str">
        <f>IF(OR(EXACT(AC31,""), EXACT(AD31,"")), "", AD31+$D31)</f>
        <v/>
      </c>
      <c r="AG31" s="52" t="str">
        <f>IF(OR(EXACT(AC31,""), EXACT(AD31,"")), "", AE31+$D31)</f>
        <v/>
      </c>
      <c r="AH31" s="16"/>
      <c r="AI31" s="7"/>
      <c r="AJ31" s="7"/>
      <c r="AL31" s="12"/>
      <c r="AM31" s="18" t="s">
        <v>7</v>
      </c>
      <c r="AN31" s="19" t="s">
        <v>48</v>
      </c>
      <c r="AO31" s="16" t="s">
        <v>4</v>
      </c>
      <c r="AP31" s="16">
        <v>30</v>
      </c>
      <c r="AQ31" s="7">
        <v>44118</v>
      </c>
      <c r="AR31" s="7">
        <f t="shared" si="31"/>
        <v>44148</v>
      </c>
      <c r="AS31" s="52">
        <f>IF(OR(EXACT(AP31,""), EXACT(AQ31,"")), "", AQ31+$D31)</f>
        <v>44118</v>
      </c>
      <c r="AT31" s="52">
        <f>IF(OR(EXACT(AP31,""), EXACT(AQ31,"")), "", AR31+$D31)</f>
        <v>44148</v>
      </c>
      <c r="AU31" s="16">
        <v>30</v>
      </c>
      <c r="AV31" s="7">
        <v>44118</v>
      </c>
      <c r="AW31" s="7">
        <f t="shared" si="32"/>
        <v>44148</v>
      </c>
      <c r="AY31" s="32"/>
      <c r="AZ31" s="30"/>
      <c r="BA31" s="31"/>
      <c r="BB31" s="16"/>
      <c r="BC31" s="16"/>
      <c r="BD31" s="7"/>
      <c r="BE31" s="7"/>
      <c r="BF31" s="52" t="str">
        <f>IF(OR(EXACT(BC31,""), EXACT(BD31,"")), "", BD31+$D31)</f>
        <v/>
      </c>
      <c r="BG31" s="52" t="str">
        <f>IF(OR(EXACT(BC31,""), EXACT(BD31,"")), "", BE31+$D31)</f>
        <v/>
      </c>
      <c r="BH31" s="16"/>
      <c r="BI31" s="7"/>
      <c r="BJ31" s="7"/>
      <c r="BL31" s="43" t="str">
        <f t="shared" ref="BL31" si="79">IF(EXACT(B31,""),"",B31)</f>
        <v/>
      </c>
      <c r="BM31" s="44" t="str">
        <f t="shared" si="0"/>
        <v/>
      </c>
    </row>
    <row r="32" spans="2:65" x14ac:dyDescent="0.2">
      <c r="B32" s="26"/>
      <c r="C32" s="17"/>
      <c r="D32" s="47">
        <f ca="1">D28</f>
        <v>0</v>
      </c>
      <c r="E32" s="16"/>
      <c r="F32" s="17"/>
      <c r="G32" s="17"/>
      <c r="H32" s="66"/>
      <c r="I32" s="17"/>
      <c r="J32" s="17"/>
      <c r="L32" s="12"/>
      <c r="M32" s="18"/>
      <c r="N32" s="19"/>
      <c r="O32" s="16"/>
      <c r="P32" s="16"/>
      <c r="Q32" s="7"/>
      <c r="R32" s="7"/>
      <c r="S32" s="52" t="str">
        <f t="shared" ref="S32:S33" si="80">IF(OR(EXACT(P32,""), EXACT(Q32,"")), "", Q32+$D32)</f>
        <v/>
      </c>
      <c r="T32" s="52" t="str">
        <f t="shared" ref="T32:T33" si="81">IF(OR(EXACT(P32,""), EXACT(Q32,"")), "", R32+$D32)</f>
        <v/>
      </c>
      <c r="U32" s="16"/>
      <c r="V32" s="7"/>
      <c r="W32" s="7"/>
      <c r="Y32" s="12"/>
      <c r="Z32" s="18"/>
      <c r="AA32" s="13"/>
      <c r="AB32" s="16"/>
      <c r="AC32" s="16"/>
      <c r="AD32" s="7"/>
      <c r="AE32" s="7"/>
      <c r="AF32" s="52" t="str">
        <f t="shared" ref="AF32:AF33" si="82">IF(OR(EXACT(AC32,""), EXACT(AD32,"")), "", AD32+$D32)</f>
        <v/>
      </c>
      <c r="AG32" s="52" t="str">
        <f t="shared" ref="AG32:AG33" si="83">IF(OR(EXACT(AC32,""), EXACT(AD32,"")), "", AE32+$D32)</f>
        <v/>
      </c>
      <c r="AH32" s="16"/>
      <c r="AI32" s="7"/>
      <c r="AJ32" s="7"/>
      <c r="AL32" s="12"/>
      <c r="AM32" s="18" t="s">
        <v>7</v>
      </c>
      <c r="AN32" s="19" t="s">
        <v>55</v>
      </c>
      <c r="AO32" s="16" t="s">
        <v>4</v>
      </c>
      <c r="AP32" s="16">
        <v>30</v>
      </c>
      <c r="AQ32" s="7">
        <v>44118</v>
      </c>
      <c r="AR32" s="7">
        <f t="shared" si="31"/>
        <v>44148</v>
      </c>
      <c r="AS32" s="52">
        <f t="shared" ref="AS32:AS33" ca="1" si="84">IF(OR(EXACT(AP32,""), EXACT(AQ32,"")), "", AQ32+$D32)</f>
        <v>44118</v>
      </c>
      <c r="AT32" s="52">
        <f t="shared" ref="AT32:AT33" ca="1" si="85">IF(OR(EXACT(AP32,""), EXACT(AQ32,"")), "", AR32+$D32)</f>
        <v>44148</v>
      </c>
      <c r="AU32" s="16">
        <v>30</v>
      </c>
      <c r="AV32" s="7">
        <v>44118</v>
      </c>
      <c r="AW32" s="7">
        <f t="shared" si="32"/>
        <v>44148</v>
      </c>
      <c r="AY32" s="32"/>
      <c r="AZ32" s="30"/>
      <c r="BA32" s="31"/>
      <c r="BB32" s="16"/>
      <c r="BC32" s="16"/>
      <c r="BD32" s="7"/>
      <c r="BE32" s="7"/>
      <c r="BF32" s="52" t="str">
        <f t="shared" ref="BF32:BF33" si="86">IF(OR(EXACT(BC32,""), EXACT(BD32,"")), "", BD32+$D32)</f>
        <v/>
      </c>
      <c r="BG32" s="52" t="str">
        <f t="shared" ref="BG32:BG33" si="87">IF(OR(EXACT(BC32,""), EXACT(BD32,"")), "", BE32+$D32)</f>
        <v/>
      </c>
      <c r="BH32" s="16"/>
      <c r="BI32" s="7"/>
      <c r="BJ32" s="7"/>
      <c r="BL32" s="43" t="str">
        <f t="shared" ref="BL32:BL33" si="88">IF(EXACT(B32,""),"",B32)</f>
        <v/>
      </c>
      <c r="BM32" s="44" t="str">
        <f t="shared" si="0"/>
        <v/>
      </c>
    </row>
    <row r="33" spans="1:65" x14ac:dyDescent="0.2">
      <c r="B33" s="26"/>
      <c r="C33" s="17"/>
      <c r="D33" s="47">
        <f t="shared" ref="D33" ca="1" si="89">D32</f>
        <v>0</v>
      </c>
      <c r="E33" s="16"/>
      <c r="F33" s="17"/>
      <c r="G33" s="17"/>
      <c r="H33" s="66"/>
      <c r="I33" s="17"/>
      <c r="J33" s="17"/>
      <c r="L33" s="12"/>
      <c r="M33" s="18"/>
      <c r="N33" s="19"/>
      <c r="O33" s="16"/>
      <c r="P33" s="16"/>
      <c r="Q33" s="7"/>
      <c r="R33" s="7"/>
      <c r="S33" s="52" t="str">
        <f t="shared" si="80"/>
        <v/>
      </c>
      <c r="T33" s="52" t="str">
        <f t="shared" si="81"/>
        <v/>
      </c>
      <c r="U33" s="16"/>
      <c r="V33" s="7"/>
      <c r="W33" s="7"/>
      <c r="Y33" s="12"/>
      <c r="Z33" s="18"/>
      <c r="AA33" s="13"/>
      <c r="AB33" s="16"/>
      <c r="AC33" s="16"/>
      <c r="AD33" s="7"/>
      <c r="AE33" s="7"/>
      <c r="AF33" s="52" t="str">
        <f t="shared" si="82"/>
        <v/>
      </c>
      <c r="AG33" s="52" t="str">
        <f t="shared" si="83"/>
        <v/>
      </c>
      <c r="AH33" s="16"/>
      <c r="AI33" s="7"/>
      <c r="AJ33" s="7"/>
      <c r="AL33" s="12"/>
      <c r="AM33" s="18" t="s">
        <v>7</v>
      </c>
      <c r="AN33" s="19" t="s">
        <v>56</v>
      </c>
      <c r="AO33" s="16" t="s">
        <v>4</v>
      </c>
      <c r="AP33" s="16">
        <v>30</v>
      </c>
      <c r="AQ33" s="7">
        <v>44118</v>
      </c>
      <c r="AR33" s="7">
        <f t="shared" si="31"/>
        <v>44148</v>
      </c>
      <c r="AS33" s="52">
        <f t="shared" ca="1" si="84"/>
        <v>44118</v>
      </c>
      <c r="AT33" s="52">
        <f t="shared" ca="1" si="85"/>
        <v>44148</v>
      </c>
      <c r="AU33" s="16">
        <v>30</v>
      </c>
      <c r="AV33" s="7">
        <v>44118</v>
      </c>
      <c r="AW33" s="7">
        <f t="shared" si="32"/>
        <v>44148</v>
      </c>
      <c r="AY33" s="32"/>
      <c r="AZ33" s="30"/>
      <c r="BA33" s="31"/>
      <c r="BB33" s="16"/>
      <c r="BC33" s="16"/>
      <c r="BD33" s="7"/>
      <c r="BE33" s="7"/>
      <c r="BF33" s="52" t="str">
        <f t="shared" si="86"/>
        <v/>
      </c>
      <c r="BG33" s="52" t="str">
        <f t="shared" si="87"/>
        <v/>
      </c>
      <c r="BH33" s="16"/>
      <c r="BI33" s="7"/>
      <c r="BJ33" s="7"/>
      <c r="BL33" s="43" t="str">
        <f t="shared" si="88"/>
        <v/>
      </c>
      <c r="BM33" s="44" t="str">
        <f t="shared" si="0"/>
        <v/>
      </c>
    </row>
    <row r="34" spans="1:65" ht="7.5" customHeight="1" x14ac:dyDescent="0.2">
      <c r="B34" s="48"/>
      <c r="C34" s="49"/>
      <c r="D34" s="50"/>
      <c r="E34" s="51"/>
      <c r="F34" s="49"/>
      <c r="G34" s="49"/>
      <c r="H34" s="50"/>
      <c r="I34" s="49"/>
      <c r="J34" s="49"/>
      <c r="L34" s="21"/>
      <c r="M34" s="22"/>
      <c r="N34" s="23"/>
      <c r="O34" s="25"/>
      <c r="P34" s="25"/>
      <c r="Q34" s="25"/>
      <c r="R34" s="25"/>
      <c r="S34" s="25"/>
      <c r="T34" s="25"/>
      <c r="U34" s="25"/>
      <c r="V34" s="24"/>
      <c r="W34" s="24"/>
      <c r="Y34" s="21"/>
      <c r="Z34" s="22"/>
      <c r="AA34" s="23"/>
      <c r="AB34" s="25"/>
      <c r="AC34" s="25"/>
      <c r="AD34" s="25"/>
      <c r="AE34" s="25"/>
      <c r="AF34" s="25"/>
      <c r="AG34" s="25"/>
      <c r="AH34" s="25"/>
      <c r="AI34" s="24"/>
      <c r="AJ34" s="24"/>
      <c r="AL34" s="21"/>
      <c r="AM34" s="22"/>
      <c r="AN34" s="23"/>
      <c r="AO34" s="25"/>
      <c r="AP34" s="25"/>
      <c r="AQ34" s="25"/>
      <c r="AR34" s="25"/>
      <c r="AS34" s="25"/>
      <c r="AT34" s="25"/>
      <c r="AU34" s="25"/>
      <c r="AV34" s="24"/>
      <c r="AW34" s="24"/>
      <c r="AY34" s="21"/>
      <c r="AZ34" s="22"/>
      <c r="BA34" s="23"/>
      <c r="BB34" s="25"/>
      <c r="BC34" s="25"/>
      <c r="BD34" s="25"/>
      <c r="BE34" s="25"/>
      <c r="BF34" s="25"/>
      <c r="BG34" s="25"/>
      <c r="BH34" s="25"/>
      <c r="BI34" s="24"/>
      <c r="BJ34" s="24"/>
      <c r="BL34" s="43" t="str">
        <f t="shared" si="1"/>
        <v/>
      </c>
      <c r="BM34" s="44" t="str">
        <f t="shared" si="0"/>
        <v/>
      </c>
    </row>
    <row r="35" spans="1:65" s="27" customFormat="1" x14ac:dyDescent="0.2">
      <c r="A35" s="101"/>
      <c r="B35" s="62" t="s">
        <v>26</v>
      </c>
      <c r="C35" s="40" t="s">
        <v>25</v>
      </c>
      <c r="D35" s="46">
        <f ca="1">IFERROR((VLOOKUP(C35, OFFSET($BL$6, 0, 0, PARAMETER!$C$2, 2), 2, )-F35), 0)</f>
        <v>0</v>
      </c>
      <c r="E35" s="29">
        <f>IF(OR(EXACT(F35, ""), EXACT(G35, "")), "", G35-F35)</f>
        <v>5</v>
      </c>
      <c r="F35" s="28">
        <f>IF(COUNTA(Q35, AD35, AQ35, BD35)=0, "", MIN(Q35, AD35, AQ35, BD35))</f>
        <v>44148</v>
      </c>
      <c r="G35" s="28">
        <f>IF(COUNTA(R35, AE35, AR35, BE35)=0, "", MAX(R35, AE35, AR35, BE35))</f>
        <v>44153</v>
      </c>
      <c r="H35" s="65">
        <f>IF(OR(EXACT(I35, ""), EXACT(J35, "")), "", J35-I35)</f>
        <v>3</v>
      </c>
      <c r="I35" s="28">
        <f>IF(COUNTA(V35, AI35, AV35, BI35)=0, "", MIN(V35, AI35, AV35, BI35))</f>
        <v>44148</v>
      </c>
      <c r="J35" s="28">
        <f>IF(COUNTA(W35, AJ35, AW35, BJ35)=0, "", MAX(W35, AJ35, AW35, BJ35))</f>
        <v>44151</v>
      </c>
      <c r="L35" s="53"/>
      <c r="M35" s="54"/>
      <c r="N35" s="55"/>
      <c r="O35" s="60"/>
      <c r="P35" s="61" t="str">
        <f>IF(OR(EXACT(Q35, ""), EXACT(R35, "")), "", R35-Q35)</f>
        <v/>
      </c>
      <c r="Q35" s="59" t="str">
        <f>IF(COUNTA(Q36:Q42)=0, "", MIN(Q36:Q42))</f>
        <v/>
      </c>
      <c r="R35" s="59" t="str">
        <f>IF(COUNTA(R36:R42)=0, "", MAX(R36:R42))</f>
        <v/>
      </c>
      <c r="S35" s="59" t="str">
        <f>IF(COUNT(S36:S42)=0, "", MIN(S36:S42))</f>
        <v/>
      </c>
      <c r="T35" s="59" t="str">
        <f>IF(COUNT(T36:T42)=0, "", MAX(T36:T42))</f>
        <v/>
      </c>
      <c r="U35" s="61" t="str">
        <f>IF(OR(EXACT(V35, ""), EXACT(W35, "")), "", W35-V35)</f>
        <v/>
      </c>
      <c r="V35" s="59" t="str">
        <f>IF(COUNTA(V36:V42)=0, "", MIN(V36:V42))</f>
        <v/>
      </c>
      <c r="W35" s="59" t="str">
        <f>IF(COUNTA(W36:W42)=0, "", MAX(W36:W42))</f>
        <v/>
      </c>
      <c r="Y35" s="53"/>
      <c r="Z35" s="54"/>
      <c r="AA35" s="55"/>
      <c r="AB35" s="56"/>
      <c r="AC35" s="61">
        <f>IF(OR(EXACT(AD35, ""), EXACT(AE35, "")), "", AE35-AD35)</f>
        <v>5</v>
      </c>
      <c r="AD35" s="59">
        <f>IF(COUNTA(AD36:AD42)=0, "", MIN(AD36:AD42))</f>
        <v>44148</v>
      </c>
      <c r="AE35" s="59">
        <f>IF(COUNTA(AE36:AE42)=0, "", MAX(AE36:AE42))</f>
        <v>44153</v>
      </c>
      <c r="AF35" s="59">
        <f ca="1">IF(COUNT(AF36:AF42)=0, "", MIN(AF36:AF42))</f>
        <v>44148</v>
      </c>
      <c r="AG35" s="59">
        <f ca="1">IF(COUNT(AG36:AG42)=0, "", MAX(AG36:AG42))</f>
        <v>44153</v>
      </c>
      <c r="AH35" s="61">
        <f>IF(OR(EXACT(AI35, ""), EXACT(AJ35, "")), "", AJ35-AI35)</f>
        <v>3</v>
      </c>
      <c r="AI35" s="59">
        <f>IF(COUNTA(AI36:AI42)=0, "", MIN(AI36:AI42))</f>
        <v>44148</v>
      </c>
      <c r="AJ35" s="59">
        <f>IF(COUNTA(AJ36:AJ42)=0, "", MAX(AJ36:AJ42))</f>
        <v>44151</v>
      </c>
      <c r="AL35" s="53"/>
      <c r="AM35" s="54"/>
      <c r="AN35" s="55"/>
      <c r="AO35" s="60"/>
      <c r="AP35" s="61">
        <f>IF(OR(EXACT(AQ35, ""), EXACT(AR35, "")), "", AR35-AQ35)</f>
        <v>1</v>
      </c>
      <c r="AQ35" s="59">
        <f>IF(COUNTA(AQ36:AQ42)=0, "", MIN(AQ36:AQ42))</f>
        <v>44148</v>
      </c>
      <c r="AR35" s="59">
        <f>IF(COUNTA(AR36:AR42)=0, "", MAX(AR36:AR42))</f>
        <v>44149</v>
      </c>
      <c r="AS35" s="59">
        <f ca="1">IF(COUNT(AS36:AS42)=0, "", MIN(AS36:AS42))</f>
        <v>44148</v>
      </c>
      <c r="AT35" s="59">
        <f ca="1">IF(COUNT(AT36:AT42)=0, "", MAX(AT36:AT42))</f>
        <v>44149</v>
      </c>
      <c r="AU35" s="61">
        <f>IF(OR(EXACT(AV35, ""), EXACT(AW35, "")), "", AW35-AV35)</f>
        <v>1</v>
      </c>
      <c r="AV35" s="59">
        <f>IF(COUNTA(AV36:AV42)=0, "", MIN(AV36:AV42))</f>
        <v>44148</v>
      </c>
      <c r="AW35" s="59">
        <f>IF(COUNTA(AW36:AW42)=0, "", MAX(AW36:AW42))</f>
        <v>44149</v>
      </c>
      <c r="AY35" s="53"/>
      <c r="AZ35" s="54"/>
      <c r="BA35" s="55"/>
      <c r="BB35" s="56"/>
      <c r="BC35" s="61" t="str">
        <f>IF(OR(EXACT(BD35, ""), EXACT(BE35, "")), "", BE35-BD35)</f>
        <v/>
      </c>
      <c r="BD35" s="59" t="str">
        <f>IF(COUNTA(BD36:BD42)=0, "", MIN(BD36:BD42))</f>
        <v/>
      </c>
      <c r="BE35" s="59" t="str">
        <f>IF(COUNTA(BE36:BE42)=0, "", MAX(BE36:BE42))</f>
        <v/>
      </c>
      <c r="BF35" s="59" t="str">
        <f>IF(COUNT(BF36:BF42)=0, "", MIN(BF36:BF42))</f>
        <v/>
      </c>
      <c r="BG35" s="59" t="str">
        <f>IF(COUNT(BG36:BG42)=0, "", MAX(BG36:BG42))</f>
        <v/>
      </c>
      <c r="BH35" s="61" t="str">
        <f>IF(OR(EXACT(BI35, ""), EXACT(BJ35, "")), "", BJ35-BI35)</f>
        <v/>
      </c>
      <c r="BI35" s="59" t="str">
        <f>IF(COUNTA(BI36:BI42)=0, "", MIN(BI36:BI42))</f>
        <v/>
      </c>
      <c r="BJ35" s="59" t="str">
        <f>IF(COUNTA(BJ36:BJ42)=0, "", MAX(BJ36:BJ42))</f>
        <v/>
      </c>
      <c r="BL35" s="43" t="str">
        <f t="shared" si="1"/>
        <v>System.Authentication.Login</v>
      </c>
      <c r="BM35" s="44">
        <f>IF(EXACT(B35,""), "", J35)</f>
        <v>44151</v>
      </c>
    </row>
    <row r="36" spans="1:65" x14ac:dyDescent="0.2">
      <c r="A36" s="102"/>
      <c r="B36" s="26"/>
      <c r="D36" s="47">
        <f ca="1">D35</f>
        <v>0</v>
      </c>
      <c r="E36" s="16"/>
      <c r="F36" s="17"/>
      <c r="G36" s="17"/>
      <c r="H36" s="66"/>
      <c r="I36" s="17"/>
      <c r="J36" s="17"/>
      <c r="L36" s="12"/>
      <c r="M36" s="18"/>
      <c r="N36" s="19"/>
      <c r="O36" s="16" t="s">
        <v>3</v>
      </c>
      <c r="P36" s="16"/>
      <c r="Q36" s="16"/>
      <c r="R36" s="16"/>
      <c r="S36" s="52" t="str">
        <f>IF(OR(EXACT(P36,""), EXACT(Q36,"")), "", Q36+$D36)</f>
        <v/>
      </c>
      <c r="T36" s="52" t="str">
        <f>IF(OR(EXACT(P36,""), EXACT(Q36,"")), "", R36+$D36)</f>
        <v/>
      </c>
      <c r="U36" s="16"/>
      <c r="V36" s="17"/>
      <c r="W36" s="17"/>
      <c r="Y36" s="12"/>
      <c r="Z36" s="14" t="s">
        <v>7</v>
      </c>
      <c r="AA36" s="5" t="s">
        <v>8</v>
      </c>
      <c r="AB36" s="16" t="s">
        <v>4</v>
      </c>
      <c r="AC36" s="6">
        <v>3</v>
      </c>
      <c r="AD36" s="7">
        <v>44148</v>
      </c>
      <c r="AE36" s="7">
        <f>IF(OR(EXACT(AC36,""), EXACT(AD36,"")), "", AD36+AC36)</f>
        <v>44151</v>
      </c>
      <c r="AF36" s="52">
        <f ca="1">IF(OR(EXACT(AC36,""), EXACT(AD36,"")), "", AD36+$D36)</f>
        <v>44148</v>
      </c>
      <c r="AG36" s="52">
        <f ca="1">IF(OR(EXACT(AC36,""), EXACT(AD36,"")), "", AE36+$D36)</f>
        <v>44151</v>
      </c>
      <c r="AH36" s="16">
        <v>3</v>
      </c>
      <c r="AI36" s="7">
        <v>44148</v>
      </c>
      <c r="AJ36" s="7">
        <f>IF(OR(EXACT(AH36,""), EXACT(AI36,"")), "", AI36+AH36)</f>
        <v>44151</v>
      </c>
      <c r="AL36" s="12" t="s">
        <v>0</v>
      </c>
      <c r="AM36" s="97" t="s">
        <v>6</v>
      </c>
      <c r="AN36" s="98"/>
      <c r="AO36" s="16"/>
      <c r="AP36" s="16"/>
      <c r="AQ36" s="16"/>
      <c r="AR36" s="16"/>
      <c r="AS36" s="52" t="str">
        <f>IF(OR(EXACT(AP36,""), EXACT(AQ36,"")), "", AQ36+$D36)</f>
        <v/>
      </c>
      <c r="AT36" s="52" t="str">
        <f>IF(OR(EXACT(AP36,""), EXACT(AQ36,"")), "", AR36+$D36)</f>
        <v/>
      </c>
      <c r="AU36" s="16"/>
      <c r="AV36" s="17"/>
      <c r="AW36" s="17"/>
      <c r="AY36" s="12"/>
      <c r="AZ36" s="99"/>
      <c r="BA36" s="100"/>
      <c r="BB36" s="16"/>
      <c r="BC36" s="16"/>
      <c r="BD36" s="16"/>
      <c r="BE36" s="16"/>
      <c r="BF36" s="52" t="str">
        <f>IF(OR(EXACT(BC36,""), EXACT(BD36,"")), "", BD36+$D36)</f>
        <v/>
      </c>
      <c r="BG36" s="52" t="str">
        <f>IF(OR(EXACT(BC36,""), EXACT(BD36,"")), "", BE36+$D36)</f>
        <v/>
      </c>
      <c r="BH36" s="16"/>
      <c r="BI36" s="17"/>
      <c r="BJ36" s="17"/>
      <c r="BL36" s="43" t="str">
        <f t="shared" si="1"/>
        <v/>
      </c>
      <c r="BM36" s="44" t="str">
        <f t="shared" ref="BM36:BM42" si="90">IF(EXACT(B36,""),"", J36)</f>
        <v/>
      </c>
    </row>
    <row r="37" spans="1:65" x14ac:dyDescent="0.2">
      <c r="A37" s="103"/>
      <c r="B37" s="26"/>
      <c r="C37" s="17"/>
      <c r="D37" s="47">
        <f t="shared" ref="D37:D41" ca="1" si="91">D36</f>
        <v>0</v>
      </c>
      <c r="E37" s="16"/>
      <c r="F37" s="17"/>
      <c r="G37" s="17"/>
      <c r="H37" s="66"/>
      <c r="I37" s="17"/>
      <c r="J37" s="17"/>
      <c r="L37" s="12"/>
      <c r="M37" s="18"/>
      <c r="N37" s="19"/>
      <c r="O37" s="16"/>
      <c r="P37" s="16"/>
      <c r="Q37" s="7"/>
      <c r="R37" s="7"/>
      <c r="S37" s="52" t="str">
        <f t="shared" ref="S37:S41" si="92">IF(OR(EXACT(P37,""), EXACT(Q37,"")), "", Q37+$D37)</f>
        <v/>
      </c>
      <c r="T37" s="52" t="str">
        <f t="shared" ref="T37:T41" si="93">IF(OR(EXACT(P37,""), EXACT(Q37,"")), "", R37+$D37)</f>
        <v/>
      </c>
      <c r="U37" s="16"/>
      <c r="V37" s="7"/>
      <c r="W37" s="7"/>
      <c r="Y37" s="12"/>
      <c r="Z37" s="14" t="s">
        <v>7</v>
      </c>
      <c r="AA37" s="5" t="s">
        <v>9</v>
      </c>
      <c r="AB37" s="16" t="s">
        <v>4</v>
      </c>
      <c r="AC37" s="6">
        <v>4</v>
      </c>
      <c r="AD37" s="7">
        <v>44149</v>
      </c>
      <c r="AE37" s="7">
        <f>IF(OR(EXACT(AC37,""), EXACT(AD37,"")), "", AD37+AC37)</f>
        <v>44153</v>
      </c>
      <c r="AF37" s="52">
        <f t="shared" ref="AF37:AF41" ca="1" si="94">IF(OR(EXACT(AC37,""), EXACT(AD37,"")), "", AD37+$D37)</f>
        <v>44149</v>
      </c>
      <c r="AG37" s="52">
        <f t="shared" ref="AG37:AG41" ca="1" si="95">IF(OR(EXACT(AC37,""), EXACT(AD37,"")), "", AE37+$D37)</f>
        <v>44153</v>
      </c>
      <c r="AH37" s="16">
        <v>2</v>
      </c>
      <c r="AI37" s="7">
        <v>44148</v>
      </c>
      <c r="AJ37" s="7">
        <f>IF(OR(EXACT(AH37,""), EXACT(AI37,"")), "", AI37+AH37)</f>
        <v>44150</v>
      </c>
      <c r="AL37" s="12"/>
      <c r="AM37" s="18" t="s">
        <v>7</v>
      </c>
      <c r="AN37" s="19" t="s">
        <v>20</v>
      </c>
      <c r="AO37" s="16" t="s">
        <v>4</v>
      </c>
      <c r="AP37" s="16">
        <v>1</v>
      </c>
      <c r="AQ37" s="7">
        <v>44148</v>
      </c>
      <c r="AR37" s="7">
        <f>IF(OR(EXACT(AP37,""), EXACT(AQ37,"")), "", AQ37+AP37)</f>
        <v>44149</v>
      </c>
      <c r="AS37" s="52">
        <f t="shared" ref="AS37:AS41" ca="1" si="96">IF(OR(EXACT(AP37,""), EXACT(AQ37,"")), "", AQ37+$D37)</f>
        <v>44148</v>
      </c>
      <c r="AT37" s="52">
        <f t="shared" ref="AT37:AT41" ca="1" si="97">IF(OR(EXACT(AP37,""), EXACT(AQ37,"")), "", AR37+$D37)</f>
        <v>44149</v>
      </c>
      <c r="AU37" s="16">
        <v>1</v>
      </c>
      <c r="AV37" s="7">
        <v>44148</v>
      </c>
      <c r="AW37" s="7">
        <f>IF(OR(EXACT(AU37,""), EXACT(AV37,"")), "", AV37+AU37)</f>
        <v>44149</v>
      </c>
      <c r="AY37" s="12"/>
      <c r="AZ37" s="18"/>
      <c r="BA37" s="19"/>
      <c r="BB37" s="16"/>
      <c r="BC37" s="16"/>
      <c r="BD37" s="7"/>
      <c r="BE37" s="7"/>
      <c r="BF37" s="52" t="str">
        <f t="shared" ref="BF37:BF41" si="98">IF(OR(EXACT(BC37,""), EXACT(BD37,"")), "", BD37+$D37)</f>
        <v/>
      </c>
      <c r="BG37" s="52" t="str">
        <f t="shared" ref="BG37:BG41" si="99">IF(OR(EXACT(BC37,""), EXACT(BD37,"")), "", BE37+$D37)</f>
        <v/>
      </c>
      <c r="BH37" s="16"/>
      <c r="BI37" s="7"/>
      <c r="BJ37" s="7"/>
      <c r="BL37" s="43" t="str">
        <f t="shared" si="1"/>
        <v/>
      </c>
      <c r="BM37" s="44" t="str">
        <f t="shared" si="90"/>
        <v/>
      </c>
    </row>
    <row r="38" spans="1:65" x14ac:dyDescent="0.2">
      <c r="B38" s="26"/>
      <c r="C38" s="17"/>
      <c r="D38" s="47">
        <f t="shared" ca="1" si="91"/>
        <v>0</v>
      </c>
      <c r="E38" s="16"/>
      <c r="F38" s="17"/>
      <c r="G38" s="17"/>
      <c r="H38" s="66"/>
      <c r="I38" s="17"/>
      <c r="J38" s="17"/>
      <c r="L38" s="12"/>
      <c r="M38" s="18"/>
      <c r="N38" s="19"/>
      <c r="O38" s="16"/>
      <c r="P38" s="16"/>
      <c r="Q38" s="7"/>
      <c r="R38" s="7"/>
      <c r="S38" s="52" t="str">
        <f t="shared" si="92"/>
        <v/>
      </c>
      <c r="T38" s="52" t="str">
        <f t="shared" si="93"/>
        <v/>
      </c>
      <c r="U38" s="16"/>
      <c r="V38" s="7"/>
      <c r="W38" s="7"/>
      <c r="Y38" s="12"/>
      <c r="Z38" s="18"/>
      <c r="AA38" s="13"/>
      <c r="AB38" s="16"/>
      <c r="AC38" s="16"/>
      <c r="AD38" s="7"/>
      <c r="AE38" s="7"/>
      <c r="AF38" s="52" t="str">
        <f t="shared" si="94"/>
        <v/>
      </c>
      <c r="AG38" s="52" t="str">
        <f t="shared" si="95"/>
        <v/>
      </c>
      <c r="AH38" s="16"/>
      <c r="AI38" s="7"/>
      <c r="AJ38" s="7"/>
      <c r="AL38" s="12"/>
      <c r="AM38" s="18" t="s">
        <v>7</v>
      </c>
      <c r="AN38" s="19" t="s">
        <v>21</v>
      </c>
      <c r="AO38" s="16" t="s">
        <v>4</v>
      </c>
      <c r="AP38" s="16">
        <v>1</v>
      </c>
      <c r="AQ38" s="7">
        <v>44148</v>
      </c>
      <c r="AR38" s="7">
        <f>IF(OR(EXACT(AP38,""), EXACT(AQ38,"")), "", AQ38+AP38)</f>
        <v>44149</v>
      </c>
      <c r="AS38" s="52">
        <f t="shared" ca="1" si="96"/>
        <v>44148</v>
      </c>
      <c r="AT38" s="52">
        <f t="shared" ca="1" si="97"/>
        <v>44149</v>
      </c>
      <c r="AU38" s="16">
        <v>1</v>
      </c>
      <c r="AV38" s="7">
        <v>44148</v>
      </c>
      <c r="AW38" s="7">
        <f>IF(OR(EXACT(AU38,""), EXACT(AV38,"")), "", AV38+AU38)</f>
        <v>44149</v>
      </c>
      <c r="AY38" s="12"/>
      <c r="AZ38" s="18"/>
      <c r="BA38" s="19"/>
      <c r="BB38" s="16"/>
      <c r="BC38" s="16"/>
      <c r="BD38" s="7"/>
      <c r="BE38" s="7"/>
      <c r="BF38" s="52" t="str">
        <f t="shared" si="98"/>
        <v/>
      </c>
      <c r="BG38" s="52" t="str">
        <f t="shared" si="99"/>
        <v/>
      </c>
      <c r="BH38" s="16"/>
      <c r="BI38" s="7"/>
      <c r="BJ38" s="7"/>
      <c r="BL38" s="43" t="str">
        <f t="shared" si="1"/>
        <v/>
      </c>
      <c r="BM38" s="44" t="str">
        <f t="shared" si="90"/>
        <v/>
      </c>
    </row>
    <row r="39" spans="1:65" x14ac:dyDescent="0.2">
      <c r="B39" s="26"/>
      <c r="C39" s="17"/>
      <c r="D39" s="47">
        <f t="shared" ca="1" si="91"/>
        <v>0</v>
      </c>
      <c r="E39" s="16"/>
      <c r="F39" s="17"/>
      <c r="G39" s="17"/>
      <c r="H39" s="66"/>
      <c r="I39" s="17"/>
      <c r="J39" s="17"/>
      <c r="L39" s="12"/>
      <c r="M39" s="18"/>
      <c r="N39" s="19"/>
      <c r="O39" s="16"/>
      <c r="P39" s="16"/>
      <c r="Q39" s="7"/>
      <c r="R39" s="7"/>
      <c r="S39" s="52" t="str">
        <f t="shared" si="92"/>
        <v/>
      </c>
      <c r="T39" s="52" t="str">
        <f t="shared" si="93"/>
        <v/>
      </c>
      <c r="U39" s="16"/>
      <c r="V39" s="7"/>
      <c r="W39" s="7"/>
      <c r="Y39" s="12"/>
      <c r="Z39" s="18"/>
      <c r="AA39" s="13"/>
      <c r="AB39" s="16"/>
      <c r="AC39" s="16"/>
      <c r="AD39" s="7"/>
      <c r="AE39" s="7"/>
      <c r="AF39" s="52" t="str">
        <f t="shared" si="94"/>
        <v/>
      </c>
      <c r="AG39" s="52" t="str">
        <f t="shared" si="95"/>
        <v/>
      </c>
      <c r="AH39" s="16"/>
      <c r="AI39" s="7"/>
      <c r="AJ39" s="7"/>
      <c r="AL39" s="12"/>
      <c r="AM39" s="18" t="s">
        <v>7</v>
      </c>
      <c r="AN39" s="19" t="s">
        <v>22</v>
      </c>
      <c r="AO39" s="16" t="s">
        <v>4</v>
      </c>
      <c r="AP39" s="16">
        <v>1</v>
      </c>
      <c r="AQ39" s="7">
        <v>44148</v>
      </c>
      <c r="AR39" s="7">
        <f>IF(OR(EXACT(AP39,""), EXACT(AQ39,"")), "", AQ39+AP39)</f>
        <v>44149</v>
      </c>
      <c r="AS39" s="52">
        <f t="shared" ca="1" si="96"/>
        <v>44148</v>
      </c>
      <c r="AT39" s="52">
        <f t="shared" ca="1" si="97"/>
        <v>44149</v>
      </c>
      <c r="AU39" s="16">
        <v>1</v>
      </c>
      <c r="AV39" s="7">
        <v>44148</v>
      </c>
      <c r="AW39" s="7">
        <f>IF(OR(EXACT(AU39,""), EXACT(AV39,"")), "", AV39+AU39)</f>
        <v>44149</v>
      </c>
      <c r="AY39" s="12"/>
      <c r="AZ39" s="18"/>
      <c r="BA39" s="19"/>
      <c r="BB39" s="16"/>
      <c r="BC39" s="16"/>
      <c r="BD39" s="7"/>
      <c r="BE39" s="7"/>
      <c r="BF39" s="52" t="str">
        <f t="shared" si="98"/>
        <v/>
      </c>
      <c r="BG39" s="52" t="str">
        <f t="shared" si="99"/>
        <v/>
      </c>
      <c r="BH39" s="16"/>
      <c r="BI39" s="7"/>
      <c r="BJ39" s="7"/>
      <c r="BL39" s="43" t="str">
        <f t="shared" si="1"/>
        <v/>
      </c>
      <c r="BM39" s="44" t="str">
        <f t="shared" si="90"/>
        <v/>
      </c>
    </row>
    <row r="40" spans="1:65" x14ac:dyDescent="0.2">
      <c r="B40" s="26"/>
      <c r="C40" s="17"/>
      <c r="D40" s="47">
        <f t="shared" ca="1" si="91"/>
        <v>0</v>
      </c>
      <c r="E40" s="16"/>
      <c r="F40" s="17"/>
      <c r="G40" s="17"/>
      <c r="H40" s="66"/>
      <c r="I40" s="17"/>
      <c r="J40" s="17"/>
      <c r="L40" s="12"/>
      <c r="M40" s="18"/>
      <c r="N40" s="19"/>
      <c r="O40" s="16"/>
      <c r="P40" s="16"/>
      <c r="Q40" s="16"/>
      <c r="R40" s="16"/>
      <c r="S40" s="52" t="str">
        <f t="shared" si="92"/>
        <v/>
      </c>
      <c r="T40" s="52" t="str">
        <f t="shared" si="93"/>
        <v/>
      </c>
      <c r="U40" s="16"/>
      <c r="V40" s="16"/>
      <c r="W40" s="16"/>
      <c r="Y40" s="12"/>
      <c r="Z40" s="18"/>
      <c r="AA40" s="13"/>
      <c r="AB40" s="16"/>
      <c r="AC40" s="16"/>
      <c r="AD40" s="16"/>
      <c r="AE40" s="16"/>
      <c r="AF40" s="52" t="str">
        <f t="shared" si="94"/>
        <v/>
      </c>
      <c r="AG40" s="52" t="str">
        <f t="shared" si="95"/>
        <v/>
      </c>
      <c r="AH40" s="16"/>
      <c r="AI40" s="16"/>
      <c r="AJ40" s="16"/>
      <c r="AL40" s="12" t="s">
        <v>0</v>
      </c>
      <c r="AM40" s="97" t="s">
        <v>5</v>
      </c>
      <c r="AN40" s="98"/>
      <c r="AO40" s="16"/>
      <c r="AP40" s="16"/>
      <c r="AQ40" s="16"/>
      <c r="AR40" s="16"/>
      <c r="AS40" s="52" t="str">
        <f t="shared" si="96"/>
        <v/>
      </c>
      <c r="AT40" s="52" t="str">
        <f t="shared" si="97"/>
        <v/>
      </c>
      <c r="AU40" s="16"/>
      <c r="AV40" s="16"/>
      <c r="AW40" s="16"/>
      <c r="AY40" s="12"/>
      <c r="AZ40" s="15"/>
      <c r="BA40" s="20"/>
      <c r="BB40" s="16"/>
      <c r="BC40" s="16"/>
      <c r="BD40" s="16"/>
      <c r="BE40" s="16"/>
      <c r="BF40" s="52" t="str">
        <f t="shared" si="98"/>
        <v/>
      </c>
      <c r="BG40" s="52" t="str">
        <f t="shared" si="99"/>
        <v/>
      </c>
      <c r="BH40" s="16"/>
      <c r="BI40" s="16"/>
      <c r="BJ40" s="16"/>
      <c r="BL40" s="43" t="str">
        <f t="shared" si="1"/>
        <v/>
      </c>
      <c r="BM40" s="44" t="str">
        <f t="shared" si="90"/>
        <v/>
      </c>
    </row>
    <row r="41" spans="1:65" x14ac:dyDescent="0.2">
      <c r="B41" s="26"/>
      <c r="C41" s="17"/>
      <c r="D41" s="47">
        <f t="shared" ca="1" si="91"/>
        <v>0</v>
      </c>
      <c r="E41" s="16"/>
      <c r="F41" s="17"/>
      <c r="G41" s="17"/>
      <c r="H41" s="66"/>
      <c r="I41" s="17"/>
      <c r="J41" s="17"/>
      <c r="L41" s="12"/>
      <c r="M41" s="18"/>
      <c r="N41" s="19"/>
      <c r="O41" s="16"/>
      <c r="P41" s="16"/>
      <c r="Q41" s="7"/>
      <c r="R41" s="7"/>
      <c r="S41" s="52" t="str">
        <f t="shared" si="92"/>
        <v/>
      </c>
      <c r="T41" s="52" t="str">
        <f t="shared" si="93"/>
        <v/>
      </c>
      <c r="U41" s="16"/>
      <c r="V41" s="7"/>
      <c r="W41" s="7"/>
      <c r="Y41" s="12"/>
      <c r="Z41" s="18"/>
      <c r="AA41" s="13"/>
      <c r="AB41" s="16"/>
      <c r="AC41" s="16"/>
      <c r="AD41" s="7"/>
      <c r="AE41" s="7"/>
      <c r="AF41" s="52" t="str">
        <f t="shared" si="94"/>
        <v/>
      </c>
      <c r="AG41" s="52" t="str">
        <f t="shared" si="95"/>
        <v/>
      </c>
      <c r="AH41" s="16"/>
      <c r="AI41" s="7"/>
      <c r="AJ41" s="7"/>
      <c r="AL41" s="12"/>
      <c r="AM41" s="18" t="s">
        <v>7</v>
      </c>
      <c r="AN41" s="19" t="s">
        <v>23</v>
      </c>
      <c r="AO41" s="16" t="s">
        <v>4</v>
      </c>
      <c r="AP41" s="16">
        <v>1</v>
      </c>
      <c r="AQ41" s="7">
        <v>44148</v>
      </c>
      <c r="AR41" s="7">
        <f>IF(OR(EXACT(AP41,""), EXACT(AQ41,"")), "", AQ41+AP41)</f>
        <v>44149</v>
      </c>
      <c r="AS41" s="52">
        <f t="shared" ca="1" si="96"/>
        <v>44148</v>
      </c>
      <c r="AT41" s="52">
        <f t="shared" ca="1" si="97"/>
        <v>44149</v>
      </c>
      <c r="AU41" s="16">
        <v>1</v>
      </c>
      <c r="AV41" s="7">
        <v>44148</v>
      </c>
      <c r="AW41" s="7">
        <f>IF(OR(EXACT(AU41,""), EXACT(AV41,"")), "", AV41+AU41)</f>
        <v>44149</v>
      </c>
      <c r="AY41" s="12"/>
      <c r="AZ41" s="18"/>
      <c r="BA41" s="19"/>
      <c r="BB41" s="16"/>
      <c r="BC41" s="16"/>
      <c r="BD41" s="7"/>
      <c r="BE41" s="7"/>
      <c r="BF41" s="52" t="str">
        <f t="shared" si="98"/>
        <v/>
      </c>
      <c r="BG41" s="52" t="str">
        <f t="shared" si="99"/>
        <v/>
      </c>
      <c r="BH41" s="16"/>
      <c r="BI41" s="7"/>
      <c r="BJ41" s="7"/>
      <c r="BL41" s="43" t="str">
        <f t="shared" si="1"/>
        <v/>
      </c>
      <c r="BM41" s="44" t="str">
        <f t="shared" si="90"/>
        <v/>
      </c>
    </row>
    <row r="42" spans="1:65" ht="7.5" customHeight="1" x14ac:dyDescent="0.2">
      <c r="B42" s="48"/>
      <c r="C42" s="49"/>
      <c r="D42" s="50"/>
      <c r="E42" s="51"/>
      <c r="F42" s="49"/>
      <c r="G42" s="49"/>
      <c r="H42" s="50"/>
      <c r="I42" s="49"/>
      <c r="J42" s="49"/>
      <c r="L42" s="21"/>
      <c r="M42" s="22"/>
      <c r="N42" s="23"/>
      <c r="O42" s="25"/>
      <c r="P42" s="25"/>
      <c r="Q42" s="25"/>
      <c r="R42" s="25"/>
      <c r="S42" s="25"/>
      <c r="T42" s="25"/>
      <c r="U42" s="25"/>
      <c r="V42" s="24"/>
      <c r="W42" s="24"/>
      <c r="Y42" s="21"/>
      <c r="Z42" s="22"/>
      <c r="AA42" s="23"/>
      <c r="AB42" s="25"/>
      <c r="AC42" s="25"/>
      <c r="AD42" s="25"/>
      <c r="AE42" s="25"/>
      <c r="AF42" s="25"/>
      <c r="AG42" s="25"/>
      <c r="AH42" s="25"/>
      <c r="AI42" s="24"/>
      <c r="AJ42" s="24"/>
      <c r="AL42" s="21"/>
      <c r="AM42" s="22"/>
      <c r="AN42" s="23"/>
      <c r="AO42" s="25"/>
      <c r="AP42" s="25"/>
      <c r="AQ42" s="25"/>
      <c r="AR42" s="25"/>
      <c r="AS42" s="25"/>
      <c r="AT42" s="25"/>
      <c r="AU42" s="25"/>
      <c r="AV42" s="24"/>
      <c r="AW42" s="24"/>
      <c r="AY42" s="21"/>
      <c r="AZ42" s="22"/>
      <c r="BA42" s="23"/>
      <c r="BB42" s="25"/>
      <c r="BC42" s="25"/>
      <c r="BD42" s="25"/>
      <c r="BE42" s="25"/>
      <c r="BF42" s="25"/>
      <c r="BG42" s="25"/>
      <c r="BH42" s="25"/>
      <c r="BI42" s="24"/>
      <c r="BJ42" s="24"/>
      <c r="BL42" s="43" t="str">
        <f t="shared" si="1"/>
        <v/>
      </c>
      <c r="BM42" s="44" t="str">
        <f t="shared" si="90"/>
        <v/>
      </c>
    </row>
    <row r="43" spans="1:65" s="27" customFormat="1" x14ac:dyDescent="0.2">
      <c r="B43" s="62" t="s">
        <v>30</v>
      </c>
      <c r="C43" s="40" t="s">
        <v>25</v>
      </c>
      <c r="D43" s="46">
        <f ca="1">IFERROR((VLOOKUP(C43, OFFSET($BL$6, 0, 0, PARAMETER!$C$2, 2), 2, )-F43), 0)</f>
        <v>0</v>
      </c>
      <c r="E43" s="29">
        <f>IF(OR(EXACT(F43, ""), EXACT(G43, "")), "", G43-F43)</f>
        <v>1</v>
      </c>
      <c r="F43" s="28">
        <f>IF(COUNTA(Q43, AD43, AQ43, BD43)=0, "", MIN(Q43, AD43, AQ43, BD43))</f>
        <v>44148</v>
      </c>
      <c r="G43" s="28">
        <f>IF(COUNTA(R43, AE43, AR43, BE43)=0, "", MAX(R43, AE43, AR43, BE43))</f>
        <v>44149</v>
      </c>
      <c r="H43" s="65">
        <f>IF(OR(EXACT(I43, ""), EXACT(J43, "")), "", J43-I43)</f>
        <v>1</v>
      </c>
      <c r="I43" s="28">
        <f>IF(COUNTA(V43, AI43, AV43, BI43)=0, "", MIN(V43, AI43, AV43, BI43))</f>
        <v>44148</v>
      </c>
      <c r="J43" s="28">
        <f>IF(COUNTA(W43, AJ43, AW43, BJ43)=0, "", MAX(W43, AJ43, AW43, BJ43))</f>
        <v>44149</v>
      </c>
      <c r="L43" s="53"/>
      <c r="M43" s="54"/>
      <c r="N43" s="55"/>
      <c r="O43" s="60"/>
      <c r="P43" s="61" t="str">
        <f>IF(OR(EXACT(Q43, ""), EXACT(R43, "")), "", R43-Q43)</f>
        <v/>
      </c>
      <c r="Q43" s="59" t="str">
        <f>IF(COUNTA(Q44:Q47)=0, "", MIN(Q44:Q47))</f>
        <v/>
      </c>
      <c r="R43" s="59" t="str">
        <f>IF(COUNTA(R44:R47)=0, "", MAX(R44:R47))</f>
        <v/>
      </c>
      <c r="S43" s="59" t="str">
        <f>IF(COUNT(S44:S47)=0, "", MIN(S44:S47))</f>
        <v/>
      </c>
      <c r="T43" s="59" t="str">
        <f>IF(COUNT(T44:T47)=0, "", MAX(T44:T47))</f>
        <v/>
      </c>
      <c r="U43" s="61" t="str">
        <f>IF(OR(EXACT(V43, ""), EXACT(W43, "")), "", W43-V43)</f>
        <v/>
      </c>
      <c r="V43" s="59" t="str">
        <f>IF(COUNTA(V44:V47)=0, "", MIN(V44:V47))</f>
        <v/>
      </c>
      <c r="W43" s="59" t="str">
        <f>IF(COUNTA(W44:W47)=0, "", MAX(W44:W47))</f>
        <v/>
      </c>
      <c r="Y43" s="53"/>
      <c r="Z43" s="54"/>
      <c r="AA43" s="55"/>
      <c r="AB43" s="56"/>
      <c r="AC43" s="61">
        <f>IF(OR(EXACT(AD43, ""), EXACT(AE43, "")), "", AE43-AD43)</f>
        <v>1</v>
      </c>
      <c r="AD43" s="59">
        <f>IF(COUNTA(AD44:AD47)=0, "", MIN(AD44:AD47))</f>
        <v>44148</v>
      </c>
      <c r="AE43" s="59">
        <f>IF(COUNTA(AE44:AE47)=0, "", MAX(AE44:AE47))</f>
        <v>44149</v>
      </c>
      <c r="AF43" s="59">
        <f ca="1">IF(COUNT(AF44:AF47)=0, "", MIN(AF44:AF47))</f>
        <v>44148</v>
      </c>
      <c r="AG43" s="59">
        <f ca="1">IF(COUNT(AG44:AG47)=0, "", MAX(AG44:AG47))</f>
        <v>44149</v>
      </c>
      <c r="AH43" s="61">
        <f>IF(OR(EXACT(AI43, ""), EXACT(AJ43, "")), "", AJ43-AI43)</f>
        <v>1</v>
      </c>
      <c r="AI43" s="59">
        <f>IF(COUNTA(AI44:AI47)=0, "", MIN(AI44:AI47))</f>
        <v>44148</v>
      </c>
      <c r="AJ43" s="59">
        <f>IF(COUNTA(AJ44:AJ47)=0, "", MAX(AJ44:AJ47))</f>
        <v>44149</v>
      </c>
      <c r="AL43" s="53"/>
      <c r="AM43" s="54"/>
      <c r="AN43" s="55"/>
      <c r="AO43" s="60"/>
      <c r="AP43" s="61">
        <f>IF(OR(EXACT(AQ43, ""), EXACT(AR43, "")), "", AR43-AQ43)</f>
        <v>1</v>
      </c>
      <c r="AQ43" s="59">
        <f>IF(COUNTA(AQ44:AQ47)=0, "", MIN(AQ44:AQ47))</f>
        <v>44148</v>
      </c>
      <c r="AR43" s="59">
        <f>IF(COUNTA(AR44:AR47)=0, "", MAX(AR44:AR47))</f>
        <v>44149</v>
      </c>
      <c r="AS43" s="59">
        <f ca="1">IF(COUNT(AS44:AS47)=0, "", MIN(AS44:AS47))</f>
        <v>44148</v>
      </c>
      <c r="AT43" s="59">
        <f ca="1">IF(COUNT(AT44:AT47)=0, "", MAX(AT44:AT47))</f>
        <v>44149</v>
      </c>
      <c r="AU43" s="61">
        <f>IF(OR(EXACT(AV43, ""), EXACT(AW43, "")), "", AW43-AV43)</f>
        <v>1</v>
      </c>
      <c r="AV43" s="59">
        <f>IF(COUNTA(AV44:AV47)=0, "", MIN(AV44:AV47))</f>
        <v>44148</v>
      </c>
      <c r="AW43" s="59">
        <f>IF(COUNTA(AW44:AW47)=0, "", MAX(AW44:AW47))</f>
        <v>44149</v>
      </c>
      <c r="AY43" s="53"/>
      <c r="AZ43" s="54"/>
      <c r="BA43" s="55"/>
      <c r="BB43" s="56"/>
      <c r="BC43" s="61" t="str">
        <f>IF(OR(EXACT(BD43, ""), EXACT(BE43, "")), "", BE43-BD43)</f>
        <v/>
      </c>
      <c r="BD43" s="59" t="str">
        <f>IF(COUNTA(BD44:BD47)=0, "", MIN(BD44:BD47))</f>
        <v/>
      </c>
      <c r="BE43" s="59" t="str">
        <f>IF(COUNTA(BE44:BE47)=0, "", MAX(BE44:BE47))</f>
        <v/>
      </c>
      <c r="BF43" s="59" t="str">
        <f>IF(COUNT(BF44:BF47)=0, "", MIN(BF44:BF47))</f>
        <v/>
      </c>
      <c r="BG43" s="59" t="str">
        <f>IF(COUNT(BG44:BG47)=0, "", MAX(BG44:BG47))</f>
        <v/>
      </c>
      <c r="BH43" s="61" t="str">
        <f>IF(OR(EXACT(BI43, ""), EXACT(BJ43, "")), "", BJ43-BI43)</f>
        <v/>
      </c>
      <c r="BI43" s="59" t="str">
        <f>IF(COUNTA(BI44:BI47)=0, "", MIN(BI44:BI47))</f>
        <v/>
      </c>
      <c r="BJ43" s="59" t="str">
        <f>IF(COUNTA(BJ44:BJ47)=0, "", MAX(BJ44:BJ47))</f>
        <v/>
      </c>
      <c r="BL43" s="43" t="str">
        <f t="shared" ref="BL43:BL47" si="100">IF(EXACT(B43,""),"",B43)</f>
        <v>System.Authentication.Logout</v>
      </c>
      <c r="BM43" s="44">
        <f>IF(EXACT(B43,""), "", J43)</f>
        <v>44149</v>
      </c>
    </row>
    <row r="44" spans="1:65" x14ac:dyDescent="0.2">
      <c r="B44" s="26"/>
      <c r="C44" s="17"/>
      <c r="D44" s="47">
        <f ca="1">D43</f>
        <v>0</v>
      </c>
      <c r="E44" s="16"/>
      <c r="F44" s="17"/>
      <c r="G44" s="17"/>
      <c r="H44" s="66"/>
      <c r="I44" s="17"/>
      <c r="J44" s="17"/>
      <c r="L44" s="12"/>
      <c r="M44" s="18"/>
      <c r="N44" s="19"/>
      <c r="O44" s="16" t="s">
        <v>3</v>
      </c>
      <c r="P44" s="16"/>
      <c r="Q44" s="16"/>
      <c r="R44" s="16"/>
      <c r="S44" s="52" t="str">
        <f>IF(OR(EXACT(P44,""), EXACT(Q44,"")), "", Q44+$D44)</f>
        <v/>
      </c>
      <c r="T44" s="52" t="str">
        <f>IF(OR(EXACT(P44,""), EXACT(Q44,"")), "", R44+$D44)</f>
        <v/>
      </c>
      <c r="U44" s="16"/>
      <c r="V44" s="17"/>
      <c r="W44" s="17"/>
      <c r="Y44" s="12"/>
      <c r="Z44" s="14" t="s">
        <v>7</v>
      </c>
      <c r="AA44" s="5" t="s">
        <v>31</v>
      </c>
      <c r="AB44" s="16" t="s">
        <v>4</v>
      </c>
      <c r="AC44" s="6">
        <v>1</v>
      </c>
      <c r="AD44" s="7">
        <v>44148</v>
      </c>
      <c r="AE44" s="7">
        <f>IF(OR(EXACT(AC44,""), EXACT(AD44,"")), "", AD44+AC44)</f>
        <v>44149</v>
      </c>
      <c r="AF44" s="52">
        <f ca="1">IF(OR(EXACT(AC44,""), EXACT(AD44,"")), "", AD44+$D44)</f>
        <v>44148</v>
      </c>
      <c r="AG44" s="52">
        <f ca="1">IF(OR(EXACT(AC44,""), EXACT(AD44,"")), "", AE44+$D44)</f>
        <v>44149</v>
      </c>
      <c r="AH44" s="16">
        <v>1</v>
      </c>
      <c r="AI44" s="7">
        <v>44148</v>
      </c>
      <c r="AJ44" s="7">
        <f>IF(OR(EXACT(AH44,""), EXACT(AI44,"")), "", AI44+AH44)</f>
        <v>44149</v>
      </c>
      <c r="AL44" s="12" t="s">
        <v>0</v>
      </c>
      <c r="AM44" s="97" t="s">
        <v>6</v>
      </c>
      <c r="AN44" s="98"/>
      <c r="AO44" s="16"/>
      <c r="AP44" s="16"/>
      <c r="AQ44" s="16"/>
      <c r="AR44" s="16"/>
      <c r="AS44" s="52" t="str">
        <f>IF(OR(EXACT(AP44,""), EXACT(AQ44,"")), "", AQ44+$D44)</f>
        <v/>
      </c>
      <c r="AT44" s="52" t="str">
        <f>IF(OR(EXACT(AP44,""), EXACT(AQ44,"")), "", AR44+$D44)</f>
        <v/>
      </c>
      <c r="AU44" s="16"/>
      <c r="AV44" s="17"/>
      <c r="AW44" s="17"/>
      <c r="AY44" s="12"/>
      <c r="AZ44" s="99"/>
      <c r="BA44" s="100"/>
      <c r="BB44" s="16"/>
      <c r="BC44" s="16"/>
      <c r="BD44" s="16"/>
      <c r="BE44" s="16"/>
      <c r="BF44" s="52" t="str">
        <f>IF(OR(EXACT(BC44,""), EXACT(BD44,"")), "", BD44+$D44)</f>
        <v/>
      </c>
      <c r="BG44" s="52" t="str">
        <f>IF(OR(EXACT(BC44,""), EXACT(BD44,"")), "", BE44+$D44)</f>
        <v/>
      </c>
      <c r="BH44" s="16"/>
      <c r="BI44" s="17"/>
      <c r="BJ44" s="17"/>
      <c r="BL44" s="43" t="str">
        <f t="shared" si="100"/>
        <v/>
      </c>
      <c r="BM44" s="44" t="str">
        <f>IF(EXACT(B44,""),"", J44)</f>
        <v/>
      </c>
    </row>
    <row r="45" spans="1:65" x14ac:dyDescent="0.2">
      <c r="B45" s="26"/>
      <c r="C45" s="17"/>
      <c r="D45" s="47">
        <f t="shared" ref="D45" ca="1" si="101">D44</f>
        <v>0</v>
      </c>
      <c r="E45" s="16"/>
      <c r="F45" s="17"/>
      <c r="G45" s="17"/>
      <c r="H45" s="66"/>
      <c r="I45" s="17"/>
      <c r="J45" s="17"/>
      <c r="L45" s="12"/>
      <c r="M45" s="18"/>
      <c r="N45" s="19"/>
      <c r="O45" s="16"/>
      <c r="P45" s="16"/>
      <c r="Q45" s="7"/>
      <c r="R45" s="7"/>
      <c r="S45" s="52" t="str">
        <f>IF(OR(EXACT(P45,""), EXACT(Q45,"")), "", Q45+$D45)</f>
        <v/>
      </c>
      <c r="T45" s="52" t="str">
        <f>IF(OR(EXACT(P45,""), EXACT(Q45,"")), "", R45+$D45)</f>
        <v/>
      </c>
      <c r="U45" s="16"/>
      <c r="V45" s="7"/>
      <c r="W45" s="7"/>
      <c r="Y45" s="12"/>
      <c r="Z45" s="14"/>
      <c r="AA45" s="5"/>
      <c r="AB45" s="16"/>
      <c r="AC45" s="6"/>
      <c r="AD45" s="7"/>
      <c r="AE45" s="7"/>
      <c r="AF45" s="52" t="str">
        <f>IF(OR(EXACT(AC45,""), EXACT(AD45,"")), "", AD45+$D45)</f>
        <v/>
      </c>
      <c r="AG45" s="52" t="str">
        <f>IF(OR(EXACT(AC45,""), EXACT(AD45,"")), "", AE45+$D45)</f>
        <v/>
      </c>
      <c r="AH45" s="16"/>
      <c r="AI45" s="7"/>
      <c r="AJ45" s="7"/>
      <c r="AL45" s="12"/>
      <c r="AM45" s="18" t="s">
        <v>7</v>
      </c>
      <c r="AN45" s="19" t="s">
        <v>32</v>
      </c>
      <c r="AO45" s="16" t="s">
        <v>4</v>
      </c>
      <c r="AP45" s="16">
        <v>1</v>
      </c>
      <c r="AQ45" s="7">
        <v>44148</v>
      </c>
      <c r="AR45" s="7">
        <f>IF(OR(EXACT(AP45,""), EXACT(AQ45,"")), "", AQ45+AP45)</f>
        <v>44149</v>
      </c>
      <c r="AS45" s="52">
        <f ca="1">IF(OR(EXACT(AP45,""), EXACT(AQ45,"")), "", AQ45+$D45)</f>
        <v>44148</v>
      </c>
      <c r="AT45" s="52">
        <f ca="1">IF(OR(EXACT(AP45,""), EXACT(AQ45,"")), "", AR45+$D45)</f>
        <v>44149</v>
      </c>
      <c r="AU45" s="16">
        <v>1</v>
      </c>
      <c r="AV45" s="7">
        <v>44148</v>
      </c>
      <c r="AW45" s="7">
        <f>IF(OR(EXACT(AU45,""), EXACT(AV45,"")), "", AV45+AU45)</f>
        <v>44149</v>
      </c>
      <c r="AY45" s="12"/>
      <c r="AZ45" s="18"/>
      <c r="BA45" s="19"/>
      <c r="BB45" s="16"/>
      <c r="BC45" s="16"/>
      <c r="BD45" s="7"/>
      <c r="BE45" s="7"/>
      <c r="BF45" s="52" t="str">
        <f>IF(OR(EXACT(BC45,""), EXACT(BD45,"")), "", BD45+$D45)</f>
        <v/>
      </c>
      <c r="BG45" s="52" t="str">
        <f>IF(OR(EXACT(BC45,""), EXACT(BD45,"")), "", BE45+$D45)</f>
        <v/>
      </c>
      <c r="BH45" s="16"/>
      <c r="BI45" s="7"/>
      <c r="BJ45" s="7"/>
      <c r="BL45" s="43" t="str">
        <f t="shared" si="100"/>
        <v/>
      </c>
      <c r="BM45" s="44" t="str">
        <f>IF(EXACT(B45,""),"", J45)</f>
        <v/>
      </c>
    </row>
    <row r="46" spans="1:65" x14ac:dyDescent="0.2">
      <c r="B46" s="26"/>
      <c r="C46" s="17"/>
      <c r="D46" s="47" t="e">
        <f>#REF!</f>
        <v>#REF!</v>
      </c>
      <c r="E46" s="16"/>
      <c r="F46" s="17"/>
      <c r="G46" s="17"/>
      <c r="H46" s="66"/>
      <c r="I46" s="17"/>
      <c r="J46" s="17"/>
      <c r="L46" s="12"/>
      <c r="M46" s="18"/>
      <c r="N46" s="19"/>
      <c r="O46" s="16"/>
      <c r="P46" s="16"/>
      <c r="Q46" s="16"/>
      <c r="R46" s="16"/>
      <c r="S46" s="52" t="str">
        <f>IF(OR(EXACT(P46,""), EXACT(Q46,"")), "", Q46+$D46)</f>
        <v/>
      </c>
      <c r="T46" s="52" t="str">
        <f>IF(OR(EXACT(P46,""), EXACT(Q46,"")), "", R46+$D46)</f>
        <v/>
      </c>
      <c r="U46" s="16"/>
      <c r="V46" s="16"/>
      <c r="W46" s="16"/>
      <c r="Y46" s="12"/>
      <c r="Z46" s="18"/>
      <c r="AA46" s="13"/>
      <c r="AB46" s="16"/>
      <c r="AC46" s="16"/>
      <c r="AD46" s="16"/>
      <c r="AE46" s="16"/>
      <c r="AF46" s="52" t="str">
        <f>IF(OR(EXACT(AC46,""), EXACT(AD46,"")), "", AD46+$D46)</f>
        <v/>
      </c>
      <c r="AG46" s="52" t="str">
        <f>IF(OR(EXACT(AC46,""), EXACT(AD46,"")), "", AE46+$D46)</f>
        <v/>
      </c>
      <c r="AH46" s="16"/>
      <c r="AI46" s="16"/>
      <c r="AJ46" s="16"/>
      <c r="AL46" s="12" t="s">
        <v>0</v>
      </c>
      <c r="AM46" s="97" t="s">
        <v>5</v>
      </c>
      <c r="AN46" s="98"/>
      <c r="AO46" s="16"/>
      <c r="AP46" s="16"/>
      <c r="AQ46" s="16"/>
      <c r="AR46" s="16"/>
      <c r="AS46" s="52" t="str">
        <f>IF(OR(EXACT(AP46,""), EXACT(AQ46,"")), "", AQ46+$D46)</f>
        <v/>
      </c>
      <c r="AT46" s="52" t="str">
        <f>IF(OR(EXACT(AP46,""), EXACT(AQ46,"")), "", AR46+$D46)</f>
        <v/>
      </c>
      <c r="AU46" s="16"/>
      <c r="AV46" s="16"/>
      <c r="AW46" s="16"/>
      <c r="AY46" s="12"/>
      <c r="AZ46" s="15"/>
      <c r="BA46" s="20"/>
      <c r="BB46" s="16"/>
      <c r="BC46" s="16"/>
      <c r="BD46" s="16"/>
      <c r="BE46" s="16"/>
      <c r="BF46" s="52" t="str">
        <f>IF(OR(EXACT(BC46,""), EXACT(BD46,"")), "", BD46+$D46)</f>
        <v/>
      </c>
      <c r="BG46" s="52" t="str">
        <f>IF(OR(EXACT(BC46,""), EXACT(BD46,"")), "", BE46+$D46)</f>
        <v/>
      </c>
      <c r="BH46" s="16"/>
      <c r="BI46" s="16"/>
      <c r="BJ46" s="16"/>
      <c r="BL46" s="43" t="str">
        <f t="shared" si="100"/>
        <v/>
      </c>
      <c r="BM46" s="44" t="str">
        <f>IF(EXACT(B46,""),"", J46)</f>
        <v/>
      </c>
    </row>
    <row r="47" spans="1:65" ht="7.5" customHeight="1" x14ac:dyDescent="0.2">
      <c r="B47" s="48"/>
      <c r="C47" s="49"/>
      <c r="D47" s="50"/>
      <c r="E47" s="51"/>
      <c r="F47" s="49"/>
      <c r="G47" s="49"/>
      <c r="H47" s="50"/>
      <c r="I47" s="49"/>
      <c r="J47" s="49"/>
      <c r="L47" s="21"/>
      <c r="M47" s="22"/>
      <c r="N47" s="23"/>
      <c r="O47" s="25"/>
      <c r="P47" s="25"/>
      <c r="Q47" s="25"/>
      <c r="R47" s="25"/>
      <c r="S47" s="25"/>
      <c r="T47" s="25"/>
      <c r="U47" s="25"/>
      <c r="V47" s="24"/>
      <c r="W47" s="24"/>
      <c r="Y47" s="21"/>
      <c r="Z47" s="22"/>
      <c r="AA47" s="23"/>
      <c r="AB47" s="25"/>
      <c r="AC47" s="25"/>
      <c r="AD47" s="25"/>
      <c r="AE47" s="25"/>
      <c r="AF47" s="25"/>
      <c r="AG47" s="25"/>
      <c r="AH47" s="25"/>
      <c r="AI47" s="24"/>
      <c r="AJ47" s="24"/>
      <c r="AL47" s="21"/>
      <c r="AM47" s="22"/>
      <c r="AN47" s="23"/>
      <c r="AO47" s="25"/>
      <c r="AP47" s="25"/>
      <c r="AQ47" s="25"/>
      <c r="AR47" s="25"/>
      <c r="AS47" s="25"/>
      <c r="AT47" s="25"/>
      <c r="AU47" s="25"/>
      <c r="AV47" s="24"/>
      <c r="AW47" s="24"/>
      <c r="AY47" s="21"/>
      <c r="AZ47" s="22"/>
      <c r="BA47" s="23"/>
      <c r="BB47" s="25"/>
      <c r="BC47" s="25"/>
      <c r="BD47" s="25"/>
      <c r="BE47" s="25"/>
      <c r="BF47" s="25"/>
      <c r="BG47" s="25"/>
      <c r="BH47" s="25"/>
      <c r="BI47" s="24"/>
      <c r="BJ47" s="24"/>
      <c r="BL47" s="43" t="str">
        <f t="shared" si="100"/>
        <v/>
      </c>
      <c r="BM47" s="44" t="str">
        <f>IF(EXACT(B47,""),"", J47)</f>
        <v/>
      </c>
    </row>
    <row r="50" spans="27:36" x14ac:dyDescent="0.2">
      <c r="AH50" s="10"/>
      <c r="AI50" s="9"/>
      <c r="AJ50" s="9"/>
    </row>
    <row r="51" spans="27:36" x14ac:dyDescent="0.2">
      <c r="AH51" s="10"/>
      <c r="AI51" s="9"/>
      <c r="AJ51" s="9"/>
    </row>
    <row r="52" spans="27:36" x14ac:dyDescent="0.2">
      <c r="AA52" s="8"/>
      <c r="AC52" s="11"/>
      <c r="AD52" s="11"/>
    </row>
    <row r="53" spans="27:36" x14ac:dyDescent="0.2">
      <c r="AA53" s="8"/>
    </row>
  </sheetData>
  <mergeCells count="62">
    <mergeCell ref="AM46:AN46"/>
    <mergeCell ref="BF3:BG3"/>
    <mergeCell ref="BF4:BG4"/>
    <mergeCell ref="S3:T3"/>
    <mergeCell ref="S4:T4"/>
    <mergeCell ref="AM44:AN44"/>
    <mergeCell ref="AZ44:BA44"/>
    <mergeCell ref="AM7:AN7"/>
    <mergeCell ref="AM17:AN17"/>
    <mergeCell ref="AM36:AN36"/>
    <mergeCell ref="AZ36:BA36"/>
    <mergeCell ref="AM40:AN40"/>
    <mergeCell ref="AS3:AT3"/>
    <mergeCell ref="AS4:AT4"/>
    <mergeCell ref="AH4:AH5"/>
    <mergeCell ref="AI4:AJ4"/>
    <mergeCell ref="AU4:AU5"/>
    <mergeCell ref="AV4:AW4"/>
    <mergeCell ref="E4:E5"/>
    <mergeCell ref="F4:G4"/>
    <mergeCell ref="H4:H5"/>
    <mergeCell ref="I4:J4"/>
    <mergeCell ref="P4:P5"/>
    <mergeCell ref="AB3:AB5"/>
    <mergeCell ref="AC3:AE3"/>
    <mergeCell ref="AF3:AG3"/>
    <mergeCell ref="AH3:AJ3"/>
    <mergeCell ref="AL3:AN5"/>
    <mergeCell ref="AO3:AO5"/>
    <mergeCell ref="AC4:AC5"/>
    <mergeCell ref="Y3:AA5"/>
    <mergeCell ref="Q4:R4"/>
    <mergeCell ref="U4:U5"/>
    <mergeCell ref="V4:W4"/>
    <mergeCell ref="BH3:BJ3"/>
    <mergeCell ref="BC4:BC5"/>
    <mergeCell ref="BD4:BE4"/>
    <mergeCell ref="BH4:BH5"/>
    <mergeCell ref="BI4:BJ4"/>
    <mergeCell ref="AP3:AR3"/>
    <mergeCell ref="AU3:AW3"/>
    <mergeCell ref="AY3:BA5"/>
    <mergeCell ref="BB3:BB5"/>
    <mergeCell ref="BC3:BE3"/>
    <mergeCell ref="AP4:AP5"/>
    <mergeCell ref="AQ4:AR4"/>
    <mergeCell ref="AY2:BJ2"/>
    <mergeCell ref="C3:C5"/>
    <mergeCell ref="D3:D5"/>
    <mergeCell ref="E3:G3"/>
    <mergeCell ref="B2:B5"/>
    <mergeCell ref="C2:D2"/>
    <mergeCell ref="L2:W2"/>
    <mergeCell ref="Y2:AJ2"/>
    <mergeCell ref="AL2:AW2"/>
    <mergeCell ref="AD4:AE4"/>
    <mergeCell ref="AF4:AG4"/>
    <mergeCell ref="H3:J3"/>
    <mergeCell ref="L3:N5"/>
    <mergeCell ref="O3:O5"/>
    <mergeCell ref="P3:R3"/>
    <mergeCell ref="U3:W3"/>
  </mergeCells>
  <pageMargins left="0.7" right="0.7" top="0.75" bottom="0.75" header="0.3" footer="0.3"/>
  <pageSetup paperSize="9" orientation="portrait" r:id="rId1"/>
  <ignoredErrors>
    <ignoredError sqref="BE35 AE35 AE6 AR35 AR6 BE6 R35 R6 BM34:BM43 R43 AE43 S36:T42 AR43 BE43 BM6:BM10 BM17" formula="1"/>
    <ignoredError sqref="D46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A4" sqref="A4:XFD4"/>
    </sheetView>
  </sheetViews>
  <sheetFormatPr defaultRowHeight="15" x14ac:dyDescent="0.25"/>
  <cols>
    <col min="2" max="2" width="17" bestFit="1" customWidth="1"/>
    <col min="3" max="3" width="15.85546875" bestFit="1" customWidth="1"/>
  </cols>
  <sheetData>
    <row r="2" spans="2:3" x14ac:dyDescent="0.25">
      <c r="B2" t="s">
        <v>33</v>
      </c>
      <c r="C2">
        <v>1000</v>
      </c>
    </row>
    <row r="3" spans="2:3" x14ac:dyDescent="0.25">
      <c r="B3" t="s">
        <v>63</v>
      </c>
      <c r="C3" s="63">
        <f ca="1">NOW()</f>
        <v>44508.761038078701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</vt:lpstr>
      <vt:lpstr>MAIN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2021-11-08T11:15:53Z</dcterms:modified>
</cp:coreProperties>
</file>