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0005" windowHeight="3420" activeTab="1"/>
  </bookViews>
  <sheets>
    <sheet name="RESUME" sheetId="5" r:id="rId1"/>
    <sheet name="MAIN" sheetId="6" r:id="rId2"/>
    <sheet name="PARAMETER" sheetId="4" r:id="rId3"/>
  </sheets>
  <calcPr calcId="152511"/>
</workbook>
</file>

<file path=xl/calcChain.xml><?xml version="1.0" encoding="utf-8"?>
<calcChain xmlns="http://schemas.openxmlformats.org/spreadsheetml/2006/main">
  <c r="K234" i="6" l="1"/>
  <c r="J234" i="6"/>
  <c r="I234" i="6"/>
  <c r="BM233" i="6"/>
  <c r="BN233" i="6" s="1"/>
  <c r="BM231" i="6"/>
  <c r="BN231" i="6" s="1"/>
  <c r="BM227" i="6"/>
  <c r="BN227" i="6" s="1"/>
  <c r="BI227" i="6"/>
  <c r="BH227" i="6"/>
  <c r="BG227" i="6"/>
  <c r="BF227" i="6"/>
  <c r="AV227" i="6"/>
  <c r="AU227" i="6"/>
  <c r="AT227" i="6"/>
  <c r="AS227" i="6"/>
  <c r="AI227" i="6"/>
  <c r="AH227" i="6"/>
  <c r="AG227" i="6"/>
  <c r="AF227" i="6"/>
  <c r="V227" i="6"/>
  <c r="U227" i="6"/>
  <c r="T227" i="6"/>
  <c r="S227" i="6"/>
  <c r="BM220" i="6"/>
  <c r="BN220" i="6" s="1"/>
  <c r="BI220" i="6"/>
  <c r="BH220" i="6"/>
  <c r="BG220" i="6"/>
  <c r="BF220" i="6"/>
  <c r="AV220" i="6"/>
  <c r="AS220" i="6"/>
  <c r="AI220" i="6"/>
  <c r="AH220" i="6"/>
  <c r="AG220" i="6"/>
  <c r="AF220" i="6"/>
  <c r="V220" i="6"/>
  <c r="U220" i="6"/>
  <c r="T220" i="6"/>
  <c r="S220" i="6"/>
  <c r="BM219" i="6"/>
  <c r="BN219" i="6" s="1"/>
  <c r="BI219" i="6"/>
  <c r="BH219" i="6"/>
  <c r="BG219" i="6"/>
  <c r="BF219" i="6"/>
  <c r="AV219" i="6"/>
  <c r="AU219" i="6"/>
  <c r="AT219" i="6"/>
  <c r="AS219" i="6"/>
  <c r="AI219" i="6"/>
  <c r="AH219" i="6"/>
  <c r="AG219" i="6"/>
  <c r="AF219" i="6"/>
  <c r="V219" i="6"/>
  <c r="U219" i="6"/>
  <c r="T219" i="6"/>
  <c r="S219" i="6"/>
  <c r="BM218" i="6"/>
  <c r="BK218" i="6"/>
  <c r="BJ218" i="6"/>
  <c r="BI218" i="6"/>
  <c r="BE218" i="6"/>
  <c r="AX218" i="6"/>
  <c r="AW218" i="6"/>
  <c r="AV218" i="6"/>
  <c r="AR218" i="6"/>
  <c r="AK218" i="6"/>
  <c r="AJ218" i="6"/>
  <c r="AI218" i="6"/>
  <c r="AE218" i="6"/>
  <c r="X218" i="6"/>
  <c r="W218" i="6"/>
  <c r="V218" i="6"/>
  <c r="R218" i="6"/>
  <c r="BM7" i="6"/>
  <c r="BN7" i="6"/>
  <c r="BM8" i="6"/>
  <c r="BN8" i="6"/>
  <c r="BM9" i="6"/>
  <c r="BN9" i="6"/>
  <c r="BM10" i="6"/>
  <c r="BN10" i="6"/>
  <c r="BM11" i="6"/>
  <c r="BN11" i="6"/>
  <c r="BM12" i="6"/>
  <c r="BN12" i="6"/>
  <c r="BM13" i="6"/>
  <c r="BN13" i="6"/>
  <c r="BM14" i="6"/>
  <c r="BN14" i="6"/>
  <c r="BM15" i="6"/>
  <c r="BN15" i="6"/>
  <c r="BM16" i="6"/>
  <c r="BN16" i="6"/>
  <c r="BM17" i="6"/>
  <c r="BN17" i="6"/>
  <c r="BM18" i="6"/>
  <c r="BN18" i="6"/>
  <c r="BM19" i="6"/>
  <c r="BN19" i="6"/>
  <c r="BM20" i="6"/>
  <c r="BN20" i="6"/>
  <c r="BM21" i="6"/>
  <c r="BN21" i="6"/>
  <c r="BM22" i="6"/>
  <c r="BN22" i="6"/>
  <c r="BM23" i="6"/>
  <c r="BN23" i="6"/>
  <c r="BM24" i="6"/>
  <c r="BN24" i="6"/>
  <c r="BM25" i="6"/>
  <c r="BN25" i="6"/>
  <c r="BM26" i="6"/>
  <c r="BN26" i="6"/>
  <c r="BM27" i="6"/>
  <c r="BN27" i="6"/>
  <c r="BM28" i="6"/>
  <c r="BN28" i="6"/>
  <c r="BM29" i="6"/>
  <c r="BN29" i="6"/>
  <c r="BM30" i="6"/>
  <c r="BN30" i="6"/>
  <c r="BM31" i="6"/>
  <c r="BN31" i="6"/>
  <c r="BM32" i="6"/>
  <c r="BN32" i="6"/>
  <c r="BM33" i="6"/>
  <c r="BN33" i="6"/>
  <c r="BM34" i="6"/>
  <c r="BN34" i="6"/>
  <c r="BM35" i="6"/>
  <c r="BM36" i="6"/>
  <c r="BN36" i="6"/>
  <c r="BM37" i="6"/>
  <c r="BN37" i="6"/>
  <c r="BM38" i="6"/>
  <c r="BN38" i="6"/>
  <c r="BM39" i="6"/>
  <c r="BN39" i="6"/>
  <c r="BM40" i="6"/>
  <c r="BN40" i="6"/>
  <c r="BM41" i="6"/>
  <c r="BN41" i="6"/>
  <c r="BM42" i="6"/>
  <c r="BN42" i="6"/>
  <c r="BM43" i="6"/>
  <c r="BM44" i="6"/>
  <c r="BN44" i="6"/>
  <c r="BM45" i="6"/>
  <c r="BN45" i="6"/>
  <c r="BM46" i="6"/>
  <c r="BN46" i="6"/>
  <c r="BM47" i="6"/>
  <c r="BN47" i="6"/>
  <c r="BM48" i="6"/>
  <c r="BM49" i="6"/>
  <c r="BN49" i="6"/>
  <c r="BM50" i="6"/>
  <c r="BN50" i="6"/>
  <c r="BM51" i="6"/>
  <c r="BN51" i="6"/>
  <c r="BM52" i="6"/>
  <c r="BN52" i="6"/>
  <c r="BM53" i="6"/>
  <c r="BN53" i="6"/>
  <c r="BM54" i="6"/>
  <c r="BM55" i="6"/>
  <c r="BN55" i="6"/>
  <c r="BM56" i="6"/>
  <c r="BN56" i="6"/>
  <c r="BM57" i="6"/>
  <c r="BN57" i="6"/>
  <c r="BM58" i="6"/>
  <c r="BN58" i="6"/>
  <c r="BM59" i="6"/>
  <c r="BN59" i="6"/>
  <c r="BM60" i="6"/>
  <c r="BN60" i="6"/>
  <c r="BM61" i="6"/>
  <c r="BN61" i="6"/>
  <c r="BM62" i="6"/>
  <c r="BN62" i="6"/>
  <c r="BM63" i="6"/>
  <c r="BN63" i="6"/>
  <c r="BM64" i="6"/>
  <c r="BN64" i="6"/>
  <c r="BM65" i="6"/>
  <c r="BN65" i="6"/>
  <c r="BM66" i="6"/>
  <c r="BN66" i="6"/>
  <c r="BM67" i="6"/>
  <c r="BN67" i="6"/>
  <c r="BM68" i="6"/>
  <c r="BN68" i="6"/>
  <c r="BM69" i="6"/>
  <c r="BN69" i="6"/>
  <c r="BM70" i="6"/>
  <c r="BN70" i="6"/>
  <c r="BM71" i="6"/>
  <c r="BN71" i="6"/>
  <c r="BM72" i="6"/>
  <c r="BN72" i="6"/>
  <c r="BM73" i="6"/>
  <c r="BN73" i="6"/>
  <c r="BM74" i="6"/>
  <c r="BN74" i="6"/>
  <c r="BM75" i="6"/>
  <c r="BN75" i="6"/>
  <c r="BM76" i="6"/>
  <c r="BN76" i="6"/>
  <c r="BM77" i="6"/>
  <c r="BN77" i="6"/>
  <c r="BM78" i="6"/>
  <c r="BN78" i="6"/>
  <c r="BM79" i="6"/>
  <c r="BN79" i="6"/>
  <c r="BM80" i="6"/>
  <c r="BN80" i="6"/>
  <c r="BM81" i="6"/>
  <c r="BN81" i="6"/>
  <c r="BM82" i="6"/>
  <c r="BN82" i="6"/>
  <c r="BM83" i="6"/>
  <c r="BN83" i="6"/>
  <c r="BM84" i="6"/>
  <c r="BN84" i="6"/>
  <c r="BM85" i="6"/>
  <c r="BN85" i="6"/>
  <c r="BM86" i="6"/>
  <c r="BN86" i="6"/>
  <c r="BM87" i="6"/>
  <c r="BN87" i="6"/>
  <c r="BM88" i="6"/>
  <c r="BN88" i="6"/>
  <c r="BM89" i="6"/>
  <c r="BN89" i="6"/>
  <c r="BM90" i="6"/>
  <c r="BN90" i="6"/>
  <c r="BM91" i="6"/>
  <c r="BN91" i="6"/>
  <c r="BM92" i="6"/>
  <c r="BN92" i="6"/>
  <c r="BM93" i="6"/>
  <c r="BN93" i="6"/>
  <c r="BM94" i="6"/>
  <c r="BN94" i="6"/>
  <c r="BM95" i="6"/>
  <c r="BN95" i="6"/>
  <c r="BM96" i="6"/>
  <c r="BN96" i="6"/>
  <c r="BM97" i="6"/>
  <c r="BN97" i="6"/>
  <c r="BM98" i="6"/>
  <c r="BN98" i="6"/>
  <c r="BM99" i="6"/>
  <c r="BN99" i="6"/>
  <c r="BM100" i="6"/>
  <c r="BN100" i="6"/>
  <c r="BM101" i="6"/>
  <c r="BN101" i="6"/>
  <c r="BM102" i="6"/>
  <c r="BN102" i="6"/>
  <c r="BM103" i="6"/>
  <c r="BN103" i="6"/>
  <c r="BM104" i="6"/>
  <c r="BN104" i="6"/>
  <c r="BM105" i="6"/>
  <c r="BN105" i="6"/>
  <c r="BM106" i="6"/>
  <c r="BN106" i="6"/>
  <c r="BM107" i="6"/>
  <c r="BN107" i="6"/>
  <c r="BM108" i="6"/>
  <c r="BN108" i="6"/>
  <c r="BM109" i="6"/>
  <c r="BN109" i="6"/>
  <c r="BM110" i="6"/>
  <c r="BN110" i="6"/>
  <c r="BM111" i="6"/>
  <c r="BN111" i="6"/>
  <c r="BM112" i="6"/>
  <c r="BN112" i="6"/>
  <c r="BM113" i="6"/>
  <c r="BN113" i="6"/>
  <c r="BM114" i="6"/>
  <c r="BN114" i="6"/>
  <c r="BM115" i="6"/>
  <c r="BN115" i="6"/>
  <c r="BM116" i="6"/>
  <c r="BN116" i="6"/>
  <c r="BM117" i="6"/>
  <c r="BN117" i="6"/>
  <c r="BM118" i="6"/>
  <c r="BN118" i="6"/>
  <c r="BM119" i="6"/>
  <c r="BN119" i="6"/>
  <c r="BM120" i="6"/>
  <c r="BN120" i="6"/>
  <c r="BM121" i="6"/>
  <c r="BN121" i="6"/>
  <c r="BM122" i="6"/>
  <c r="BN122" i="6"/>
  <c r="BM123" i="6"/>
  <c r="BN123" i="6"/>
  <c r="BM124" i="6"/>
  <c r="BN124" i="6"/>
  <c r="BM125" i="6"/>
  <c r="BN125" i="6"/>
  <c r="BM126" i="6"/>
  <c r="BN126" i="6"/>
  <c r="BM127" i="6"/>
  <c r="BN127" i="6"/>
  <c r="BM128" i="6"/>
  <c r="BN128" i="6"/>
  <c r="BM129" i="6"/>
  <c r="BN129" i="6"/>
  <c r="BM130" i="6"/>
  <c r="BN130" i="6"/>
  <c r="BM131" i="6"/>
  <c r="BN131" i="6"/>
  <c r="BM132" i="6"/>
  <c r="BN132" i="6"/>
  <c r="BM133" i="6"/>
  <c r="BN133" i="6"/>
  <c r="BM134" i="6"/>
  <c r="BN134" i="6"/>
  <c r="BM135" i="6"/>
  <c r="BN135" i="6"/>
  <c r="BM136" i="6"/>
  <c r="BN136" i="6"/>
  <c r="BM137" i="6"/>
  <c r="BN137" i="6"/>
  <c r="BM138" i="6"/>
  <c r="BN138" i="6"/>
  <c r="BM139" i="6"/>
  <c r="BN139" i="6"/>
  <c r="BM140" i="6"/>
  <c r="BN140" i="6"/>
  <c r="BM141" i="6"/>
  <c r="BN141" i="6"/>
  <c r="BM142" i="6"/>
  <c r="BN142" i="6"/>
  <c r="BM143" i="6"/>
  <c r="BN143" i="6"/>
  <c r="BM144" i="6"/>
  <c r="BN144" i="6"/>
  <c r="BM145" i="6"/>
  <c r="BN145" i="6"/>
  <c r="BM146" i="6"/>
  <c r="BN146" i="6"/>
  <c r="BM147" i="6"/>
  <c r="BN147" i="6"/>
  <c r="BM148" i="6"/>
  <c r="BN148" i="6"/>
  <c r="BM149" i="6"/>
  <c r="BN149" i="6"/>
  <c r="BM150" i="6"/>
  <c r="BN150" i="6"/>
  <c r="BM151" i="6"/>
  <c r="BN151" i="6"/>
  <c r="BM152" i="6"/>
  <c r="BN152" i="6"/>
  <c r="BM153" i="6"/>
  <c r="BN153" i="6"/>
  <c r="BM154" i="6"/>
  <c r="BN154" i="6"/>
  <c r="BM155" i="6"/>
  <c r="BN155" i="6"/>
  <c r="BM156" i="6"/>
  <c r="BN156" i="6"/>
  <c r="BM157" i="6"/>
  <c r="BN157" i="6"/>
  <c r="BM158" i="6"/>
  <c r="BN158" i="6"/>
  <c r="BM159" i="6"/>
  <c r="BN159" i="6"/>
  <c r="BM160" i="6"/>
  <c r="BN160" i="6"/>
  <c r="BM161" i="6"/>
  <c r="BN161" i="6"/>
  <c r="BM162" i="6"/>
  <c r="BN162" i="6"/>
  <c r="BM163" i="6"/>
  <c r="BN163" i="6"/>
  <c r="BM164" i="6"/>
  <c r="BN164" i="6"/>
  <c r="BM165" i="6"/>
  <c r="BN165" i="6"/>
  <c r="BM166" i="6"/>
  <c r="BN166" i="6"/>
  <c r="BM167" i="6"/>
  <c r="BN167" i="6"/>
  <c r="BM168" i="6"/>
  <c r="BN168" i="6"/>
  <c r="BM169" i="6"/>
  <c r="BN169" i="6"/>
  <c r="BM170" i="6"/>
  <c r="BN170" i="6"/>
  <c r="BM171" i="6"/>
  <c r="BN171" i="6"/>
  <c r="BM172" i="6"/>
  <c r="BN172" i="6"/>
  <c r="BM173" i="6"/>
  <c r="BN173" i="6"/>
  <c r="BM174" i="6"/>
  <c r="BN174" i="6"/>
  <c r="BM175" i="6"/>
  <c r="BN175" i="6"/>
  <c r="BM176" i="6"/>
  <c r="BN176" i="6"/>
  <c r="BM177" i="6"/>
  <c r="BN177" i="6"/>
  <c r="BM178" i="6"/>
  <c r="BN178" i="6"/>
  <c r="BM179" i="6"/>
  <c r="BN179" i="6"/>
  <c r="BM180" i="6"/>
  <c r="BN180" i="6"/>
  <c r="BM181" i="6"/>
  <c r="BN181" i="6"/>
  <c r="BM182" i="6"/>
  <c r="BN182" i="6"/>
  <c r="BM183" i="6"/>
  <c r="BN183" i="6"/>
  <c r="BM184" i="6"/>
  <c r="BN184" i="6"/>
  <c r="BM185" i="6"/>
  <c r="BN185" i="6"/>
  <c r="BM186" i="6"/>
  <c r="BN186" i="6"/>
  <c r="BM187" i="6"/>
  <c r="BN187" i="6"/>
  <c r="BM188" i="6"/>
  <c r="BN188" i="6"/>
  <c r="BM189" i="6"/>
  <c r="BN189" i="6"/>
  <c r="BM190" i="6"/>
  <c r="BN190" i="6"/>
  <c r="BM191" i="6"/>
  <c r="BN191" i="6"/>
  <c r="BM192" i="6"/>
  <c r="BN192" i="6"/>
  <c r="BM193" i="6"/>
  <c r="BN193" i="6"/>
  <c r="BM194" i="6"/>
  <c r="BN194" i="6"/>
  <c r="BM195" i="6"/>
  <c r="BN195" i="6"/>
  <c r="BM196" i="6"/>
  <c r="BN196" i="6"/>
  <c r="BM197" i="6"/>
  <c r="BN197" i="6"/>
  <c r="BM198" i="6"/>
  <c r="BN198" i="6"/>
  <c r="BM199" i="6"/>
  <c r="BN199" i="6"/>
  <c r="BM200" i="6"/>
  <c r="BN200" i="6"/>
  <c r="BM201" i="6"/>
  <c r="BN201" i="6"/>
  <c r="BM202" i="6"/>
  <c r="BN202" i="6"/>
  <c r="BM203" i="6"/>
  <c r="BN203" i="6"/>
  <c r="BM204" i="6"/>
  <c r="BN204" i="6"/>
  <c r="BM205" i="6"/>
  <c r="BN205" i="6"/>
  <c r="BM206" i="6"/>
  <c r="BN206" i="6"/>
  <c r="BM207" i="6"/>
  <c r="BN207" i="6"/>
  <c r="BM208" i="6"/>
  <c r="BN208" i="6"/>
  <c r="BM209" i="6"/>
  <c r="BN209" i="6"/>
  <c r="BM210" i="6"/>
  <c r="BN210" i="6"/>
  <c r="BM211" i="6"/>
  <c r="BN211" i="6"/>
  <c r="BM212" i="6"/>
  <c r="BN212" i="6"/>
  <c r="BM213" i="6"/>
  <c r="BN213" i="6"/>
  <c r="BM214" i="6"/>
  <c r="BN214" i="6"/>
  <c r="BM215" i="6"/>
  <c r="BN215" i="6"/>
  <c r="BM216" i="6"/>
  <c r="BN216" i="6"/>
  <c r="BM217" i="6"/>
  <c r="BN217" i="6"/>
  <c r="BM234" i="6"/>
  <c r="BM235" i="6"/>
  <c r="BN235" i="6"/>
  <c r="BM236" i="6"/>
  <c r="BN236" i="6"/>
  <c r="BM237" i="6"/>
  <c r="BN237" i="6"/>
  <c r="BM238" i="6"/>
  <c r="BN238" i="6"/>
  <c r="BM239" i="6"/>
  <c r="BN239" i="6"/>
  <c r="BM240" i="6"/>
  <c r="BN240" i="6"/>
  <c r="BM241" i="6"/>
  <c r="BN241" i="6"/>
  <c r="BM242" i="6"/>
  <c r="BN242" i="6"/>
  <c r="BM243" i="6"/>
  <c r="BN243" i="6"/>
  <c r="BM244" i="6"/>
  <c r="BN244" i="6"/>
  <c r="BM245" i="6"/>
  <c r="BN245" i="6"/>
  <c r="BM246" i="6"/>
  <c r="BN246" i="6"/>
  <c r="BM247" i="6"/>
  <c r="BN247" i="6"/>
  <c r="BM248" i="6"/>
  <c r="BN248" i="6"/>
  <c r="BM249" i="6"/>
  <c r="BN249" i="6"/>
  <c r="BM250" i="6"/>
  <c r="BN250" i="6"/>
  <c r="BM251" i="6"/>
  <c r="BN251" i="6"/>
  <c r="BM252" i="6"/>
  <c r="BN252" i="6"/>
  <c r="BM253" i="6"/>
  <c r="BN253" i="6"/>
  <c r="BM254" i="6"/>
  <c r="BN254" i="6"/>
  <c r="BM255" i="6"/>
  <c r="BM256" i="6"/>
  <c r="BN256" i="6"/>
  <c r="BM257" i="6"/>
  <c r="BN257" i="6"/>
  <c r="BM258" i="6"/>
  <c r="BN258" i="6"/>
  <c r="BM259" i="6"/>
  <c r="BN259" i="6"/>
  <c r="BM260" i="6"/>
  <c r="BN260" i="6"/>
  <c r="BM261" i="6"/>
  <c r="BN261" i="6"/>
  <c r="BM262" i="6"/>
  <c r="BN262" i="6"/>
  <c r="BM263" i="6"/>
  <c r="BN263" i="6"/>
  <c r="BM264" i="6"/>
  <c r="BN264" i="6"/>
  <c r="BM265" i="6"/>
  <c r="BM266" i="6"/>
  <c r="BN266" i="6"/>
  <c r="BM267" i="6"/>
  <c r="BN267" i="6"/>
  <c r="BM268" i="6"/>
  <c r="BN268" i="6"/>
  <c r="BM269" i="6"/>
  <c r="BN269" i="6"/>
  <c r="BM270" i="6"/>
  <c r="BN270" i="6"/>
  <c r="BM271" i="6"/>
  <c r="BM272" i="6"/>
  <c r="BN272" i="6"/>
  <c r="BM273" i="6"/>
  <c r="BN273" i="6"/>
  <c r="BM274" i="6"/>
  <c r="BN274" i="6"/>
  <c r="BM275" i="6"/>
  <c r="BN275" i="6"/>
  <c r="BM276" i="6"/>
  <c r="BN276" i="6"/>
  <c r="BM277" i="6"/>
  <c r="BN277" i="6"/>
  <c r="BM278" i="6"/>
  <c r="BN278" i="6"/>
  <c r="BM279" i="6"/>
  <c r="BM280" i="6"/>
  <c r="BN280" i="6"/>
  <c r="BM281" i="6"/>
  <c r="BN281" i="6"/>
  <c r="BM282" i="6"/>
  <c r="BN282" i="6"/>
  <c r="BM283" i="6"/>
  <c r="BN283" i="6"/>
  <c r="BM284" i="6"/>
  <c r="BN284" i="6"/>
  <c r="BM285" i="6"/>
  <c r="BM286" i="6"/>
  <c r="BN286" i="6"/>
  <c r="BM287" i="6"/>
  <c r="BN287" i="6"/>
  <c r="BM288" i="6"/>
  <c r="BN288" i="6"/>
  <c r="BM289" i="6"/>
  <c r="BN289" i="6"/>
  <c r="BM290" i="6"/>
  <c r="BN290" i="6"/>
  <c r="BM291" i="6"/>
  <c r="BM292" i="6"/>
  <c r="BN292" i="6"/>
  <c r="BM293" i="6"/>
  <c r="BN293" i="6"/>
  <c r="BM294" i="6"/>
  <c r="BN294" i="6"/>
  <c r="BM295" i="6"/>
  <c r="BN295" i="6"/>
  <c r="BM296" i="6"/>
  <c r="BN296" i="6"/>
  <c r="BM297" i="6"/>
  <c r="BN297" i="6"/>
  <c r="BM298" i="6"/>
  <c r="BN298" i="6"/>
  <c r="BM299" i="6"/>
  <c r="BN299" i="6"/>
  <c r="BM300" i="6"/>
  <c r="BN300" i="6"/>
  <c r="BM301" i="6"/>
  <c r="BN301" i="6"/>
  <c r="BM302" i="6"/>
  <c r="BN302" i="6"/>
  <c r="BM303" i="6"/>
  <c r="BN303" i="6"/>
  <c r="BM304" i="6"/>
  <c r="BN304" i="6"/>
  <c r="BM305" i="6"/>
  <c r="BN305" i="6"/>
  <c r="BM306" i="6"/>
  <c r="BN306" i="6"/>
  <c r="BM307" i="6"/>
  <c r="BN307" i="6"/>
  <c r="BM308" i="6"/>
  <c r="BN308" i="6"/>
  <c r="BM309" i="6"/>
  <c r="BN309" i="6"/>
  <c r="BM310" i="6"/>
  <c r="BN310" i="6"/>
  <c r="BM311" i="6"/>
  <c r="BM312" i="6"/>
  <c r="BN312" i="6"/>
  <c r="BM313" i="6"/>
  <c r="BN313" i="6"/>
  <c r="BM314" i="6"/>
  <c r="BN314" i="6"/>
  <c r="BM315" i="6"/>
  <c r="BN315" i="6"/>
  <c r="BM316" i="6"/>
  <c r="BN316" i="6"/>
  <c r="BM317" i="6"/>
  <c r="BN317" i="6"/>
  <c r="BM318" i="6"/>
  <c r="BM319" i="6"/>
  <c r="BN319" i="6"/>
  <c r="BM320" i="6"/>
  <c r="BN320" i="6"/>
  <c r="BM321" i="6"/>
  <c r="BN321" i="6"/>
  <c r="BM322" i="6"/>
  <c r="BN322" i="6"/>
  <c r="BM323" i="6"/>
  <c r="BN323" i="6"/>
  <c r="BM324" i="6"/>
  <c r="BM325" i="6"/>
  <c r="BN325" i="6"/>
  <c r="BM326" i="6"/>
  <c r="BN326" i="6"/>
  <c r="BM327" i="6"/>
  <c r="BN327" i="6"/>
  <c r="BM328" i="6"/>
  <c r="BN328" i="6"/>
  <c r="BM329" i="6"/>
  <c r="BN329" i="6"/>
  <c r="BM330" i="6"/>
  <c r="BM331" i="6"/>
  <c r="BN331" i="6"/>
  <c r="BM332" i="6"/>
  <c r="BN332" i="6"/>
  <c r="BM333" i="6"/>
  <c r="BN333" i="6"/>
  <c r="BM334" i="6"/>
  <c r="BN334" i="6"/>
  <c r="BM335" i="6"/>
  <c r="BN335" i="6"/>
  <c r="BM336" i="6"/>
  <c r="BM337" i="6"/>
  <c r="BN337" i="6"/>
  <c r="BM338" i="6"/>
  <c r="BN338" i="6"/>
  <c r="BM339" i="6"/>
  <c r="BN339" i="6"/>
  <c r="BM340" i="6"/>
  <c r="BN340" i="6"/>
  <c r="BM341" i="6"/>
  <c r="BN341" i="6"/>
  <c r="BM342" i="6"/>
  <c r="BM343" i="6"/>
  <c r="BN343" i="6"/>
  <c r="BM344" i="6"/>
  <c r="BN344" i="6"/>
  <c r="BM345" i="6"/>
  <c r="BN345" i="6"/>
  <c r="BM346" i="6"/>
  <c r="BN346" i="6"/>
  <c r="BM347" i="6"/>
  <c r="BN347" i="6"/>
  <c r="BM348" i="6"/>
  <c r="BM349" i="6"/>
  <c r="BN349" i="6"/>
  <c r="BM350" i="6"/>
  <c r="BN350" i="6"/>
  <c r="BM351" i="6"/>
  <c r="BN351" i="6"/>
  <c r="BM352" i="6"/>
  <c r="BN352" i="6"/>
  <c r="BM353" i="6"/>
  <c r="BN353" i="6"/>
  <c r="BM354" i="6"/>
  <c r="BM355" i="6"/>
  <c r="BN355" i="6"/>
  <c r="BM356" i="6"/>
  <c r="BN356" i="6"/>
  <c r="BM357" i="6"/>
  <c r="BN357" i="6"/>
  <c r="BM358" i="6"/>
  <c r="BN358" i="6"/>
  <c r="BM359" i="6"/>
  <c r="BN359" i="6"/>
  <c r="BM360" i="6"/>
  <c r="BM361" i="6"/>
  <c r="BN361" i="6"/>
  <c r="BM362" i="6"/>
  <c r="BN362" i="6"/>
  <c r="BM363" i="6"/>
  <c r="BN363" i="6"/>
  <c r="BM364" i="6"/>
  <c r="BN364" i="6"/>
  <c r="BM365" i="6"/>
  <c r="BN365" i="6"/>
  <c r="BM366" i="6"/>
  <c r="BM367" i="6"/>
  <c r="BN367" i="6"/>
  <c r="BM368" i="6"/>
  <c r="BN368" i="6"/>
  <c r="BM369" i="6"/>
  <c r="BN369" i="6"/>
  <c r="BM370" i="6"/>
  <c r="BN370" i="6"/>
  <c r="BM371" i="6"/>
  <c r="BN371" i="6"/>
  <c r="BM372" i="6"/>
  <c r="BM373" i="6"/>
  <c r="BN373" i="6"/>
  <c r="BM374" i="6"/>
  <c r="BN374" i="6"/>
  <c r="BM375" i="6"/>
  <c r="BN375" i="6"/>
  <c r="BM376" i="6"/>
  <c r="BN376" i="6"/>
  <c r="BM377" i="6"/>
  <c r="BN377" i="6"/>
  <c r="BM378" i="6"/>
  <c r="BN378" i="6"/>
  <c r="BM379" i="6"/>
  <c r="BN379" i="6"/>
  <c r="BM380" i="6"/>
  <c r="BN380" i="6"/>
  <c r="BM381" i="6"/>
  <c r="BN381" i="6"/>
  <c r="BM382" i="6"/>
  <c r="BN382" i="6"/>
  <c r="BM383" i="6"/>
  <c r="BN383" i="6"/>
  <c r="BM384" i="6"/>
  <c r="BM385" i="6"/>
  <c r="BN385" i="6"/>
  <c r="BM386" i="6"/>
  <c r="BN386" i="6"/>
  <c r="BM387" i="6"/>
  <c r="BN387" i="6"/>
  <c r="BM388" i="6"/>
  <c r="BN388" i="6"/>
  <c r="BM389" i="6"/>
  <c r="BN389" i="6"/>
  <c r="BM390" i="6"/>
  <c r="BM391" i="6"/>
  <c r="BN391" i="6"/>
  <c r="BM392" i="6"/>
  <c r="BN392" i="6"/>
  <c r="BM393" i="6"/>
  <c r="BN393" i="6"/>
  <c r="BM394" i="6"/>
  <c r="BN394" i="6"/>
  <c r="BM395" i="6"/>
  <c r="BN395" i="6"/>
  <c r="BM396" i="6"/>
  <c r="BM397" i="6"/>
  <c r="BN397" i="6"/>
  <c r="BM398" i="6"/>
  <c r="BN398" i="6"/>
  <c r="BM399" i="6"/>
  <c r="BN399" i="6"/>
  <c r="BM400" i="6"/>
  <c r="BN400" i="6"/>
  <c r="BM401" i="6"/>
  <c r="BN401" i="6"/>
  <c r="BM402" i="6"/>
  <c r="BM403" i="6"/>
  <c r="BN403" i="6"/>
  <c r="BM404" i="6"/>
  <c r="BN404" i="6"/>
  <c r="BM405" i="6"/>
  <c r="BN405" i="6"/>
  <c r="BM406" i="6"/>
  <c r="BN406" i="6"/>
  <c r="BM407" i="6"/>
  <c r="BN407" i="6"/>
  <c r="BM408" i="6"/>
  <c r="BM409" i="6"/>
  <c r="BN409" i="6"/>
  <c r="BM410" i="6"/>
  <c r="BN410" i="6"/>
  <c r="BM411" i="6"/>
  <c r="BN411" i="6"/>
  <c r="BM412" i="6"/>
  <c r="BN412" i="6"/>
  <c r="BM413" i="6"/>
  <c r="BN413" i="6"/>
  <c r="BM414" i="6"/>
  <c r="BM415" i="6"/>
  <c r="BN415" i="6"/>
  <c r="BM416" i="6"/>
  <c r="BN416" i="6"/>
  <c r="BM417" i="6"/>
  <c r="BN417" i="6"/>
  <c r="BM418" i="6"/>
  <c r="BN418" i="6"/>
  <c r="BM419" i="6"/>
  <c r="BN419" i="6"/>
  <c r="BM420" i="6"/>
  <c r="BM421" i="6"/>
  <c r="BN421" i="6"/>
  <c r="BM422" i="6"/>
  <c r="BN422" i="6"/>
  <c r="BM423" i="6"/>
  <c r="BN423" i="6"/>
  <c r="BM424" i="6"/>
  <c r="BN424" i="6"/>
  <c r="BM425" i="6"/>
  <c r="BN425" i="6"/>
  <c r="BM426" i="6"/>
  <c r="BM427" i="6"/>
  <c r="BN427" i="6"/>
  <c r="BM428" i="6"/>
  <c r="BN428" i="6"/>
  <c r="BM429" i="6"/>
  <c r="BN429" i="6"/>
  <c r="BM430" i="6"/>
  <c r="BN430" i="6"/>
  <c r="BM431" i="6"/>
  <c r="BN431" i="6"/>
  <c r="BI268" i="6"/>
  <c r="BH268" i="6"/>
  <c r="BG268" i="6"/>
  <c r="BF268" i="6"/>
  <c r="AV268" i="6"/>
  <c r="AU268" i="6"/>
  <c r="AT268" i="6"/>
  <c r="AS268" i="6"/>
  <c r="AI268" i="6"/>
  <c r="AH268" i="6"/>
  <c r="AG268" i="6"/>
  <c r="AF268" i="6"/>
  <c r="V268" i="6"/>
  <c r="U268" i="6"/>
  <c r="T268" i="6"/>
  <c r="S268" i="6"/>
  <c r="BI267" i="6"/>
  <c r="BH267" i="6"/>
  <c r="BG267" i="6"/>
  <c r="BF267" i="6"/>
  <c r="AV267" i="6"/>
  <c r="AU267" i="6"/>
  <c r="AT267" i="6"/>
  <c r="AS267" i="6"/>
  <c r="AI267" i="6"/>
  <c r="AH267" i="6"/>
  <c r="AG267" i="6"/>
  <c r="AF267" i="6"/>
  <c r="V267" i="6"/>
  <c r="U267" i="6"/>
  <c r="T267" i="6"/>
  <c r="S267" i="6"/>
  <c r="BI266" i="6"/>
  <c r="BH266" i="6"/>
  <c r="BG266" i="6"/>
  <c r="BF266" i="6"/>
  <c r="AV266" i="6"/>
  <c r="AU266" i="6"/>
  <c r="AT266" i="6"/>
  <c r="AS266" i="6"/>
  <c r="AI266" i="6"/>
  <c r="AH266" i="6"/>
  <c r="AG266" i="6"/>
  <c r="AF266" i="6"/>
  <c r="V266" i="6"/>
  <c r="U266" i="6"/>
  <c r="T266" i="6"/>
  <c r="S266" i="6"/>
  <c r="BK265" i="6"/>
  <c r="BJ265" i="6"/>
  <c r="BI265" i="6"/>
  <c r="BH265" i="6"/>
  <c r="BG265" i="6"/>
  <c r="BF265" i="6"/>
  <c r="BE265" i="6"/>
  <c r="BD265" i="6"/>
  <c r="AX265" i="6"/>
  <c r="AW265" i="6"/>
  <c r="AV265" i="6"/>
  <c r="AU265" i="6"/>
  <c r="AT265" i="6"/>
  <c r="AS265" i="6"/>
  <c r="AR265" i="6"/>
  <c r="AQ265" i="6"/>
  <c r="AK265" i="6"/>
  <c r="AJ265" i="6"/>
  <c r="AI265" i="6"/>
  <c r="AH265" i="6"/>
  <c r="AG265" i="6"/>
  <c r="AF265" i="6"/>
  <c r="AE265" i="6"/>
  <c r="AD265" i="6"/>
  <c r="X265" i="6"/>
  <c r="W265" i="6"/>
  <c r="V265" i="6"/>
  <c r="U265" i="6"/>
  <c r="T265" i="6"/>
  <c r="S265" i="6"/>
  <c r="R265" i="6"/>
  <c r="Q265" i="6"/>
  <c r="BI321" i="6"/>
  <c r="BH321" i="6"/>
  <c r="BG321" i="6"/>
  <c r="BF321" i="6"/>
  <c r="AV321" i="6"/>
  <c r="AU321" i="6"/>
  <c r="AT321" i="6"/>
  <c r="AS321" i="6"/>
  <c r="AI321" i="6"/>
  <c r="AH321" i="6"/>
  <c r="AG321" i="6"/>
  <c r="AF321" i="6"/>
  <c r="V321" i="6"/>
  <c r="U321" i="6"/>
  <c r="T321" i="6"/>
  <c r="S321" i="6"/>
  <c r="BI320" i="6"/>
  <c r="BH320" i="6"/>
  <c r="BG320" i="6"/>
  <c r="BF320" i="6"/>
  <c r="AV320" i="6"/>
  <c r="AU320" i="6"/>
  <c r="AT320" i="6"/>
  <c r="AS320" i="6"/>
  <c r="AI320" i="6"/>
  <c r="AH320" i="6"/>
  <c r="AG320" i="6"/>
  <c r="AF320" i="6"/>
  <c r="V320" i="6"/>
  <c r="U320" i="6"/>
  <c r="T320" i="6"/>
  <c r="S320" i="6"/>
  <c r="BI319" i="6"/>
  <c r="BH319" i="6"/>
  <c r="BG319" i="6"/>
  <c r="BF319" i="6"/>
  <c r="AV319" i="6"/>
  <c r="AU319" i="6"/>
  <c r="AT319" i="6"/>
  <c r="AS319" i="6"/>
  <c r="AI319" i="6"/>
  <c r="AH319" i="6"/>
  <c r="AG319" i="6"/>
  <c r="AF319" i="6"/>
  <c r="V319" i="6"/>
  <c r="U319" i="6"/>
  <c r="T319" i="6"/>
  <c r="S319" i="6"/>
  <c r="BK318" i="6"/>
  <c r="BJ318" i="6"/>
  <c r="BI318" i="6"/>
  <c r="BH318" i="6"/>
  <c r="BG318" i="6"/>
  <c r="BF318" i="6"/>
  <c r="BE318" i="6"/>
  <c r="BD318" i="6"/>
  <c r="AX318" i="6"/>
  <c r="AW318" i="6"/>
  <c r="AV318" i="6"/>
  <c r="AU318" i="6"/>
  <c r="AT318" i="6"/>
  <c r="AS318" i="6"/>
  <c r="AR318" i="6"/>
  <c r="AQ318" i="6"/>
  <c r="AK318" i="6"/>
  <c r="AJ318" i="6"/>
  <c r="AI318" i="6"/>
  <c r="AH318" i="6"/>
  <c r="AG318" i="6"/>
  <c r="AF318" i="6"/>
  <c r="AE318" i="6"/>
  <c r="AD318" i="6"/>
  <c r="X318" i="6"/>
  <c r="W318" i="6"/>
  <c r="V318" i="6"/>
  <c r="U318" i="6"/>
  <c r="T318" i="6"/>
  <c r="S318" i="6"/>
  <c r="R318" i="6"/>
  <c r="Q318" i="6"/>
  <c r="BI339" i="6"/>
  <c r="BH339" i="6"/>
  <c r="BG339" i="6"/>
  <c r="BF339" i="6"/>
  <c r="AV339" i="6"/>
  <c r="AU339" i="6"/>
  <c r="AT339" i="6"/>
  <c r="AS339" i="6"/>
  <c r="AI339" i="6"/>
  <c r="AH339" i="6"/>
  <c r="AG339" i="6"/>
  <c r="AF339" i="6"/>
  <c r="V339" i="6"/>
  <c r="U339" i="6"/>
  <c r="T339" i="6"/>
  <c r="S339" i="6"/>
  <c r="BI338" i="6"/>
  <c r="BH338" i="6"/>
  <c r="BG338" i="6"/>
  <c r="BF338" i="6"/>
  <c r="AV338" i="6"/>
  <c r="AU338" i="6"/>
  <c r="AT338" i="6"/>
  <c r="AS338" i="6"/>
  <c r="AI338" i="6"/>
  <c r="AH338" i="6"/>
  <c r="AG338" i="6"/>
  <c r="AF338" i="6"/>
  <c r="V338" i="6"/>
  <c r="U338" i="6"/>
  <c r="T338" i="6"/>
  <c r="S338" i="6"/>
  <c r="BI337" i="6"/>
  <c r="BH337" i="6"/>
  <c r="BG337" i="6"/>
  <c r="BF337" i="6"/>
  <c r="AV337" i="6"/>
  <c r="AU337" i="6"/>
  <c r="AT337" i="6"/>
  <c r="AS337" i="6"/>
  <c r="AI337" i="6"/>
  <c r="AH337" i="6"/>
  <c r="AG337" i="6"/>
  <c r="AF337" i="6"/>
  <c r="V337" i="6"/>
  <c r="U337" i="6"/>
  <c r="T337" i="6"/>
  <c r="S337" i="6"/>
  <c r="BK336" i="6"/>
  <c r="BJ336" i="6"/>
  <c r="BI336" i="6"/>
  <c r="BH336" i="6"/>
  <c r="BG336" i="6"/>
  <c r="BF336" i="6"/>
  <c r="BE336" i="6"/>
  <c r="BD336" i="6"/>
  <c r="AX336" i="6"/>
  <c r="AW336" i="6"/>
  <c r="AV336" i="6"/>
  <c r="AU336" i="6"/>
  <c r="AT336" i="6"/>
  <c r="AS336" i="6"/>
  <c r="AR336" i="6"/>
  <c r="AQ336" i="6"/>
  <c r="AK336" i="6"/>
  <c r="AJ336" i="6"/>
  <c r="AI336" i="6"/>
  <c r="AH336" i="6"/>
  <c r="AG336" i="6"/>
  <c r="AF336" i="6"/>
  <c r="AE336" i="6"/>
  <c r="AD336" i="6"/>
  <c r="X336" i="6"/>
  <c r="W336" i="6"/>
  <c r="V336" i="6"/>
  <c r="U336" i="6"/>
  <c r="T336" i="6"/>
  <c r="S336" i="6"/>
  <c r="R336" i="6"/>
  <c r="Q336" i="6"/>
  <c r="BI357" i="6"/>
  <c r="BH357" i="6"/>
  <c r="BG357" i="6"/>
  <c r="BF357" i="6"/>
  <c r="AV357" i="6"/>
  <c r="AU357" i="6"/>
  <c r="AT357" i="6"/>
  <c r="AS357" i="6"/>
  <c r="AI357" i="6"/>
  <c r="AH357" i="6"/>
  <c r="AG357" i="6"/>
  <c r="AF357" i="6"/>
  <c r="V357" i="6"/>
  <c r="U357" i="6"/>
  <c r="T357" i="6"/>
  <c r="S357" i="6"/>
  <c r="BI356" i="6"/>
  <c r="BH356" i="6"/>
  <c r="BG356" i="6"/>
  <c r="BF356" i="6"/>
  <c r="AV356" i="6"/>
  <c r="AU356" i="6"/>
  <c r="AT356" i="6"/>
  <c r="AS356" i="6"/>
  <c r="AI356" i="6"/>
  <c r="AH356" i="6"/>
  <c r="AG356" i="6"/>
  <c r="AF356" i="6"/>
  <c r="V356" i="6"/>
  <c r="U356" i="6"/>
  <c r="T356" i="6"/>
  <c r="S356" i="6"/>
  <c r="BI355" i="6"/>
  <c r="BH355" i="6"/>
  <c r="BG355" i="6"/>
  <c r="BF355" i="6"/>
  <c r="AV355" i="6"/>
  <c r="AU355" i="6"/>
  <c r="AT355" i="6"/>
  <c r="AS355" i="6"/>
  <c r="AI355" i="6"/>
  <c r="AH355" i="6"/>
  <c r="AG355" i="6"/>
  <c r="AF355" i="6"/>
  <c r="V355" i="6"/>
  <c r="U355" i="6"/>
  <c r="T355" i="6"/>
  <c r="S355" i="6"/>
  <c r="BK354" i="6"/>
  <c r="BJ354" i="6"/>
  <c r="BI354" i="6"/>
  <c r="BH354" i="6"/>
  <c r="BG354" i="6"/>
  <c r="BF354" i="6"/>
  <c r="BE354" i="6"/>
  <c r="BD354" i="6"/>
  <c r="AX354" i="6"/>
  <c r="AW354" i="6"/>
  <c r="AV354" i="6"/>
  <c r="AU354" i="6"/>
  <c r="AT354" i="6"/>
  <c r="AS354" i="6"/>
  <c r="AR354" i="6"/>
  <c r="AQ354" i="6"/>
  <c r="AK354" i="6"/>
  <c r="AJ354" i="6"/>
  <c r="AI354" i="6"/>
  <c r="AH354" i="6"/>
  <c r="AG354" i="6"/>
  <c r="AF354" i="6"/>
  <c r="AE354" i="6"/>
  <c r="AD354" i="6"/>
  <c r="X354" i="6"/>
  <c r="W354" i="6"/>
  <c r="V354" i="6"/>
  <c r="U354" i="6"/>
  <c r="T354" i="6"/>
  <c r="S354" i="6"/>
  <c r="R354" i="6"/>
  <c r="Q354" i="6"/>
  <c r="BI417" i="6"/>
  <c r="BH417" i="6"/>
  <c r="BG417" i="6"/>
  <c r="BF417" i="6"/>
  <c r="AV417" i="6"/>
  <c r="AU417" i="6"/>
  <c r="AT417" i="6"/>
  <c r="AS417" i="6"/>
  <c r="AI417" i="6"/>
  <c r="AH417" i="6"/>
  <c r="AG417" i="6"/>
  <c r="AF417" i="6"/>
  <c r="V417" i="6"/>
  <c r="U417" i="6"/>
  <c r="T417" i="6"/>
  <c r="S417" i="6"/>
  <c r="BI416" i="6"/>
  <c r="BH416" i="6"/>
  <c r="BG416" i="6"/>
  <c r="BF416" i="6"/>
  <c r="AV416" i="6"/>
  <c r="AU416" i="6"/>
  <c r="AT416" i="6"/>
  <c r="AS416" i="6"/>
  <c r="AI416" i="6"/>
  <c r="AH416" i="6"/>
  <c r="AG416" i="6"/>
  <c r="AF416" i="6"/>
  <c r="V416" i="6"/>
  <c r="U416" i="6"/>
  <c r="T416" i="6"/>
  <c r="S416" i="6"/>
  <c r="BI415" i="6"/>
  <c r="BH415" i="6"/>
  <c r="BG415" i="6"/>
  <c r="BF415" i="6"/>
  <c r="AV415" i="6"/>
  <c r="AU415" i="6"/>
  <c r="AT415" i="6"/>
  <c r="AS415" i="6"/>
  <c r="AI415" i="6"/>
  <c r="AH415" i="6"/>
  <c r="AG415" i="6"/>
  <c r="AF415" i="6"/>
  <c r="V415" i="6"/>
  <c r="U415" i="6"/>
  <c r="T415" i="6"/>
  <c r="S415" i="6"/>
  <c r="BK414" i="6"/>
  <c r="BJ414" i="6"/>
  <c r="BI414" i="6"/>
  <c r="BH414" i="6"/>
  <c r="BG414" i="6"/>
  <c r="BF414" i="6"/>
  <c r="BE414" i="6"/>
  <c r="BD414" i="6"/>
  <c r="AX414" i="6"/>
  <c r="AW414" i="6"/>
  <c r="AV414" i="6"/>
  <c r="AU414" i="6"/>
  <c r="AT414" i="6"/>
  <c r="AS414" i="6"/>
  <c r="AR414" i="6"/>
  <c r="AQ414" i="6"/>
  <c r="AK414" i="6"/>
  <c r="AJ414" i="6"/>
  <c r="AI414" i="6"/>
  <c r="AH414" i="6"/>
  <c r="AG414" i="6"/>
  <c r="AF414" i="6"/>
  <c r="AE414" i="6"/>
  <c r="AD414" i="6"/>
  <c r="X414" i="6"/>
  <c r="W414" i="6"/>
  <c r="V414" i="6"/>
  <c r="U414" i="6"/>
  <c r="T414" i="6"/>
  <c r="S414" i="6"/>
  <c r="R414" i="6"/>
  <c r="Q414" i="6"/>
  <c r="F106" i="5"/>
  <c r="G106" i="5"/>
  <c r="H106" i="5"/>
  <c r="I106" i="5"/>
  <c r="K106" i="5"/>
  <c r="F107" i="5"/>
  <c r="G107" i="5"/>
  <c r="H107" i="5"/>
  <c r="I107" i="5"/>
  <c r="K107" i="5"/>
  <c r="F108" i="5"/>
  <c r="G108" i="5"/>
  <c r="H108" i="5"/>
  <c r="I108" i="5"/>
  <c r="K108" i="5"/>
  <c r="F109" i="5"/>
  <c r="G109" i="5"/>
  <c r="H109" i="5"/>
  <c r="I109" i="5"/>
  <c r="K109" i="5"/>
  <c r="F110" i="5"/>
  <c r="G110" i="5"/>
  <c r="H110" i="5"/>
  <c r="I110" i="5"/>
  <c r="K110" i="5"/>
  <c r="F111" i="5"/>
  <c r="G111" i="5"/>
  <c r="H111" i="5"/>
  <c r="I111" i="5"/>
  <c r="K111" i="5"/>
  <c r="F112" i="5"/>
  <c r="G112" i="5"/>
  <c r="H112" i="5"/>
  <c r="I112" i="5"/>
  <c r="K112" i="5"/>
  <c r="F113" i="5"/>
  <c r="G113" i="5"/>
  <c r="H113" i="5"/>
  <c r="I113" i="5"/>
  <c r="K113" i="5"/>
  <c r="F114" i="5"/>
  <c r="G114" i="5"/>
  <c r="H114" i="5"/>
  <c r="I114" i="5"/>
  <c r="K114" i="5"/>
  <c r="F115" i="5"/>
  <c r="G115" i="5"/>
  <c r="H115" i="5"/>
  <c r="I115" i="5"/>
  <c r="K115" i="5"/>
  <c r="F116" i="5"/>
  <c r="G116" i="5"/>
  <c r="H116" i="5"/>
  <c r="I116" i="5"/>
  <c r="K116" i="5"/>
  <c r="F117" i="5"/>
  <c r="G117" i="5"/>
  <c r="H117" i="5"/>
  <c r="I117" i="5"/>
  <c r="K117" i="5"/>
  <c r="F118" i="5"/>
  <c r="G118" i="5"/>
  <c r="H118" i="5"/>
  <c r="I118" i="5"/>
  <c r="K118" i="5"/>
  <c r="F119" i="5"/>
  <c r="G119" i="5"/>
  <c r="H119" i="5"/>
  <c r="I119" i="5"/>
  <c r="K119" i="5"/>
  <c r="F120" i="5"/>
  <c r="G120" i="5"/>
  <c r="H120" i="5"/>
  <c r="I120" i="5"/>
  <c r="K120" i="5"/>
  <c r="F121" i="5"/>
  <c r="G121" i="5"/>
  <c r="H121" i="5"/>
  <c r="I121" i="5"/>
  <c r="K121" i="5"/>
  <c r="F122" i="5"/>
  <c r="G122" i="5"/>
  <c r="H122" i="5"/>
  <c r="I122" i="5"/>
  <c r="K122" i="5"/>
  <c r="F123" i="5"/>
  <c r="G123" i="5"/>
  <c r="H123" i="5"/>
  <c r="I123" i="5"/>
  <c r="K123" i="5"/>
  <c r="F124" i="5"/>
  <c r="G124" i="5"/>
  <c r="H124" i="5"/>
  <c r="I124" i="5"/>
  <c r="K124" i="5"/>
  <c r="F125" i="5"/>
  <c r="G125" i="5"/>
  <c r="H125" i="5"/>
  <c r="I125" i="5"/>
  <c r="K125" i="5"/>
  <c r="F126" i="5"/>
  <c r="G126" i="5"/>
  <c r="H126" i="5"/>
  <c r="I126" i="5"/>
  <c r="K126" i="5"/>
  <c r="F127" i="5"/>
  <c r="G127" i="5"/>
  <c r="H127" i="5"/>
  <c r="I127" i="5"/>
  <c r="K127" i="5"/>
  <c r="F128" i="5"/>
  <c r="G128" i="5"/>
  <c r="H128" i="5"/>
  <c r="I128" i="5"/>
  <c r="K128" i="5"/>
  <c r="F129" i="5"/>
  <c r="G129" i="5"/>
  <c r="H129" i="5"/>
  <c r="I129" i="5"/>
  <c r="K129" i="5"/>
  <c r="F130" i="5"/>
  <c r="G130" i="5"/>
  <c r="H130" i="5"/>
  <c r="I130" i="5"/>
  <c r="K130" i="5"/>
  <c r="F131" i="5"/>
  <c r="G131" i="5"/>
  <c r="H131" i="5"/>
  <c r="I131" i="5"/>
  <c r="K131" i="5"/>
  <c r="F132" i="5"/>
  <c r="G132" i="5"/>
  <c r="H132" i="5"/>
  <c r="I132" i="5"/>
  <c r="K132" i="5"/>
  <c r="F133" i="5"/>
  <c r="G133" i="5"/>
  <c r="H133" i="5"/>
  <c r="I133" i="5"/>
  <c r="K133" i="5"/>
  <c r="F134" i="5"/>
  <c r="G134" i="5"/>
  <c r="H134" i="5"/>
  <c r="I134" i="5"/>
  <c r="K134" i="5"/>
  <c r="F135" i="5"/>
  <c r="G135" i="5"/>
  <c r="H135" i="5"/>
  <c r="I135" i="5"/>
  <c r="K135" i="5"/>
  <c r="F136" i="5"/>
  <c r="G136" i="5"/>
  <c r="H136" i="5"/>
  <c r="I136" i="5"/>
  <c r="K136" i="5"/>
  <c r="F137" i="5"/>
  <c r="G137" i="5"/>
  <c r="H137" i="5"/>
  <c r="I137" i="5"/>
  <c r="K137" i="5"/>
  <c r="F138" i="5"/>
  <c r="G138" i="5"/>
  <c r="H138" i="5"/>
  <c r="I138" i="5"/>
  <c r="K138" i="5"/>
  <c r="F139" i="5"/>
  <c r="G139" i="5"/>
  <c r="H139" i="5"/>
  <c r="I139" i="5"/>
  <c r="K139" i="5"/>
  <c r="F140" i="5"/>
  <c r="G140" i="5"/>
  <c r="H140" i="5"/>
  <c r="I140" i="5"/>
  <c r="K140" i="5"/>
  <c r="F141" i="5"/>
  <c r="G141" i="5"/>
  <c r="H141" i="5"/>
  <c r="I141" i="5"/>
  <c r="K141" i="5"/>
  <c r="F142" i="5"/>
  <c r="G142" i="5"/>
  <c r="H142" i="5"/>
  <c r="I142" i="5"/>
  <c r="K142" i="5"/>
  <c r="F143" i="5"/>
  <c r="G143" i="5"/>
  <c r="H143" i="5"/>
  <c r="I143" i="5"/>
  <c r="K143" i="5"/>
  <c r="F144" i="5"/>
  <c r="G144" i="5"/>
  <c r="H144" i="5"/>
  <c r="I144" i="5"/>
  <c r="K144" i="5"/>
  <c r="F145" i="5"/>
  <c r="G145" i="5"/>
  <c r="H145" i="5"/>
  <c r="I145" i="5"/>
  <c r="K145" i="5"/>
  <c r="F146" i="5"/>
  <c r="G146" i="5"/>
  <c r="H146" i="5"/>
  <c r="I146" i="5"/>
  <c r="K146" i="5"/>
  <c r="F147" i="5"/>
  <c r="G147" i="5"/>
  <c r="H147" i="5"/>
  <c r="I147" i="5"/>
  <c r="K147" i="5"/>
  <c r="F148" i="5"/>
  <c r="G148" i="5"/>
  <c r="H148" i="5"/>
  <c r="I148" i="5"/>
  <c r="K148" i="5"/>
  <c r="F149" i="5"/>
  <c r="G149" i="5"/>
  <c r="H149" i="5"/>
  <c r="I149" i="5"/>
  <c r="K149" i="5"/>
  <c r="BI399" i="6"/>
  <c r="BH399" i="6"/>
  <c r="BG399" i="6"/>
  <c r="BF399" i="6"/>
  <c r="AV399" i="6"/>
  <c r="AU399" i="6"/>
  <c r="AT399" i="6"/>
  <c r="AS399" i="6"/>
  <c r="AI399" i="6"/>
  <c r="AH399" i="6"/>
  <c r="AG399" i="6"/>
  <c r="AF399" i="6"/>
  <c r="V399" i="6"/>
  <c r="U399" i="6"/>
  <c r="T399" i="6"/>
  <c r="S399" i="6"/>
  <c r="BI398" i="6"/>
  <c r="BH398" i="6"/>
  <c r="BG398" i="6"/>
  <c r="BF398" i="6"/>
  <c r="AV398" i="6"/>
  <c r="AS398" i="6"/>
  <c r="AI398" i="6"/>
  <c r="AH398" i="6"/>
  <c r="AG398" i="6"/>
  <c r="AF398" i="6"/>
  <c r="V398" i="6"/>
  <c r="U398" i="6"/>
  <c r="T398" i="6"/>
  <c r="S398" i="6"/>
  <c r="BI397" i="6"/>
  <c r="BH397" i="6"/>
  <c r="BG397" i="6"/>
  <c r="BF397" i="6"/>
  <c r="AV397" i="6"/>
  <c r="AU397" i="6"/>
  <c r="AT397" i="6"/>
  <c r="AS397" i="6"/>
  <c r="AI397" i="6"/>
  <c r="AH397" i="6"/>
  <c r="AG397" i="6"/>
  <c r="AF397" i="6"/>
  <c r="V397" i="6"/>
  <c r="U397" i="6"/>
  <c r="T397" i="6"/>
  <c r="S397" i="6"/>
  <c r="BK396" i="6"/>
  <c r="BJ396" i="6"/>
  <c r="BI396" i="6"/>
  <c r="BH396" i="6"/>
  <c r="BG396" i="6"/>
  <c r="BF396" i="6"/>
  <c r="BE396" i="6"/>
  <c r="BD396" i="6"/>
  <c r="AX396" i="6"/>
  <c r="AW396" i="6"/>
  <c r="AV396" i="6"/>
  <c r="AS396" i="6"/>
  <c r="AR396" i="6"/>
  <c r="AQ396" i="6"/>
  <c r="AK396" i="6"/>
  <c r="AJ396" i="6"/>
  <c r="AI396" i="6"/>
  <c r="AH396" i="6"/>
  <c r="AG396" i="6"/>
  <c r="AF396" i="6"/>
  <c r="AE396" i="6"/>
  <c r="AD396" i="6"/>
  <c r="X396" i="6"/>
  <c r="W396" i="6"/>
  <c r="V396" i="6"/>
  <c r="U396" i="6"/>
  <c r="T396" i="6"/>
  <c r="S396" i="6"/>
  <c r="R396" i="6"/>
  <c r="Q396" i="6"/>
  <c r="C3" i="4"/>
  <c r="F92" i="5"/>
  <c r="G92" i="5"/>
  <c r="H92" i="5"/>
  <c r="I92" i="5"/>
  <c r="K92" i="5"/>
  <c r="F93" i="5"/>
  <c r="G93" i="5"/>
  <c r="H93" i="5"/>
  <c r="I93" i="5"/>
  <c r="K93" i="5"/>
  <c r="F94" i="5"/>
  <c r="G94" i="5"/>
  <c r="H94" i="5"/>
  <c r="I94" i="5"/>
  <c r="K94" i="5"/>
  <c r="F95" i="5"/>
  <c r="G95" i="5"/>
  <c r="H95" i="5"/>
  <c r="I95" i="5"/>
  <c r="K95" i="5"/>
  <c r="F96" i="5"/>
  <c r="G96" i="5"/>
  <c r="H96" i="5"/>
  <c r="I96" i="5"/>
  <c r="K96" i="5"/>
  <c r="F97" i="5"/>
  <c r="G97" i="5"/>
  <c r="H97" i="5"/>
  <c r="I97" i="5"/>
  <c r="K97" i="5"/>
  <c r="F98" i="5"/>
  <c r="G98" i="5"/>
  <c r="H98" i="5"/>
  <c r="I98" i="5"/>
  <c r="K98" i="5"/>
  <c r="F99" i="5"/>
  <c r="G99" i="5"/>
  <c r="H99" i="5"/>
  <c r="I99" i="5"/>
  <c r="K99" i="5"/>
  <c r="F100" i="5"/>
  <c r="G100" i="5"/>
  <c r="H100" i="5"/>
  <c r="I100" i="5"/>
  <c r="K100" i="5"/>
  <c r="F101" i="5"/>
  <c r="G101" i="5"/>
  <c r="H101" i="5"/>
  <c r="I101" i="5"/>
  <c r="K101" i="5"/>
  <c r="F102" i="5"/>
  <c r="G102" i="5"/>
  <c r="H102" i="5"/>
  <c r="I102" i="5"/>
  <c r="K102" i="5"/>
  <c r="F103" i="5"/>
  <c r="G103" i="5"/>
  <c r="H103" i="5"/>
  <c r="I103" i="5"/>
  <c r="K103" i="5"/>
  <c r="F104" i="5"/>
  <c r="G104" i="5"/>
  <c r="H104" i="5"/>
  <c r="I104" i="5"/>
  <c r="K104" i="5"/>
  <c r="F105" i="5"/>
  <c r="G105" i="5"/>
  <c r="H105" i="5"/>
  <c r="I105" i="5"/>
  <c r="K105" i="5"/>
  <c r="AW382" i="6"/>
  <c r="AX382" i="6" s="1"/>
  <c r="AV382" i="6" s="1"/>
  <c r="AW381" i="6"/>
  <c r="AX381" i="6" s="1"/>
  <c r="AV381" i="6" s="1"/>
  <c r="AW380" i="6"/>
  <c r="AX380" i="6" s="1"/>
  <c r="AV380" i="6" s="1"/>
  <c r="AW379" i="6"/>
  <c r="AX379" i="6" s="1"/>
  <c r="AV379" i="6" s="1"/>
  <c r="AW378" i="6"/>
  <c r="AX378" i="6" s="1"/>
  <c r="AT382" i="6"/>
  <c r="AU382" i="6" s="1"/>
  <c r="AS382" i="6"/>
  <c r="AT381" i="6"/>
  <c r="AU381" i="6" s="1"/>
  <c r="AS381" i="6"/>
  <c r="AT380" i="6"/>
  <c r="AU380" i="6" s="1"/>
  <c r="AS380" i="6"/>
  <c r="AT379" i="6"/>
  <c r="AU379" i="6" s="1"/>
  <c r="AS379" i="6"/>
  <c r="AS378" i="6"/>
  <c r="AV377" i="6"/>
  <c r="AU377" i="6"/>
  <c r="AT377" i="6"/>
  <c r="AS377" i="6"/>
  <c r="BI387" i="6"/>
  <c r="BH387" i="6"/>
  <c r="BG387" i="6"/>
  <c r="BF387" i="6"/>
  <c r="AV387" i="6"/>
  <c r="AU387" i="6"/>
  <c r="AT387" i="6"/>
  <c r="AS387" i="6"/>
  <c r="AI387" i="6"/>
  <c r="AH387" i="6"/>
  <c r="AG387" i="6"/>
  <c r="AF387" i="6"/>
  <c r="V387" i="6"/>
  <c r="U387" i="6"/>
  <c r="T387" i="6"/>
  <c r="S387" i="6"/>
  <c r="BI386" i="6"/>
  <c r="BH386" i="6"/>
  <c r="BG386" i="6"/>
  <c r="BF386" i="6"/>
  <c r="AV386" i="6"/>
  <c r="AU386" i="6"/>
  <c r="AT386" i="6"/>
  <c r="AS386" i="6"/>
  <c r="AI386" i="6"/>
  <c r="AH386" i="6"/>
  <c r="AG386" i="6"/>
  <c r="AF386" i="6"/>
  <c r="V386" i="6"/>
  <c r="U386" i="6"/>
  <c r="T386" i="6"/>
  <c r="S386" i="6"/>
  <c r="BI385" i="6"/>
  <c r="BH385" i="6"/>
  <c r="BG385" i="6"/>
  <c r="BF385" i="6"/>
  <c r="AV385" i="6"/>
  <c r="AU385" i="6"/>
  <c r="AT385" i="6"/>
  <c r="AS385" i="6"/>
  <c r="AI385" i="6"/>
  <c r="AH385" i="6"/>
  <c r="AG385" i="6"/>
  <c r="AF385" i="6"/>
  <c r="V385" i="6"/>
  <c r="U385" i="6"/>
  <c r="T385" i="6"/>
  <c r="S385" i="6"/>
  <c r="BK384" i="6"/>
  <c r="BJ384" i="6"/>
  <c r="BI384" i="6"/>
  <c r="BH384" i="6"/>
  <c r="BG384" i="6"/>
  <c r="BF384" i="6"/>
  <c r="BE384" i="6"/>
  <c r="BD384" i="6"/>
  <c r="AX384" i="6"/>
  <c r="AW384" i="6"/>
  <c r="AV384" i="6"/>
  <c r="AU384" i="6"/>
  <c r="AT384" i="6"/>
  <c r="AS384" i="6"/>
  <c r="AR384" i="6"/>
  <c r="AQ384" i="6"/>
  <c r="AK384" i="6"/>
  <c r="AJ384" i="6"/>
  <c r="AI384" i="6"/>
  <c r="AH384" i="6"/>
  <c r="AG384" i="6"/>
  <c r="AF384" i="6"/>
  <c r="AE384" i="6"/>
  <c r="AD384" i="6"/>
  <c r="X384" i="6"/>
  <c r="W384" i="6"/>
  <c r="V384" i="6"/>
  <c r="U384" i="6"/>
  <c r="T384" i="6"/>
  <c r="S384" i="6"/>
  <c r="R384" i="6"/>
  <c r="Q384" i="6"/>
  <c r="AW376" i="6"/>
  <c r="AW375" i="6"/>
  <c r="AW374" i="6"/>
  <c r="AX376" i="6"/>
  <c r="AX375" i="6"/>
  <c r="AX374" i="6"/>
  <c r="AV376" i="6"/>
  <c r="AT376" i="6"/>
  <c r="AU376" i="6" s="1"/>
  <c r="AS376" i="6"/>
  <c r="AV375" i="6"/>
  <c r="AT375" i="6"/>
  <c r="AU375" i="6" s="1"/>
  <c r="AS375" i="6"/>
  <c r="AV252" i="6"/>
  <c r="AS252" i="6"/>
  <c r="AV251" i="6"/>
  <c r="AU251" i="6"/>
  <c r="AT251" i="6"/>
  <c r="AS251" i="6"/>
  <c r="BI429" i="6"/>
  <c r="BH429" i="6"/>
  <c r="BG429" i="6"/>
  <c r="BF429" i="6"/>
  <c r="AV429" i="6"/>
  <c r="AU429" i="6"/>
  <c r="AT429" i="6"/>
  <c r="AS429" i="6"/>
  <c r="AI429" i="6"/>
  <c r="AH429" i="6"/>
  <c r="AG429" i="6"/>
  <c r="AF429" i="6"/>
  <c r="V429" i="6"/>
  <c r="U429" i="6"/>
  <c r="T429" i="6"/>
  <c r="S429" i="6"/>
  <c r="BI428" i="6"/>
  <c r="BH428" i="6"/>
  <c r="BG428" i="6"/>
  <c r="BF428" i="6"/>
  <c r="AV428" i="6"/>
  <c r="AU428" i="6"/>
  <c r="AT428" i="6"/>
  <c r="AS428" i="6"/>
  <c r="AI428" i="6"/>
  <c r="AH428" i="6"/>
  <c r="AG428" i="6"/>
  <c r="AF428" i="6"/>
  <c r="V428" i="6"/>
  <c r="U428" i="6"/>
  <c r="T428" i="6"/>
  <c r="S428" i="6"/>
  <c r="BI427" i="6"/>
  <c r="BH427" i="6"/>
  <c r="BG427" i="6"/>
  <c r="BF427" i="6"/>
  <c r="AV427" i="6"/>
  <c r="AU427" i="6"/>
  <c r="AT427" i="6"/>
  <c r="AS427" i="6"/>
  <c r="AI427" i="6"/>
  <c r="AH427" i="6"/>
  <c r="AG427" i="6"/>
  <c r="AF427" i="6"/>
  <c r="V427" i="6"/>
  <c r="U427" i="6"/>
  <c r="T427" i="6"/>
  <c r="S427" i="6"/>
  <c r="BK426" i="6"/>
  <c r="BJ426" i="6"/>
  <c r="BI426" i="6"/>
  <c r="BH426" i="6"/>
  <c r="BG426" i="6"/>
  <c r="BF426" i="6"/>
  <c r="BE426" i="6"/>
  <c r="BD426" i="6"/>
  <c r="AX426" i="6"/>
  <c r="AW426" i="6"/>
  <c r="AV426" i="6"/>
  <c r="AU426" i="6"/>
  <c r="AT426" i="6"/>
  <c r="AS426" i="6"/>
  <c r="AR426" i="6"/>
  <c r="AQ426" i="6"/>
  <c r="AK426" i="6"/>
  <c r="AJ426" i="6"/>
  <c r="AI426" i="6"/>
  <c r="AH426" i="6"/>
  <c r="AG426" i="6"/>
  <c r="AF426" i="6"/>
  <c r="AE426" i="6"/>
  <c r="AD426" i="6"/>
  <c r="X426" i="6"/>
  <c r="W426" i="6"/>
  <c r="V426" i="6"/>
  <c r="U426" i="6"/>
  <c r="T426" i="6"/>
  <c r="S426" i="6"/>
  <c r="R426" i="6"/>
  <c r="Q426" i="6"/>
  <c r="BI423" i="6"/>
  <c r="BH423" i="6"/>
  <c r="BG423" i="6"/>
  <c r="BF423" i="6"/>
  <c r="AV423" i="6"/>
  <c r="AU423" i="6"/>
  <c r="AT423" i="6"/>
  <c r="AS423" i="6"/>
  <c r="AI423" i="6"/>
  <c r="AH423" i="6"/>
  <c r="AG423" i="6"/>
  <c r="AF423" i="6"/>
  <c r="V423" i="6"/>
  <c r="U423" i="6"/>
  <c r="T423" i="6"/>
  <c r="S423" i="6"/>
  <c r="BI422" i="6"/>
  <c r="BH422" i="6"/>
  <c r="BG422" i="6"/>
  <c r="BF422" i="6"/>
  <c r="AV422" i="6"/>
  <c r="AU422" i="6"/>
  <c r="AT422" i="6"/>
  <c r="AS422" i="6"/>
  <c r="AI422" i="6"/>
  <c r="AH422" i="6"/>
  <c r="AG422" i="6"/>
  <c r="AF422" i="6"/>
  <c r="V422" i="6"/>
  <c r="U422" i="6"/>
  <c r="T422" i="6"/>
  <c r="S422" i="6"/>
  <c r="BI421" i="6"/>
  <c r="BH421" i="6"/>
  <c r="BG421" i="6"/>
  <c r="BF421" i="6"/>
  <c r="AV421" i="6"/>
  <c r="AU421" i="6"/>
  <c r="AT421" i="6"/>
  <c r="AS421" i="6"/>
  <c r="AI421" i="6"/>
  <c r="AH421" i="6"/>
  <c r="AG421" i="6"/>
  <c r="AF421" i="6"/>
  <c r="V421" i="6"/>
  <c r="U421" i="6"/>
  <c r="T421" i="6"/>
  <c r="S421" i="6"/>
  <c r="BK420" i="6"/>
  <c r="BJ420" i="6"/>
  <c r="BI420" i="6"/>
  <c r="BH420" i="6"/>
  <c r="BG420" i="6"/>
  <c r="BF420" i="6"/>
  <c r="BE420" i="6"/>
  <c r="BD420" i="6"/>
  <c r="AX420" i="6"/>
  <c r="AW420" i="6"/>
  <c r="AV420" i="6"/>
  <c r="AU420" i="6"/>
  <c r="AT420" i="6"/>
  <c r="AS420" i="6"/>
  <c r="AR420" i="6"/>
  <c r="AQ420" i="6"/>
  <c r="AK420" i="6"/>
  <c r="AJ420" i="6"/>
  <c r="AI420" i="6"/>
  <c r="AH420" i="6"/>
  <c r="AG420" i="6"/>
  <c r="AF420" i="6"/>
  <c r="AE420" i="6"/>
  <c r="AD420" i="6"/>
  <c r="X420" i="6"/>
  <c r="W420" i="6"/>
  <c r="V420" i="6"/>
  <c r="U420" i="6"/>
  <c r="T420" i="6"/>
  <c r="S420" i="6"/>
  <c r="R420" i="6"/>
  <c r="Q420" i="6"/>
  <c r="BI411" i="6"/>
  <c r="BH411" i="6"/>
  <c r="BG411" i="6"/>
  <c r="BF411" i="6"/>
  <c r="AV411" i="6"/>
  <c r="AU411" i="6"/>
  <c r="AT411" i="6"/>
  <c r="AS411" i="6"/>
  <c r="AI411" i="6"/>
  <c r="AH411" i="6"/>
  <c r="AG411" i="6"/>
  <c r="AF411" i="6"/>
  <c r="V411" i="6"/>
  <c r="U411" i="6"/>
  <c r="T411" i="6"/>
  <c r="S411" i="6"/>
  <c r="BI410" i="6"/>
  <c r="BH410" i="6"/>
  <c r="BG410" i="6"/>
  <c r="BF410" i="6"/>
  <c r="AV410" i="6"/>
  <c r="AU410" i="6"/>
  <c r="AT410" i="6"/>
  <c r="AS410" i="6"/>
  <c r="AI410" i="6"/>
  <c r="AH410" i="6"/>
  <c r="AG410" i="6"/>
  <c r="AF410" i="6"/>
  <c r="V410" i="6"/>
  <c r="U410" i="6"/>
  <c r="T410" i="6"/>
  <c r="S410" i="6"/>
  <c r="BI409" i="6"/>
  <c r="BH409" i="6"/>
  <c r="BG409" i="6"/>
  <c r="BF409" i="6"/>
  <c r="AV409" i="6"/>
  <c r="AU409" i="6"/>
  <c r="AT409" i="6"/>
  <c r="AS409" i="6"/>
  <c r="AI409" i="6"/>
  <c r="AH409" i="6"/>
  <c r="AG409" i="6"/>
  <c r="AF409" i="6"/>
  <c r="V409" i="6"/>
  <c r="U409" i="6"/>
  <c r="T409" i="6"/>
  <c r="S409" i="6"/>
  <c r="BK408" i="6"/>
  <c r="BJ408" i="6"/>
  <c r="BI408" i="6"/>
  <c r="BH408" i="6"/>
  <c r="BG408" i="6"/>
  <c r="BF408" i="6"/>
  <c r="BE408" i="6"/>
  <c r="BD408" i="6"/>
  <c r="AX408" i="6"/>
  <c r="AW408" i="6"/>
  <c r="AV408" i="6"/>
  <c r="AU408" i="6"/>
  <c r="AT408" i="6"/>
  <c r="AS408" i="6"/>
  <c r="AR408" i="6"/>
  <c r="AQ408" i="6"/>
  <c r="AK408" i="6"/>
  <c r="AJ408" i="6"/>
  <c r="AI408" i="6"/>
  <c r="AH408" i="6"/>
  <c r="AG408" i="6"/>
  <c r="AF408" i="6"/>
  <c r="AE408" i="6"/>
  <c r="AD408" i="6"/>
  <c r="X408" i="6"/>
  <c r="W408" i="6"/>
  <c r="V408" i="6"/>
  <c r="U408" i="6"/>
  <c r="T408" i="6"/>
  <c r="S408" i="6"/>
  <c r="R408" i="6"/>
  <c r="Q408" i="6"/>
  <c r="BI405" i="6"/>
  <c r="BH405" i="6"/>
  <c r="BG405" i="6"/>
  <c r="BF405" i="6"/>
  <c r="AV405" i="6"/>
  <c r="AU405" i="6"/>
  <c r="AT405" i="6"/>
  <c r="AS405" i="6"/>
  <c r="AI405" i="6"/>
  <c r="AH405" i="6"/>
  <c r="AG405" i="6"/>
  <c r="AF405" i="6"/>
  <c r="V405" i="6"/>
  <c r="U405" i="6"/>
  <c r="T405" i="6"/>
  <c r="S405" i="6"/>
  <c r="BI404" i="6"/>
  <c r="BH404" i="6"/>
  <c r="BG404" i="6"/>
  <c r="BF404" i="6"/>
  <c r="AV404" i="6"/>
  <c r="AS404" i="6"/>
  <c r="AI404" i="6"/>
  <c r="AH404" i="6"/>
  <c r="AG404" i="6"/>
  <c r="AF404" i="6"/>
  <c r="V404" i="6"/>
  <c r="U404" i="6"/>
  <c r="T404" i="6"/>
  <c r="S404" i="6"/>
  <c r="BI403" i="6"/>
  <c r="BH403" i="6"/>
  <c r="BG403" i="6"/>
  <c r="BF403" i="6"/>
  <c r="AV403" i="6"/>
  <c r="AU403" i="6"/>
  <c r="AT403" i="6"/>
  <c r="AS403" i="6"/>
  <c r="AI403" i="6"/>
  <c r="AH403" i="6"/>
  <c r="AG403" i="6"/>
  <c r="AF403" i="6"/>
  <c r="V403" i="6"/>
  <c r="U403" i="6"/>
  <c r="T403" i="6"/>
  <c r="S403" i="6"/>
  <c r="BK402" i="6"/>
  <c r="BJ402" i="6"/>
  <c r="BI402" i="6"/>
  <c r="BH402" i="6"/>
  <c r="BG402" i="6"/>
  <c r="BF402" i="6"/>
  <c r="BE402" i="6"/>
  <c r="BD402" i="6"/>
  <c r="AX402" i="6"/>
  <c r="AW402" i="6"/>
  <c r="AV402" i="6"/>
  <c r="AS402" i="6"/>
  <c r="AR402" i="6"/>
  <c r="AQ402" i="6"/>
  <c r="AK402" i="6"/>
  <c r="AJ402" i="6"/>
  <c r="AI402" i="6"/>
  <c r="AH402" i="6"/>
  <c r="AG402" i="6"/>
  <c r="AF402" i="6"/>
  <c r="AE402" i="6"/>
  <c r="AD402" i="6"/>
  <c r="X402" i="6"/>
  <c r="W402" i="6"/>
  <c r="V402" i="6"/>
  <c r="U402" i="6"/>
  <c r="T402" i="6"/>
  <c r="S402" i="6"/>
  <c r="R402" i="6"/>
  <c r="Q402" i="6"/>
  <c r="BI393" i="6"/>
  <c r="BH393" i="6"/>
  <c r="BG393" i="6"/>
  <c r="BF393" i="6"/>
  <c r="AV393" i="6"/>
  <c r="AU393" i="6"/>
  <c r="AT393" i="6"/>
  <c r="AS393" i="6"/>
  <c r="AI393" i="6"/>
  <c r="AH393" i="6"/>
  <c r="AG393" i="6"/>
  <c r="AF393" i="6"/>
  <c r="V393" i="6"/>
  <c r="U393" i="6"/>
  <c r="T393" i="6"/>
  <c r="S393" i="6"/>
  <c r="BI392" i="6"/>
  <c r="BH392" i="6"/>
  <c r="BG392" i="6"/>
  <c r="BF392" i="6"/>
  <c r="AV392" i="6"/>
  <c r="AU392" i="6"/>
  <c r="AT392" i="6"/>
  <c r="AS392" i="6"/>
  <c r="AI392" i="6"/>
  <c r="AH392" i="6"/>
  <c r="AG392" i="6"/>
  <c r="AF392" i="6"/>
  <c r="V392" i="6"/>
  <c r="U392" i="6"/>
  <c r="T392" i="6"/>
  <c r="S392" i="6"/>
  <c r="BI391" i="6"/>
  <c r="BH391" i="6"/>
  <c r="BG391" i="6"/>
  <c r="BF391" i="6"/>
  <c r="AV391" i="6"/>
  <c r="AU391" i="6"/>
  <c r="AT391" i="6"/>
  <c r="AS391" i="6"/>
  <c r="AI391" i="6"/>
  <c r="AH391" i="6"/>
  <c r="AG391" i="6"/>
  <c r="AF391" i="6"/>
  <c r="V391" i="6"/>
  <c r="U391" i="6"/>
  <c r="T391" i="6"/>
  <c r="S391" i="6"/>
  <c r="BK390" i="6"/>
  <c r="BJ390" i="6"/>
  <c r="BI390" i="6"/>
  <c r="BH390" i="6"/>
  <c r="BG390" i="6"/>
  <c r="BF390" i="6"/>
  <c r="BE390" i="6"/>
  <c r="BD390" i="6"/>
  <c r="AX390" i="6"/>
  <c r="AW390" i="6"/>
  <c r="AV390" i="6"/>
  <c r="AU390" i="6"/>
  <c r="AT390" i="6"/>
  <c r="AS390" i="6"/>
  <c r="AR390" i="6"/>
  <c r="AQ390" i="6"/>
  <c r="AK390" i="6"/>
  <c r="AJ390" i="6"/>
  <c r="AI390" i="6"/>
  <c r="AH390" i="6"/>
  <c r="AG390" i="6"/>
  <c r="AF390" i="6"/>
  <c r="AE390" i="6"/>
  <c r="AD390" i="6"/>
  <c r="X390" i="6"/>
  <c r="W390" i="6"/>
  <c r="V390" i="6"/>
  <c r="U390" i="6"/>
  <c r="T390" i="6"/>
  <c r="S390" i="6"/>
  <c r="R390" i="6"/>
  <c r="Q390" i="6"/>
  <c r="BI377" i="6"/>
  <c r="BH377" i="6"/>
  <c r="BG377" i="6"/>
  <c r="BF377" i="6"/>
  <c r="AI377" i="6"/>
  <c r="AH377" i="6"/>
  <c r="AG377" i="6"/>
  <c r="AF377" i="6"/>
  <c r="V377" i="6"/>
  <c r="U377" i="6"/>
  <c r="T377" i="6"/>
  <c r="S377" i="6"/>
  <c r="BI374" i="6"/>
  <c r="BH374" i="6"/>
  <c r="BG374" i="6"/>
  <c r="BF374" i="6"/>
  <c r="AV374" i="6"/>
  <c r="AS374" i="6"/>
  <c r="AI374" i="6"/>
  <c r="AH374" i="6"/>
  <c r="AG374" i="6"/>
  <c r="AF374" i="6"/>
  <c r="V374" i="6"/>
  <c r="U374" i="6"/>
  <c r="T374" i="6"/>
  <c r="S374" i="6"/>
  <c r="BI373" i="6"/>
  <c r="BH373" i="6"/>
  <c r="BG373" i="6"/>
  <c r="BF373" i="6"/>
  <c r="AV373" i="6"/>
  <c r="AU373" i="6"/>
  <c r="AT373" i="6"/>
  <c r="AS373" i="6"/>
  <c r="AI373" i="6"/>
  <c r="AH373" i="6"/>
  <c r="AG373" i="6"/>
  <c r="AF373" i="6"/>
  <c r="V373" i="6"/>
  <c r="U373" i="6"/>
  <c r="T373" i="6"/>
  <c r="S373" i="6"/>
  <c r="BK372" i="6"/>
  <c r="BJ372" i="6"/>
  <c r="BI372" i="6"/>
  <c r="BH372" i="6"/>
  <c r="BG372" i="6"/>
  <c r="BF372" i="6"/>
  <c r="BE372" i="6"/>
  <c r="BD372" i="6"/>
  <c r="AW372" i="6"/>
  <c r="AS372" i="6"/>
  <c r="AR372" i="6"/>
  <c r="AQ372" i="6"/>
  <c r="AK372" i="6"/>
  <c r="AJ372" i="6"/>
  <c r="AI372" i="6"/>
  <c r="AH372" i="6"/>
  <c r="AG372" i="6"/>
  <c r="AF372" i="6"/>
  <c r="AE372" i="6"/>
  <c r="AD372" i="6"/>
  <c r="X372" i="6"/>
  <c r="W372" i="6"/>
  <c r="J372" i="6" s="1"/>
  <c r="V372" i="6"/>
  <c r="U372" i="6"/>
  <c r="T372" i="6"/>
  <c r="S372" i="6"/>
  <c r="R372" i="6"/>
  <c r="Q372" i="6"/>
  <c r="BI369" i="6"/>
  <c r="BH369" i="6"/>
  <c r="BG369" i="6"/>
  <c r="BF369" i="6"/>
  <c r="AV369" i="6"/>
  <c r="AU369" i="6"/>
  <c r="AT369" i="6"/>
  <c r="AS369" i="6"/>
  <c r="AI369" i="6"/>
  <c r="AH369" i="6"/>
  <c r="AG369" i="6"/>
  <c r="AF369" i="6"/>
  <c r="V369" i="6"/>
  <c r="U369" i="6"/>
  <c r="T369" i="6"/>
  <c r="S369" i="6"/>
  <c r="BI368" i="6"/>
  <c r="BH368" i="6"/>
  <c r="BG368" i="6"/>
  <c r="BF368" i="6"/>
  <c r="AV368" i="6"/>
  <c r="AU368" i="6"/>
  <c r="AT368" i="6"/>
  <c r="AS368" i="6"/>
  <c r="AI368" i="6"/>
  <c r="AH368" i="6"/>
  <c r="AG368" i="6"/>
  <c r="AF368" i="6"/>
  <c r="V368" i="6"/>
  <c r="U368" i="6"/>
  <c r="T368" i="6"/>
  <c r="S368" i="6"/>
  <c r="BI367" i="6"/>
  <c r="BH367" i="6"/>
  <c r="BG367" i="6"/>
  <c r="BF367" i="6"/>
  <c r="AV367" i="6"/>
  <c r="AU367" i="6"/>
  <c r="AT367" i="6"/>
  <c r="AS367" i="6"/>
  <c r="AI367" i="6"/>
  <c r="AH367" i="6"/>
  <c r="AG367" i="6"/>
  <c r="AF367" i="6"/>
  <c r="V367" i="6"/>
  <c r="U367" i="6"/>
  <c r="T367" i="6"/>
  <c r="S367" i="6"/>
  <c r="BK366" i="6"/>
  <c r="BJ366" i="6"/>
  <c r="BI366" i="6"/>
  <c r="BH366" i="6"/>
  <c r="BG366" i="6"/>
  <c r="BF366" i="6"/>
  <c r="BE366" i="6"/>
  <c r="BD366" i="6"/>
  <c r="AX366" i="6"/>
  <c r="AW366" i="6"/>
  <c r="AV366" i="6"/>
  <c r="AU366" i="6"/>
  <c r="AT366" i="6"/>
  <c r="AS366" i="6"/>
  <c r="AR366" i="6"/>
  <c r="AQ366" i="6"/>
  <c r="AK366" i="6"/>
  <c r="AJ366" i="6"/>
  <c r="AI366" i="6"/>
  <c r="AH366" i="6"/>
  <c r="AG366" i="6"/>
  <c r="AF366" i="6"/>
  <c r="AE366" i="6"/>
  <c r="AD366" i="6"/>
  <c r="X366" i="6"/>
  <c r="W366" i="6"/>
  <c r="V366" i="6"/>
  <c r="U366" i="6"/>
  <c r="T366" i="6"/>
  <c r="S366" i="6"/>
  <c r="R366" i="6"/>
  <c r="Q366" i="6"/>
  <c r="BI363" i="6"/>
  <c r="BH363" i="6"/>
  <c r="BG363" i="6"/>
  <c r="BF363" i="6"/>
  <c r="AV363" i="6"/>
  <c r="AU363" i="6"/>
  <c r="AT363" i="6"/>
  <c r="AS363" i="6"/>
  <c r="AI363" i="6"/>
  <c r="AH363" i="6"/>
  <c r="AG363" i="6"/>
  <c r="AF363" i="6"/>
  <c r="V363" i="6"/>
  <c r="U363" i="6"/>
  <c r="T363" i="6"/>
  <c r="S363" i="6"/>
  <c r="BI362" i="6"/>
  <c r="BH362" i="6"/>
  <c r="BG362" i="6"/>
  <c r="BF362" i="6"/>
  <c r="AV362" i="6"/>
  <c r="AU362" i="6"/>
  <c r="AT362" i="6"/>
  <c r="AS362" i="6"/>
  <c r="AI362" i="6"/>
  <c r="AH362" i="6"/>
  <c r="AG362" i="6"/>
  <c r="AF362" i="6"/>
  <c r="V362" i="6"/>
  <c r="U362" i="6"/>
  <c r="T362" i="6"/>
  <c r="S362" i="6"/>
  <c r="BI361" i="6"/>
  <c r="BH361" i="6"/>
  <c r="BG361" i="6"/>
  <c r="BF361" i="6"/>
  <c r="AV361" i="6"/>
  <c r="AU361" i="6"/>
  <c r="AT361" i="6"/>
  <c r="AS361" i="6"/>
  <c r="AI361" i="6"/>
  <c r="AH361" i="6"/>
  <c r="AG361" i="6"/>
  <c r="AF361" i="6"/>
  <c r="V361" i="6"/>
  <c r="U361" i="6"/>
  <c r="T361" i="6"/>
  <c r="S361" i="6"/>
  <c r="BK360" i="6"/>
  <c r="BJ360" i="6"/>
  <c r="BI360" i="6"/>
  <c r="BH360" i="6"/>
  <c r="BG360" i="6"/>
  <c r="BF360" i="6"/>
  <c r="BE360" i="6"/>
  <c r="BD360" i="6"/>
  <c r="AX360" i="6"/>
  <c r="AW360" i="6"/>
  <c r="AV360" i="6"/>
  <c r="AU360" i="6"/>
  <c r="AT360" i="6"/>
  <c r="AS360" i="6"/>
  <c r="AR360" i="6"/>
  <c r="AQ360" i="6"/>
  <c r="AK360" i="6"/>
  <c r="AJ360" i="6"/>
  <c r="AI360" i="6"/>
  <c r="AH360" i="6"/>
  <c r="AG360" i="6"/>
  <c r="AF360" i="6"/>
  <c r="AE360" i="6"/>
  <c r="AD360" i="6"/>
  <c r="X360" i="6"/>
  <c r="W360" i="6"/>
  <c r="V360" i="6"/>
  <c r="U360" i="6"/>
  <c r="T360" i="6"/>
  <c r="S360" i="6"/>
  <c r="R360" i="6"/>
  <c r="Q360" i="6"/>
  <c r="BI351" i="6"/>
  <c r="BH351" i="6"/>
  <c r="BG351" i="6"/>
  <c r="BF351" i="6"/>
  <c r="AV351" i="6"/>
  <c r="AU351" i="6"/>
  <c r="AT351" i="6"/>
  <c r="AS351" i="6"/>
  <c r="AI351" i="6"/>
  <c r="AH351" i="6"/>
  <c r="AG351" i="6"/>
  <c r="AF351" i="6"/>
  <c r="V351" i="6"/>
  <c r="U351" i="6"/>
  <c r="T351" i="6"/>
  <c r="S351" i="6"/>
  <c r="BI350" i="6"/>
  <c r="BH350" i="6"/>
  <c r="BG350" i="6"/>
  <c r="BF350" i="6"/>
  <c r="AV350" i="6"/>
  <c r="AU350" i="6"/>
  <c r="AT350" i="6"/>
  <c r="AS350" i="6"/>
  <c r="AI350" i="6"/>
  <c r="AH350" i="6"/>
  <c r="AG350" i="6"/>
  <c r="AF350" i="6"/>
  <c r="V350" i="6"/>
  <c r="U350" i="6"/>
  <c r="T350" i="6"/>
  <c r="S350" i="6"/>
  <c r="BI349" i="6"/>
  <c r="BH349" i="6"/>
  <c r="BG349" i="6"/>
  <c r="BF349" i="6"/>
  <c r="AV349" i="6"/>
  <c r="AU349" i="6"/>
  <c r="AT349" i="6"/>
  <c r="AS349" i="6"/>
  <c r="AI349" i="6"/>
  <c r="AH349" i="6"/>
  <c r="AG349" i="6"/>
  <c r="AF349" i="6"/>
  <c r="V349" i="6"/>
  <c r="U349" i="6"/>
  <c r="T349" i="6"/>
  <c r="S349" i="6"/>
  <c r="BK348" i="6"/>
  <c r="BJ348" i="6"/>
  <c r="BI348" i="6"/>
  <c r="BH348" i="6"/>
  <c r="BG348" i="6"/>
  <c r="BF348" i="6"/>
  <c r="BE348" i="6"/>
  <c r="BD348" i="6"/>
  <c r="AX348" i="6"/>
  <c r="AW348" i="6"/>
  <c r="AV348" i="6"/>
  <c r="AU348" i="6"/>
  <c r="AT348" i="6"/>
  <c r="AS348" i="6"/>
  <c r="AR348" i="6"/>
  <c r="AQ348" i="6"/>
  <c r="AK348" i="6"/>
  <c r="AJ348" i="6"/>
  <c r="AI348" i="6"/>
  <c r="AH348" i="6"/>
  <c r="AG348" i="6"/>
  <c r="AF348" i="6"/>
  <c r="AE348" i="6"/>
  <c r="AD348" i="6"/>
  <c r="X348" i="6"/>
  <c r="W348" i="6"/>
  <c r="V348" i="6"/>
  <c r="U348" i="6"/>
  <c r="T348" i="6"/>
  <c r="S348" i="6"/>
  <c r="R348" i="6"/>
  <c r="Q348" i="6"/>
  <c r="BI345" i="6"/>
  <c r="BH345" i="6"/>
  <c r="BG345" i="6"/>
  <c r="BF345" i="6"/>
  <c r="AV345" i="6"/>
  <c r="AU345" i="6"/>
  <c r="AT345" i="6"/>
  <c r="AS345" i="6"/>
  <c r="AI345" i="6"/>
  <c r="AH345" i="6"/>
  <c r="AG345" i="6"/>
  <c r="AF345" i="6"/>
  <c r="V345" i="6"/>
  <c r="U345" i="6"/>
  <c r="T345" i="6"/>
  <c r="S345" i="6"/>
  <c r="BI344" i="6"/>
  <c r="BH344" i="6"/>
  <c r="BG344" i="6"/>
  <c r="BF344" i="6"/>
  <c r="AV344" i="6"/>
  <c r="AU344" i="6"/>
  <c r="AT344" i="6"/>
  <c r="AS344" i="6"/>
  <c r="AI344" i="6"/>
  <c r="AH344" i="6"/>
  <c r="AG344" i="6"/>
  <c r="AF344" i="6"/>
  <c r="V344" i="6"/>
  <c r="U344" i="6"/>
  <c r="T344" i="6"/>
  <c r="S344" i="6"/>
  <c r="BI343" i="6"/>
  <c r="BH343" i="6"/>
  <c r="BG343" i="6"/>
  <c r="BF343" i="6"/>
  <c r="AV343" i="6"/>
  <c r="AU343" i="6"/>
  <c r="AT343" i="6"/>
  <c r="AS343" i="6"/>
  <c r="AI343" i="6"/>
  <c r="AH343" i="6"/>
  <c r="AG343" i="6"/>
  <c r="AF343" i="6"/>
  <c r="V343" i="6"/>
  <c r="U343" i="6"/>
  <c r="T343" i="6"/>
  <c r="S343" i="6"/>
  <c r="BK342" i="6"/>
  <c r="BJ342" i="6"/>
  <c r="BI342" i="6"/>
  <c r="BH342" i="6"/>
  <c r="BG342" i="6"/>
  <c r="BF342" i="6"/>
  <c r="BE342" i="6"/>
  <c r="BD342" i="6"/>
  <c r="AX342" i="6"/>
  <c r="AW342" i="6"/>
  <c r="AV342" i="6"/>
  <c r="AU342" i="6"/>
  <c r="AT342" i="6"/>
  <c r="AS342" i="6"/>
  <c r="AR342" i="6"/>
  <c r="AQ342" i="6"/>
  <c r="AK342" i="6"/>
  <c r="AJ342" i="6"/>
  <c r="AI342" i="6"/>
  <c r="AH342" i="6"/>
  <c r="AG342" i="6"/>
  <c r="AF342" i="6"/>
  <c r="AE342" i="6"/>
  <c r="AD342" i="6"/>
  <c r="X342" i="6"/>
  <c r="W342" i="6"/>
  <c r="V342" i="6"/>
  <c r="U342" i="6"/>
  <c r="T342" i="6"/>
  <c r="S342" i="6"/>
  <c r="R342" i="6"/>
  <c r="Q342" i="6"/>
  <c r="BI333" i="6"/>
  <c r="BH333" i="6"/>
  <c r="BG333" i="6"/>
  <c r="BF333" i="6"/>
  <c r="AV333" i="6"/>
  <c r="AU333" i="6"/>
  <c r="AT333" i="6"/>
  <c r="AS333" i="6"/>
  <c r="AI333" i="6"/>
  <c r="AH333" i="6"/>
  <c r="AG333" i="6"/>
  <c r="AF333" i="6"/>
  <c r="V333" i="6"/>
  <c r="U333" i="6"/>
  <c r="T333" i="6"/>
  <c r="S333" i="6"/>
  <c r="BI332" i="6"/>
  <c r="BH332" i="6"/>
  <c r="BG332" i="6"/>
  <c r="BF332" i="6"/>
  <c r="AV332" i="6"/>
  <c r="AU332" i="6"/>
  <c r="AT332" i="6"/>
  <c r="AS332" i="6"/>
  <c r="AI332" i="6"/>
  <c r="AH332" i="6"/>
  <c r="AG332" i="6"/>
  <c r="AF332" i="6"/>
  <c r="V332" i="6"/>
  <c r="U332" i="6"/>
  <c r="T332" i="6"/>
  <c r="S332" i="6"/>
  <c r="BI331" i="6"/>
  <c r="BH331" i="6"/>
  <c r="BG331" i="6"/>
  <c r="BF331" i="6"/>
  <c r="AV331" i="6"/>
  <c r="AU331" i="6"/>
  <c r="AT331" i="6"/>
  <c r="AS331" i="6"/>
  <c r="AI331" i="6"/>
  <c r="AH331" i="6"/>
  <c r="AG331" i="6"/>
  <c r="AF331" i="6"/>
  <c r="V331" i="6"/>
  <c r="U331" i="6"/>
  <c r="T331" i="6"/>
  <c r="S331" i="6"/>
  <c r="BK330" i="6"/>
  <c r="BJ330" i="6"/>
  <c r="BI330" i="6"/>
  <c r="BH330" i="6"/>
  <c r="BG330" i="6"/>
  <c r="BF330" i="6"/>
  <c r="BE330" i="6"/>
  <c r="BD330" i="6"/>
  <c r="AX330" i="6"/>
  <c r="AW330" i="6"/>
  <c r="AV330" i="6"/>
  <c r="AU330" i="6"/>
  <c r="AT330" i="6"/>
  <c r="AS330" i="6"/>
  <c r="AR330" i="6"/>
  <c r="AQ330" i="6"/>
  <c r="AK330" i="6"/>
  <c r="AJ330" i="6"/>
  <c r="AI330" i="6"/>
  <c r="AH330" i="6"/>
  <c r="AG330" i="6"/>
  <c r="AF330" i="6"/>
  <c r="AE330" i="6"/>
  <c r="AD330" i="6"/>
  <c r="X330" i="6"/>
  <c r="W330" i="6"/>
  <c r="V330" i="6"/>
  <c r="U330" i="6"/>
  <c r="T330" i="6"/>
  <c r="S330" i="6"/>
  <c r="R330" i="6"/>
  <c r="Q330" i="6"/>
  <c r="BI327" i="6"/>
  <c r="BH327" i="6"/>
  <c r="BG327" i="6"/>
  <c r="BF327" i="6"/>
  <c r="AV327" i="6"/>
  <c r="AU327" i="6"/>
  <c r="AT327" i="6"/>
  <c r="AS327" i="6"/>
  <c r="AI327" i="6"/>
  <c r="AH327" i="6"/>
  <c r="AG327" i="6"/>
  <c r="AF327" i="6"/>
  <c r="V327" i="6"/>
  <c r="U327" i="6"/>
  <c r="T327" i="6"/>
  <c r="S327" i="6"/>
  <c r="BI326" i="6"/>
  <c r="BH326" i="6"/>
  <c r="BG326" i="6"/>
  <c r="BF326" i="6"/>
  <c r="AV326" i="6"/>
  <c r="AU326" i="6"/>
  <c r="AT326" i="6"/>
  <c r="AS326" i="6"/>
  <c r="AI326" i="6"/>
  <c r="AH326" i="6"/>
  <c r="AG326" i="6"/>
  <c r="AF326" i="6"/>
  <c r="V326" i="6"/>
  <c r="U326" i="6"/>
  <c r="T326" i="6"/>
  <c r="S326" i="6"/>
  <c r="BI325" i="6"/>
  <c r="BH325" i="6"/>
  <c r="BG325" i="6"/>
  <c r="BF325" i="6"/>
  <c r="AV325" i="6"/>
  <c r="AU325" i="6"/>
  <c r="AT325" i="6"/>
  <c r="AS325" i="6"/>
  <c r="AI325" i="6"/>
  <c r="AF325" i="6"/>
  <c r="V325" i="6"/>
  <c r="U325" i="6"/>
  <c r="T325" i="6"/>
  <c r="S325" i="6"/>
  <c r="BK324" i="6"/>
  <c r="BJ324" i="6"/>
  <c r="BI324" i="6"/>
  <c r="BH324" i="6"/>
  <c r="BG324" i="6"/>
  <c r="BF324" i="6"/>
  <c r="BE324" i="6"/>
  <c r="BD324" i="6"/>
  <c r="AX324" i="6"/>
  <c r="AW324" i="6"/>
  <c r="AV324" i="6"/>
  <c r="AU324" i="6"/>
  <c r="AT324" i="6"/>
  <c r="AS324" i="6"/>
  <c r="AR324" i="6"/>
  <c r="AQ324" i="6"/>
  <c r="AK324" i="6"/>
  <c r="AJ324" i="6"/>
  <c r="AI324" i="6"/>
  <c r="AF324" i="6"/>
  <c r="AE324" i="6"/>
  <c r="AD324" i="6"/>
  <c r="X324" i="6"/>
  <c r="W324" i="6"/>
  <c r="V324" i="6"/>
  <c r="U324" i="6"/>
  <c r="T324" i="6"/>
  <c r="S324" i="6"/>
  <c r="R324" i="6"/>
  <c r="Q324" i="6"/>
  <c r="AS257" i="6"/>
  <c r="AV257" i="6"/>
  <c r="AS258" i="6"/>
  <c r="AV258" i="6"/>
  <c r="AS259" i="6"/>
  <c r="AV259" i="6"/>
  <c r="AS260" i="6"/>
  <c r="AV260" i="6"/>
  <c r="AS261" i="6"/>
  <c r="AV261" i="6"/>
  <c r="AS262" i="6"/>
  <c r="AT262" i="6"/>
  <c r="AU262" i="6"/>
  <c r="AV262" i="6"/>
  <c r="AS263" i="6"/>
  <c r="AT263" i="6"/>
  <c r="AU263" i="6"/>
  <c r="AV263" i="6"/>
  <c r="G12" i="5"/>
  <c r="H12" i="5"/>
  <c r="I12" i="5"/>
  <c r="G13" i="5"/>
  <c r="H13" i="5"/>
  <c r="I13" i="5"/>
  <c r="G14" i="5"/>
  <c r="H14" i="5"/>
  <c r="I14" i="5"/>
  <c r="G15" i="5"/>
  <c r="H15" i="5"/>
  <c r="I15" i="5"/>
  <c r="F16" i="5"/>
  <c r="G16" i="5"/>
  <c r="H16" i="5"/>
  <c r="I16" i="5"/>
  <c r="K16" i="5"/>
  <c r="F17" i="5"/>
  <c r="G17" i="5"/>
  <c r="H17" i="5"/>
  <c r="I17" i="5"/>
  <c r="K17" i="5"/>
  <c r="F18" i="5"/>
  <c r="G18" i="5"/>
  <c r="H18" i="5"/>
  <c r="I18" i="5"/>
  <c r="K18" i="5"/>
  <c r="F19" i="5"/>
  <c r="G19" i="5"/>
  <c r="H19" i="5"/>
  <c r="I19" i="5"/>
  <c r="K19" i="5"/>
  <c r="F20" i="5"/>
  <c r="G20" i="5"/>
  <c r="H20" i="5"/>
  <c r="I20" i="5"/>
  <c r="K20" i="5"/>
  <c r="F21" i="5"/>
  <c r="G21" i="5"/>
  <c r="H21" i="5"/>
  <c r="I21" i="5"/>
  <c r="K21" i="5"/>
  <c r="F22" i="5"/>
  <c r="G22" i="5"/>
  <c r="H22" i="5"/>
  <c r="I22" i="5"/>
  <c r="K22" i="5"/>
  <c r="F23" i="5"/>
  <c r="G23" i="5"/>
  <c r="H23" i="5"/>
  <c r="I23" i="5"/>
  <c r="K23" i="5"/>
  <c r="F24" i="5"/>
  <c r="G24" i="5"/>
  <c r="H24" i="5"/>
  <c r="I24" i="5"/>
  <c r="K24" i="5"/>
  <c r="F25" i="5"/>
  <c r="G25" i="5"/>
  <c r="H25" i="5"/>
  <c r="I25" i="5"/>
  <c r="K25" i="5"/>
  <c r="F26" i="5"/>
  <c r="G26" i="5"/>
  <c r="H26" i="5"/>
  <c r="I26" i="5"/>
  <c r="K26" i="5"/>
  <c r="F27" i="5"/>
  <c r="G27" i="5"/>
  <c r="H27" i="5"/>
  <c r="I27" i="5"/>
  <c r="K27" i="5"/>
  <c r="F28" i="5"/>
  <c r="G28" i="5"/>
  <c r="H28" i="5"/>
  <c r="I28" i="5"/>
  <c r="K28" i="5"/>
  <c r="F29" i="5"/>
  <c r="G29" i="5"/>
  <c r="H29" i="5"/>
  <c r="I29" i="5"/>
  <c r="K29" i="5"/>
  <c r="F30" i="5"/>
  <c r="G30" i="5"/>
  <c r="H30" i="5"/>
  <c r="I30" i="5"/>
  <c r="K30" i="5"/>
  <c r="F31" i="5"/>
  <c r="G31" i="5"/>
  <c r="H31" i="5"/>
  <c r="I31" i="5"/>
  <c r="K31" i="5"/>
  <c r="F32" i="5"/>
  <c r="G32" i="5"/>
  <c r="H32" i="5"/>
  <c r="I32" i="5"/>
  <c r="K32" i="5"/>
  <c r="F33" i="5"/>
  <c r="G33" i="5"/>
  <c r="H33" i="5"/>
  <c r="I33" i="5"/>
  <c r="K33" i="5"/>
  <c r="F34" i="5"/>
  <c r="G34" i="5"/>
  <c r="H34" i="5"/>
  <c r="I34" i="5"/>
  <c r="K34" i="5"/>
  <c r="F35" i="5"/>
  <c r="G35" i="5"/>
  <c r="H35" i="5"/>
  <c r="I35" i="5"/>
  <c r="K35" i="5"/>
  <c r="F36" i="5"/>
  <c r="G36" i="5"/>
  <c r="H36" i="5"/>
  <c r="I36" i="5"/>
  <c r="K36" i="5"/>
  <c r="F37" i="5"/>
  <c r="G37" i="5"/>
  <c r="H37" i="5"/>
  <c r="I37" i="5"/>
  <c r="K37" i="5"/>
  <c r="F38" i="5"/>
  <c r="G38" i="5"/>
  <c r="H38" i="5"/>
  <c r="I38" i="5"/>
  <c r="K38" i="5"/>
  <c r="F39" i="5"/>
  <c r="G39" i="5"/>
  <c r="H39" i="5"/>
  <c r="I39" i="5"/>
  <c r="K39" i="5"/>
  <c r="F40" i="5"/>
  <c r="G40" i="5"/>
  <c r="H40" i="5"/>
  <c r="I40" i="5"/>
  <c r="K40" i="5"/>
  <c r="F41" i="5"/>
  <c r="G41" i="5"/>
  <c r="H41" i="5"/>
  <c r="I41" i="5"/>
  <c r="K41" i="5"/>
  <c r="F42" i="5"/>
  <c r="G42" i="5"/>
  <c r="H42" i="5"/>
  <c r="I42" i="5"/>
  <c r="K42" i="5"/>
  <c r="F43" i="5"/>
  <c r="G43" i="5"/>
  <c r="H43" i="5"/>
  <c r="I43" i="5"/>
  <c r="K43" i="5"/>
  <c r="F44" i="5"/>
  <c r="G44" i="5"/>
  <c r="H44" i="5"/>
  <c r="I44" i="5"/>
  <c r="K44" i="5"/>
  <c r="F45" i="5"/>
  <c r="G45" i="5"/>
  <c r="H45" i="5"/>
  <c r="I45" i="5"/>
  <c r="K45" i="5"/>
  <c r="F46" i="5"/>
  <c r="G46" i="5"/>
  <c r="H46" i="5"/>
  <c r="I46" i="5"/>
  <c r="K46" i="5"/>
  <c r="F47" i="5"/>
  <c r="G47" i="5"/>
  <c r="H47" i="5"/>
  <c r="I47" i="5"/>
  <c r="K47" i="5"/>
  <c r="F48" i="5"/>
  <c r="G48" i="5"/>
  <c r="H48" i="5"/>
  <c r="I48" i="5"/>
  <c r="K48" i="5"/>
  <c r="F49" i="5"/>
  <c r="G49" i="5"/>
  <c r="H49" i="5"/>
  <c r="I49" i="5"/>
  <c r="K49" i="5"/>
  <c r="F50" i="5"/>
  <c r="G50" i="5"/>
  <c r="H50" i="5"/>
  <c r="I50" i="5"/>
  <c r="K50" i="5"/>
  <c r="F51" i="5"/>
  <c r="G51" i="5"/>
  <c r="H51" i="5"/>
  <c r="I51" i="5"/>
  <c r="K51" i="5"/>
  <c r="F52" i="5"/>
  <c r="G52" i="5"/>
  <c r="H52" i="5"/>
  <c r="I52" i="5"/>
  <c r="K52" i="5"/>
  <c r="F53" i="5"/>
  <c r="G53" i="5"/>
  <c r="H53" i="5"/>
  <c r="I53" i="5"/>
  <c r="K53" i="5"/>
  <c r="F54" i="5"/>
  <c r="G54" i="5"/>
  <c r="H54" i="5"/>
  <c r="I54" i="5"/>
  <c r="K54" i="5"/>
  <c r="F55" i="5"/>
  <c r="G55" i="5"/>
  <c r="H55" i="5"/>
  <c r="I55" i="5"/>
  <c r="K55" i="5"/>
  <c r="F56" i="5"/>
  <c r="G56" i="5"/>
  <c r="H56" i="5"/>
  <c r="I56" i="5"/>
  <c r="K56" i="5"/>
  <c r="F57" i="5"/>
  <c r="G57" i="5"/>
  <c r="H57" i="5"/>
  <c r="I57" i="5"/>
  <c r="K57" i="5"/>
  <c r="F58" i="5"/>
  <c r="G58" i="5"/>
  <c r="H58" i="5"/>
  <c r="I58" i="5"/>
  <c r="K58" i="5"/>
  <c r="F59" i="5"/>
  <c r="G59" i="5"/>
  <c r="H59" i="5"/>
  <c r="I59" i="5"/>
  <c r="K59" i="5"/>
  <c r="F60" i="5"/>
  <c r="G60" i="5"/>
  <c r="H60" i="5"/>
  <c r="I60" i="5"/>
  <c r="K60" i="5"/>
  <c r="F61" i="5"/>
  <c r="G61" i="5"/>
  <c r="H61" i="5"/>
  <c r="I61" i="5"/>
  <c r="K61" i="5"/>
  <c r="F62" i="5"/>
  <c r="G62" i="5"/>
  <c r="H62" i="5"/>
  <c r="I62" i="5"/>
  <c r="K62" i="5"/>
  <c r="F63" i="5"/>
  <c r="G63" i="5"/>
  <c r="H63" i="5"/>
  <c r="I63" i="5"/>
  <c r="K63" i="5"/>
  <c r="F64" i="5"/>
  <c r="G64" i="5"/>
  <c r="H64" i="5"/>
  <c r="I64" i="5"/>
  <c r="K64" i="5"/>
  <c r="F65" i="5"/>
  <c r="G65" i="5"/>
  <c r="H65" i="5"/>
  <c r="I65" i="5"/>
  <c r="K65" i="5"/>
  <c r="F66" i="5"/>
  <c r="G66" i="5"/>
  <c r="H66" i="5"/>
  <c r="I66" i="5"/>
  <c r="K66" i="5"/>
  <c r="F67" i="5"/>
  <c r="G67" i="5"/>
  <c r="H67" i="5"/>
  <c r="I67" i="5"/>
  <c r="K67" i="5"/>
  <c r="F68" i="5"/>
  <c r="G68" i="5"/>
  <c r="H68" i="5"/>
  <c r="I68" i="5"/>
  <c r="K68" i="5"/>
  <c r="F69" i="5"/>
  <c r="G69" i="5"/>
  <c r="H69" i="5"/>
  <c r="I69" i="5"/>
  <c r="K69" i="5"/>
  <c r="F70" i="5"/>
  <c r="G70" i="5"/>
  <c r="H70" i="5"/>
  <c r="I70" i="5"/>
  <c r="K70" i="5"/>
  <c r="F71" i="5"/>
  <c r="G71" i="5"/>
  <c r="H71" i="5"/>
  <c r="I71" i="5"/>
  <c r="K71" i="5"/>
  <c r="F72" i="5"/>
  <c r="G72" i="5"/>
  <c r="H72" i="5"/>
  <c r="I72" i="5"/>
  <c r="K72" i="5"/>
  <c r="F73" i="5"/>
  <c r="G73" i="5"/>
  <c r="H73" i="5"/>
  <c r="I73" i="5"/>
  <c r="K73" i="5"/>
  <c r="F74" i="5"/>
  <c r="G74" i="5"/>
  <c r="H74" i="5"/>
  <c r="I74" i="5"/>
  <c r="K74" i="5"/>
  <c r="F75" i="5"/>
  <c r="G75" i="5"/>
  <c r="H75" i="5"/>
  <c r="I75" i="5"/>
  <c r="K75" i="5"/>
  <c r="F76" i="5"/>
  <c r="G76" i="5"/>
  <c r="H76" i="5"/>
  <c r="I76" i="5"/>
  <c r="K76" i="5"/>
  <c r="F77" i="5"/>
  <c r="G77" i="5"/>
  <c r="H77" i="5"/>
  <c r="I77" i="5"/>
  <c r="K77" i="5"/>
  <c r="F78" i="5"/>
  <c r="G78" i="5"/>
  <c r="H78" i="5"/>
  <c r="I78" i="5"/>
  <c r="K78" i="5"/>
  <c r="F79" i="5"/>
  <c r="G79" i="5"/>
  <c r="H79" i="5"/>
  <c r="I79" i="5"/>
  <c r="K79" i="5"/>
  <c r="F80" i="5"/>
  <c r="G80" i="5"/>
  <c r="H80" i="5"/>
  <c r="I80" i="5"/>
  <c r="K80" i="5"/>
  <c r="F81" i="5"/>
  <c r="G81" i="5"/>
  <c r="H81" i="5"/>
  <c r="I81" i="5"/>
  <c r="K81" i="5"/>
  <c r="F82" i="5"/>
  <c r="G82" i="5"/>
  <c r="H82" i="5"/>
  <c r="I82" i="5"/>
  <c r="K82" i="5"/>
  <c r="F83" i="5"/>
  <c r="G83" i="5"/>
  <c r="H83" i="5"/>
  <c r="I83" i="5"/>
  <c r="K83" i="5"/>
  <c r="F84" i="5"/>
  <c r="G84" i="5"/>
  <c r="H84" i="5"/>
  <c r="I84" i="5"/>
  <c r="K84" i="5"/>
  <c r="F85" i="5"/>
  <c r="G85" i="5"/>
  <c r="H85" i="5"/>
  <c r="I85" i="5"/>
  <c r="K85" i="5"/>
  <c r="F86" i="5"/>
  <c r="G86" i="5"/>
  <c r="H86" i="5"/>
  <c r="I86" i="5"/>
  <c r="K86" i="5"/>
  <c r="F87" i="5"/>
  <c r="G87" i="5"/>
  <c r="H87" i="5"/>
  <c r="I87" i="5"/>
  <c r="K87" i="5"/>
  <c r="F88" i="5"/>
  <c r="G88" i="5"/>
  <c r="H88" i="5"/>
  <c r="I88" i="5"/>
  <c r="K88" i="5"/>
  <c r="F89" i="5"/>
  <c r="F90" i="5" s="1"/>
  <c r="G89" i="5"/>
  <c r="G90" i="5" s="1"/>
  <c r="G91" i="5" s="1"/>
  <c r="H89" i="5"/>
  <c r="H90" i="5" s="1"/>
  <c r="I89" i="5"/>
  <c r="K89" i="5"/>
  <c r="AK262" i="6"/>
  <c r="AI262" i="6"/>
  <c r="AI263" i="6"/>
  <c r="AH263" i="6"/>
  <c r="AG263" i="6"/>
  <c r="AF263" i="6"/>
  <c r="AF262" i="6"/>
  <c r="AI261" i="6"/>
  <c r="AF261" i="6"/>
  <c r="AI260" i="6"/>
  <c r="AF260" i="6"/>
  <c r="AI259" i="6"/>
  <c r="AF259" i="6"/>
  <c r="AF258" i="6"/>
  <c r="AF257" i="6"/>
  <c r="AI258" i="6"/>
  <c r="AI257" i="6"/>
  <c r="AJ55" i="6"/>
  <c r="AK57" i="6"/>
  <c r="AK56" i="6"/>
  <c r="V36" i="6"/>
  <c r="S36" i="6"/>
  <c r="M9" i="5"/>
  <c r="BI51" i="6"/>
  <c r="BH51" i="6"/>
  <c r="BG51" i="6"/>
  <c r="BF51" i="6"/>
  <c r="AV51" i="6"/>
  <c r="AU51" i="6"/>
  <c r="AT51" i="6"/>
  <c r="AS51" i="6"/>
  <c r="AI51" i="6"/>
  <c r="AH51" i="6"/>
  <c r="AG51" i="6"/>
  <c r="AF51" i="6"/>
  <c r="V51" i="6"/>
  <c r="U51" i="6"/>
  <c r="T51" i="6"/>
  <c r="S51" i="6"/>
  <c r="BI50" i="6"/>
  <c r="BH50" i="6"/>
  <c r="BG50" i="6"/>
  <c r="BF50" i="6"/>
  <c r="AV50" i="6"/>
  <c r="AU50" i="6"/>
  <c r="AT50" i="6"/>
  <c r="AS50" i="6"/>
  <c r="AI50" i="6"/>
  <c r="AH50" i="6"/>
  <c r="AG50" i="6"/>
  <c r="AF50" i="6"/>
  <c r="V50" i="6"/>
  <c r="U50" i="6"/>
  <c r="T50" i="6"/>
  <c r="S50" i="6"/>
  <c r="BI49" i="6"/>
  <c r="BH49" i="6"/>
  <c r="BG49" i="6"/>
  <c r="BF49" i="6"/>
  <c r="AV49" i="6"/>
  <c r="AU49" i="6"/>
  <c r="AT49" i="6"/>
  <c r="AS49" i="6"/>
  <c r="AI49" i="6"/>
  <c r="AF49" i="6"/>
  <c r="S49" i="6"/>
  <c r="BK48" i="6"/>
  <c r="BJ48" i="6"/>
  <c r="BI48" i="6"/>
  <c r="BH48" i="6"/>
  <c r="BG48" i="6"/>
  <c r="BF48" i="6"/>
  <c r="BE48" i="6"/>
  <c r="BD48" i="6"/>
  <c r="AX48" i="6"/>
  <c r="AW48" i="6"/>
  <c r="AV48" i="6"/>
  <c r="AU48" i="6"/>
  <c r="AT48" i="6"/>
  <c r="AS48" i="6"/>
  <c r="AR48" i="6"/>
  <c r="AQ48" i="6"/>
  <c r="AK48" i="6"/>
  <c r="AJ48" i="6"/>
  <c r="AI48" i="6"/>
  <c r="AF48" i="6"/>
  <c r="AE48" i="6"/>
  <c r="AD48" i="6"/>
  <c r="W48" i="6"/>
  <c r="J48" i="6" s="1"/>
  <c r="S48" i="6"/>
  <c r="R48" i="6"/>
  <c r="Q48" i="6"/>
  <c r="H5" i="5"/>
  <c r="I5" i="5"/>
  <c r="F6" i="5"/>
  <c r="G6" i="5"/>
  <c r="H6" i="5"/>
  <c r="I6" i="5"/>
  <c r="K6" i="5"/>
  <c r="F7" i="5"/>
  <c r="G7" i="5"/>
  <c r="H7" i="5"/>
  <c r="I7" i="5"/>
  <c r="K7" i="5"/>
  <c r="F8" i="5"/>
  <c r="G8" i="5"/>
  <c r="H8" i="5"/>
  <c r="I8" i="5"/>
  <c r="K8" i="5"/>
  <c r="F9" i="5"/>
  <c r="F10" i="5" s="1"/>
  <c r="G9" i="5"/>
  <c r="G10" i="5" s="1"/>
  <c r="G11" i="5" s="1"/>
  <c r="H9" i="5"/>
  <c r="H10" i="5" s="1"/>
  <c r="I9" i="5"/>
  <c r="K9" i="5"/>
  <c r="I90" i="5" l="1"/>
  <c r="H91" i="5"/>
  <c r="I91" i="5" s="1"/>
  <c r="K90" i="5"/>
  <c r="F91" i="5"/>
  <c r="K91" i="5" s="1"/>
  <c r="AV378" i="6"/>
  <c r="AX372" i="6"/>
  <c r="K372" i="6" s="1"/>
  <c r="I372" i="6" s="1"/>
  <c r="I10" i="5"/>
  <c r="H11" i="5"/>
  <c r="I11" i="5" s="1"/>
  <c r="K10" i="5"/>
  <c r="F11" i="5"/>
  <c r="AS295" i="6"/>
  <c r="AV295" i="6"/>
  <c r="AS296" i="6"/>
  <c r="AV296" i="6"/>
  <c r="AS297" i="6"/>
  <c r="AV297" i="6"/>
  <c r="AS298" i="6"/>
  <c r="AV298" i="6"/>
  <c r="AS299" i="6"/>
  <c r="AV299" i="6"/>
  <c r="AS300" i="6"/>
  <c r="AV300" i="6"/>
  <c r="AS301" i="6"/>
  <c r="AV301" i="6"/>
  <c r="AS302" i="6"/>
  <c r="AV302" i="6"/>
  <c r="AS303" i="6"/>
  <c r="AV303" i="6"/>
  <c r="AS304" i="6"/>
  <c r="AV304" i="6"/>
  <c r="AS305" i="6"/>
  <c r="AT305" i="6"/>
  <c r="AU305" i="6"/>
  <c r="AV305" i="6"/>
  <c r="AS306" i="6"/>
  <c r="AV306" i="6"/>
  <c r="AF294" i="6"/>
  <c r="AI294" i="6"/>
  <c r="AF295" i="6"/>
  <c r="AI295" i="6"/>
  <c r="AF296" i="6"/>
  <c r="AG296" i="6"/>
  <c r="AH296" i="6"/>
  <c r="AI296" i="6"/>
  <c r="AF305" i="6"/>
  <c r="AG305" i="6"/>
  <c r="AH305" i="6"/>
  <c r="AI305" i="6"/>
  <c r="AF306" i="6"/>
  <c r="AG306" i="6"/>
  <c r="AH306" i="6"/>
  <c r="AI306" i="6"/>
  <c r="AF307" i="6"/>
  <c r="AG307" i="6"/>
  <c r="AH307" i="6"/>
  <c r="AI307" i="6"/>
  <c r="AF308" i="6"/>
  <c r="AG308" i="6"/>
  <c r="AH308" i="6"/>
  <c r="AI308" i="6"/>
  <c r="AF309" i="6"/>
  <c r="AG309" i="6"/>
  <c r="AH309" i="6"/>
  <c r="AI309" i="6"/>
  <c r="AF293" i="6"/>
  <c r="AI293" i="6"/>
  <c r="AV309" i="6"/>
  <c r="AS309" i="6"/>
  <c r="AV308" i="6"/>
  <c r="AS308" i="6"/>
  <c r="AV307" i="6"/>
  <c r="AS307" i="6"/>
  <c r="AV294" i="6"/>
  <c r="AS294" i="6"/>
  <c r="AV293" i="6"/>
  <c r="AS293" i="6"/>
  <c r="N92" i="5" l="1"/>
  <c r="M92" i="5"/>
  <c r="O92" i="5"/>
  <c r="P92" i="5" s="1"/>
  <c r="AV372" i="6"/>
  <c r="K11" i="5"/>
  <c r="F12" i="5"/>
  <c r="BI305" i="6"/>
  <c r="BH305" i="6"/>
  <c r="BG305" i="6"/>
  <c r="BF305" i="6"/>
  <c r="V305" i="6"/>
  <c r="U305" i="6"/>
  <c r="T305" i="6"/>
  <c r="S305" i="6"/>
  <c r="BI293" i="6"/>
  <c r="BH293" i="6"/>
  <c r="BG293" i="6"/>
  <c r="BF293" i="6"/>
  <c r="V293" i="6"/>
  <c r="U293" i="6"/>
  <c r="T293" i="6"/>
  <c r="S293" i="6"/>
  <c r="BI292" i="6"/>
  <c r="BH292" i="6"/>
  <c r="BG292" i="6"/>
  <c r="BF292" i="6"/>
  <c r="AV292" i="6"/>
  <c r="AU292" i="6"/>
  <c r="AT292" i="6"/>
  <c r="AS292" i="6"/>
  <c r="AI292" i="6"/>
  <c r="AF292" i="6"/>
  <c r="V292" i="6"/>
  <c r="U292" i="6"/>
  <c r="T292" i="6"/>
  <c r="S292" i="6"/>
  <c r="BK291" i="6"/>
  <c r="BJ291" i="6"/>
  <c r="BI291" i="6"/>
  <c r="BH291" i="6"/>
  <c r="BG291" i="6"/>
  <c r="BF291" i="6"/>
  <c r="BE291" i="6"/>
  <c r="BD291" i="6"/>
  <c r="AX291" i="6"/>
  <c r="AW291" i="6"/>
  <c r="AV291" i="6"/>
  <c r="AS291" i="6"/>
  <c r="AR291" i="6"/>
  <c r="AQ291" i="6"/>
  <c r="AK291" i="6"/>
  <c r="AJ291" i="6"/>
  <c r="AI291" i="6"/>
  <c r="AF291" i="6"/>
  <c r="AE291" i="6"/>
  <c r="AD291" i="6"/>
  <c r="X291" i="6"/>
  <c r="K291" i="6" s="1"/>
  <c r="W291" i="6"/>
  <c r="J291" i="6" s="1"/>
  <c r="I291" i="6" s="1"/>
  <c r="V291" i="6"/>
  <c r="U291" i="6"/>
  <c r="T291" i="6"/>
  <c r="S291" i="6"/>
  <c r="R291" i="6"/>
  <c r="Q291" i="6"/>
  <c r="BI314" i="6"/>
  <c r="BH314" i="6"/>
  <c r="BG314" i="6"/>
  <c r="BF314" i="6"/>
  <c r="AV314" i="6"/>
  <c r="AU314" i="6"/>
  <c r="AT314" i="6"/>
  <c r="AS314" i="6"/>
  <c r="AI314" i="6"/>
  <c r="AH314" i="6"/>
  <c r="AG314" i="6"/>
  <c r="AF314" i="6"/>
  <c r="V314" i="6"/>
  <c r="U314" i="6"/>
  <c r="T314" i="6"/>
  <c r="S314" i="6"/>
  <c r="BI313" i="6"/>
  <c r="BH313" i="6"/>
  <c r="BG313" i="6"/>
  <c r="BF313" i="6"/>
  <c r="AV313" i="6"/>
  <c r="AU313" i="6"/>
  <c r="AT313" i="6"/>
  <c r="AS313" i="6"/>
  <c r="AI313" i="6"/>
  <c r="AH313" i="6"/>
  <c r="AG313" i="6"/>
  <c r="AF313" i="6"/>
  <c r="V313" i="6"/>
  <c r="U313" i="6"/>
  <c r="T313" i="6"/>
  <c r="S313" i="6"/>
  <c r="BI312" i="6"/>
  <c r="BH312" i="6"/>
  <c r="BG312" i="6"/>
  <c r="BF312" i="6"/>
  <c r="AV312" i="6"/>
  <c r="AU312" i="6"/>
  <c r="AT312" i="6"/>
  <c r="AS312" i="6"/>
  <c r="AI312" i="6"/>
  <c r="AF312" i="6"/>
  <c r="V312" i="6"/>
  <c r="U312" i="6"/>
  <c r="T312" i="6"/>
  <c r="S312" i="6"/>
  <c r="BK311" i="6"/>
  <c r="BJ311" i="6"/>
  <c r="BI311" i="6"/>
  <c r="BH311" i="6"/>
  <c r="BG311" i="6"/>
  <c r="BF311" i="6"/>
  <c r="BE311" i="6"/>
  <c r="BD311" i="6"/>
  <c r="AX311" i="6"/>
  <c r="AW311" i="6"/>
  <c r="AV311" i="6"/>
  <c r="AU311" i="6"/>
  <c r="AT311" i="6"/>
  <c r="AS311" i="6"/>
  <c r="AR311" i="6"/>
  <c r="AQ311" i="6"/>
  <c r="AK311" i="6"/>
  <c r="AJ311" i="6"/>
  <c r="AI311" i="6"/>
  <c r="AF311" i="6"/>
  <c r="AE311" i="6"/>
  <c r="AD311" i="6"/>
  <c r="X311" i="6"/>
  <c r="K311" i="6" s="1"/>
  <c r="W311" i="6"/>
  <c r="J311" i="6" s="1"/>
  <c r="I311" i="6" s="1"/>
  <c r="V311" i="6"/>
  <c r="U311" i="6"/>
  <c r="T311" i="6"/>
  <c r="S311" i="6"/>
  <c r="R311" i="6"/>
  <c r="Q311" i="6"/>
  <c r="AI280" i="6"/>
  <c r="AF280" i="6"/>
  <c r="AK279" i="6"/>
  <c r="AJ279" i="6"/>
  <c r="AI279" i="6"/>
  <c r="AE279" i="6"/>
  <c r="AV276" i="6"/>
  <c r="AU276" i="6"/>
  <c r="AT276" i="6"/>
  <c r="AS276" i="6"/>
  <c r="AV277" i="6"/>
  <c r="AS277" i="6"/>
  <c r="AV275" i="6"/>
  <c r="AS275" i="6"/>
  <c r="AV274" i="6"/>
  <c r="AS274" i="6"/>
  <c r="AV273" i="6"/>
  <c r="AS273" i="6"/>
  <c r="BI262" i="6"/>
  <c r="BH262" i="6"/>
  <c r="BG262" i="6"/>
  <c r="BF262" i="6"/>
  <c r="V262" i="6"/>
  <c r="U262" i="6"/>
  <c r="T262" i="6"/>
  <c r="S262" i="6"/>
  <c r="BI257" i="6"/>
  <c r="BH257" i="6"/>
  <c r="BG257" i="6"/>
  <c r="BF257" i="6"/>
  <c r="V257" i="6"/>
  <c r="U257" i="6"/>
  <c r="T257" i="6"/>
  <c r="S257" i="6"/>
  <c r="BI256" i="6"/>
  <c r="BH256" i="6"/>
  <c r="BG256" i="6"/>
  <c r="BF256" i="6"/>
  <c r="AV256" i="6"/>
  <c r="AU256" i="6"/>
  <c r="AT256" i="6"/>
  <c r="AS256" i="6"/>
  <c r="AF256" i="6"/>
  <c r="V256" i="6"/>
  <c r="U256" i="6"/>
  <c r="T256" i="6"/>
  <c r="S256" i="6"/>
  <c r="BK255" i="6"/>
  <c r="BJ255" i="6"/>
  <c r="BI255" i="6"/>
  <c r="BH255" i="6"/>
  <c r="BG255" i="6"/>
  <c r="BF255" i="6"/>
  <c r="BE255" i="6"/>
  <c r="BD255" i="6"/>
  <c r="AX255" i="6"/>
  <c r="AW255" i="6"/>
  <c r="AV255" i="6"/>
  <c r="AS255" i="6"/>
  <c r="AR255" i="6"/>
  <c r="AQ255" i="6"/>
  <c r="AJ255" i="6"/>
  <c r="AF255" i="6"/>
  <c r="AE255" i="6"/>
  <c r="AD255" i="6"/>
  <c r="X255" i="6"/>
  <c r="W255" i="6"/>
  <c r="J255" i="6" s="1"/>
  <c r="V255" i="6"/>
  <c r="U255" i="6"/>
  <c r="T255" i="6"/>
  <c r="S255" i="6"/>
  <c r="R255" i="6"/>
  <c r="Q255" i="6"/>
  <c r="F3" i="5"/>
  <c r="F4" i="5" s="1"/>
  <c r="G3" i="5"/>
  <c r="G4" i="5" s="1"/>
  <c r="G5" i="5" s="1"/>
  <c r="H3" i="5"/>
  <c r="H4" i="5" s="1"/>
  <c r="I4" i="5" s="1"/>
  <c r="I3" i="5"/>
  <c r="K3" i="5"/>
  <c r="BI288" i="6"/>
  <c r="BH288" i="6"/>
  <c r="BG288" i="6"/>
  <c r="BF288" i="6"/>
  <c r="AV288" i="6"/>
  <c r="AU288" i="6"/>
  <c r="AT288" i="6"/>
  <c r="AS288" i="6"/>
  <c r="AI288" i="6"/>
  <c r="AH288" i="6"/>
  <c r="AG288" i="6"/>
  <c r="AF288" i="6"/>
  <c r="V288" i="6"/>
  <c r="U288" i="6"/>
  <c r="T288" i="6"/>
  <c r="S288" i="6"/>
  <c r="BI287" i="6"/>
  <c r="BH287" i="6"/>
  <c r="BG287" i="6"/>
  <c r="BF287" i="6"/>
  <c r="AV287" i="6"/>
  <c r="AS287" i="6"/>
  <c r="AI287" i="6"/>
  <c r="AH287" i="6"/>
  <c r="AG287" i="6"/>
  <c r="AF287" i="6"/>
  <c r="V287" i="6"/>
  <c r="U287" i="6"/>
  <c r="T287" i="6"/>
  <c r="S287" i="6"/>
  <c r="BI286" i="6"/>
  <c r="BH286" i="6"/>
  <c r="BG286" i="6"/>
  <c r="BF286" i="6"/>
  <c r="AV286" i="6"/>
  <c r="AU286" i="6"/>
  <c r="AT286" i="6"/>
  <c r="AS286" i="6"/>
  <c r="AI286" i="6"/>
  <c r="AF286" i="6"/>
  <c r="V286" i="6"/>
  <c r="U286" i="6"/>
  <c r="T286" i="6"/>
  <c r="S286" i="6"/>
  <c r="BK285" i="6"/>
  <c r="BJ285" i="6"/>
  <c r="BI285" i="6"/>
  <c r="BH285" i="6"/>
  <c r="BG285" i="6"/>
  <c r="BF285" i="6"/>
  <c r="BE285" i="6"/>
  <c r="BD285" i="6"/>
  <c r="AX285" i="6"/>
  <c r="AW285" i="6"/>
  <c r="AV285" i="6"/>
  <c r="AS285" i="6"/>
  <c r="AR285" i="6"/>
  <c r="AQ285" i="6"/>
  <c r="AK285" i="6"/>
  <c r="AJ285" i="6"/>
  <c r="AI285" i="6"/>
  <c r="AF285" i="6"/>
  <c r="AE285" i="6"/>
  <c r="AD285" i="6"/>
  <c r="X285" i="6"/>
  <c r="K285" i="6" s="1"/>
  <c r="W285" i="6"/>
  <c r="J285" i="6" s="1"/>
  <c r="V285" i="6"/>
  <c r="U285" i="6"/>
  <c r="T285" i="6"/>
  <c r="S285" i="6"/>
  <c r="R285" i="6"/>
  <c r="Q285" i="6"/>
  <c r="BI282" i="6"/>
  <c r="BH282" i="6"/>
  <c r="BG282" i="6"/>
  <c r="BF282" i="6"/>
  <c r="AV282" i="6"/>
  <c r="AU282" i="6"/>
  <c r="AT282" i="6"/>
  <c r="AS282" i="6"/>
  <c r="AI282" i="6"/>
  <c r="AH282" i="6"/>
  <c r="AG282" i="6"/>
  <c r="AF282" i="6"/>
  <c r="V282" i="6"/>
  <c r="U282" i="6"/>
  <c r="T282" i="6"/>
  <c r="S282" i="6"/>
  <c r="BI281" i="6"/>
  <c r="BH281" i="6"/>
  <c r="BG281" i="6"/>
  <c r="BF281" i="6"/>
  <c r="AV281" i="6"/>
  <c r="AU281" i="6"/>
  <c r="AT281" i="6"/>
  <c r="AS281" i="6"/>
  <c r="AI281" i="6"/>
  <c r="AH281" i="6"/>
  <c r="AG281" i="6"/>
  <c r="AF281" i="6"/>
  <c r="AF279" i="6" s="1"/>
  <c r="AD279" i="6" s="1"/>
  <c r="V281" i="6"/>
  <c r="U281" i="6"/>
  <c r="T281" i="6"/>
  <c r="S281" i="6"/>
  <c r="BI280" i="6"/>
  <c r="BH280" i="6"/>
  <c r="BG280" i="6"/>
  <c r="BF280" i="6"/>
  <c r="AV280" i="6"/>
  <c r="AU280" i="6"/>
  <c r="AT280" i="6"/>
  <c r="AS280" i="6"/>
  <c r="V280" i="6"/>
  <c r="U280" i="6"/>
  <c r="T280" i="6"/>
  <c r="S280" i="6"/>
  <c r="BK279" i="6"/>
  <c r="BJ279" i="6"/>
  <c r="BI279" i="6"/>
  <c r="BH279" i="6"/>
  <c r="BG279" i="6"/>
  <c r="BF279" i="6"/>
  <c r="BE279" i="6"/>
  <c r="BD279" i="6"/>
  <c r="AX279" i="6"/>
  <c r="AW279" i="6"/>
  <c r="AV279" i="6"/>
  <c r="AU279" i="6"/>
  <c r="AT279" i="6"/>
  <c r="AS279" i="6"/>
  <c r="AR279" i="6"/>
  <c r="AQ279" i="6"/>
  <c r="X279" i="6"/>
  <c r="K279" i="6" s="1"/>
  <c r="W279" i="6"/>
  <c r="J279" i="6" s="1"/>
  <c r="V279" i="6"/>
  <c r="U279" i="6"/>
  <c r="T279" i="6"/>
  <c r="S279" i="6"/>
  <c r="R279" i="6"/>
  <c r="Q279" i="6"/>
  <c r="BI276" i="6"/>
  <c r="BH276" i="6"/>
  <c r="BG276" i="6"/>
  <c r="BF276" i="6"/>
  <c r="AI276" i="6"/>
  <c r="AH276" i="6"/>
  <c r="AG276" i="6"/>
  <c r="AF276" i="6"/>
  <c r="V276" i="6"/>
  <c r="U276" i="6"/>
  <c r="T276" i="6"/>
  <c r="S276" i="6"/>
  <c r="BI273" i="6"/>
  <c r="BH273" i="6"/>
  <c r="BG273" i="6"/>
  <c r="BF273" i="6"/>
  <c r="AI273" i="6"/>
  <c r="AH273" i="6"/>
  <c r="AG273" i="6"/>
  <c r="AF273" i="6"/>
  <c r="V273" i="6"/>
  <c r="U273" i="6"/>
  <c r="T273" i="6"/>
  <c r="S273" i="6"/>
  <c r="BI272" i="6"/>
  <c r="BH272" i="6"/>
  <c r="BG272" i="6"/>
  <c r="BF272" i="6"/>
  <c r="AV272" i="6"/>
  <c r="AU272" i="6"/>
  <c r="AT272" i="6"/>
  <c r="AS272" i="6"/>
  <c r="AI272" i="6"/>
  <c r="AF272" i="6"/>
  <c r="V272" i="6"/>
  <c r="U272" i="6"/>
  <c r="T272" i="6"/>
  <c r="S272" i="6"/>
  <c r="BK271" i="6"/>
  <c r="BJ271" i="6"/>
  <c r="BI271" i="6"/>
  <c r="BH271" i="6"/>
  <c r="BG271" i="6"/>
  <c r="BF271" i="6"/>
  <c r="BE271" i="6"/>
  <c r="BD271" i="6"/>
  <c r="AX271" i="6"/>
  <c r="AW271" i="6"/>
  <c r="AV271" i="6"/>
  <c r="AS271" i="6"/>
  <c r="AR271" i="6"/>
  <c r="AQ271" i="6"/>
  <c r="AK271" i="6"/>
  <c r="AJ271" i="6"/>
  <c r="AI271" i="6"/>
  <c r="AF271" i="6"/>
  <c r="AE271" i="6"/>
  <c r="AD271" i="6"/>
  <c r="X271" i="6"/>
  <c r="K271" i="6" s="1"/>
  <c r="W271" i="6"/>
  <c r="J271" i="6" s="1"/>
  <c r="V271" i="6"/>
  <c r="U271" i="6"/>
  <c r="T271" i="6"/>
  <c r="S271" i="6"/>
  <c r="R271" i="6"/>
  <c r="Q271" i="6"/>
  <c r="I271" i="6" l="1"/>
  <c r="M19" i="5"/>
  <c r="N19" i="5"/>
  <c r="O19" i="5"/>
  <c r="P19" i="5" s="1"/>
  <c r="M20" i="5"/>
  <c r="N20" i="5"/>
  <c r="O20" i="5"/>
  <c r="P20" i="5" s="1"/>
  <c r="I279" i="6"/>
  <c r="M23" i="5"/>
  <c r="N23" i="5"/>
  <c r="O23" i="5"/>
  <c r="P23" i="5" s="1"/>
  <c r="M24" i="5"/>
  <c r="N24" i="5"/>
  <c r="O24" i="5"/>
  <c r="P24" i="5" s="1"/>
  <c r="I285" i="6"/>
  <c r="M32" i="5"/>
  <c r="N32" i="5"/>
  <c r="O32" i="5"/>
  <c r="P32" i="5" s="1"/>
  <c r="M33" i="5"/>
  <c r="N33" i="5"/>
  <c r="O33" i="5"/>
  <c r="P33" i="5" s="1"/>
  <c r="M34" i="5"/>
  <c r="N34" i="5"/>
  <c r="O34" i="5"/>
  <c r="P34" i="5" s="1"/>
  <c r="K12" i="5"/>
  <c r="F13" i="5"/>
  <c r="K4" i="5"/>
  <c r="F5" i="5"/>
  <c r="K5" i="5" s="1"/>
  <c r="BF56" i="6"/>
  <c r="BG56" i="6"/>
  <c r="BH56" i="6"/>
  <c r="BI56" i="6"/>
  <c r="BF57" i="6"/>
  <c r="BG57" i="6"/>
  <c r="BH57" i="6"/>
  <c r="BI57" i="6"/>
  <c r="M10" i="5"/>
  <c r="M11" i="5"/>
  <c r="M12" i="5"/>
  <c r="M13" i="5"/>
  <c r="M14" i="5"/>
  <c r="M15" i="5"/>
  <c r="M21" i="5"/>
  <c r="M22" i="5"/>
  <c r="M25" i="5"/>
  <c r="M26" i="5"/>
  <c r="M27" i="5"/>
  <c r="M28" i="5"/>
  <c r="M29" i="5"/>
  <c r="M30" i="5"/>
  <c r="M31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AV250" i="6"/>
  <c r="AS250" i="6"/>
  <c r="AV249" i="6"/>
  <c r="AS249" i="6"/>
  <c r="AV248" i="6"/>
  <c r="AS248" i="6"/>
  <c r="AV247" i="6"/>
  <c r="AS247" i="6"/>
  <c r="AV246" i="6"/>
  <c r="AS246" i="6"/>
  <c r="AV245" i="6"/>
  <c r="AS245" i="6"/>
  <c r="S236" i="6"/>
  <c r="T236" i="6"/>
  <c r="U236" i="6"/>
  <c r="V236" i="6"/>
  <c r="S237" i="6"/>
  <c r="T237" i="6"/>
  <c r="U237" i="6"/>
  <c r="V237" i="6"/>
  <c r="S238" i="6"/>
  <c r="T238" i="6"/>
  <c r="U238" i="6"/>
  <c r="V238" i="6"/>
  <c r="S239" i="6"/>
  <c r="T239" i="6"/>
  <c r="U239" i="6"/>
  <c r="V239" i="6"/>
  <c r="S240" i="6"/>
  <c r="T240" i="6"/>
  <c r="U240" i="6"/>
  <c r="V240" i="6"/>
  <c r="S241" i="6"/>
  <c r="T241" i="6"/>
  <c r="U241" i="6"/>
  <c r="V241" i="6"/>
  <c r="S242" i="6"/>
  <c r="T242" i="6"/>
  <c r="U242" i="6"/>
  <c r="V242" i="6"/>
  <c r="S243" i="6"/>
  <c r="T243" i="6"/>
  <c r="U243" i="6"/>
  <c r="V243" i="6"/>
  <c r="S244" i="6"/>
  <c r="T244" i="6"/>
  <c r="U244" i="6"/>
  <c r="V244" i="6"/>
  <c r="S251" i="6"/>
  <c r="T251" i="6"/>
  <c r="U251" i="6"/>
  <c r="V251" i="6"/>
  <c r="S252" i="6"/>
  <c r="T252" i="6"/>
  <c r="U252" i="6"/>
  <c r="V252" i="6"/>
  <c r="S253" i="6"/>
  <c r="T253" i="6"/>
  <c r="U253" i="6"/>
  <c r="V253" i="6"/>
  <c r="V235" i="6"/>
  <c r="U235" i="6"/>
  <c r="T235" i="6"/>
  <c r="S235" i="6"/>
  <c r="S56" i="6"/>
  <c r="T56" i="6"/>
  <c r="U56" i="6"/>
  <c r="V56" i="6"/>
  <c r="S57" i="6"/>
  <c r="T57" i="6"/>
  <c r="U57" i="6"/>
  <c r="V57" i="6"/>
  <c r="S58" i="6"/>
  <c r="T58" i="6"/>
  <c r="U58" i="6"/>
  <c r="V58" i="6"/>
  <c r="S59" i="6"/>
  <c r="T59" i="6"/>
  <c r="U59" i="6"/>
  <c r="V59" i="6"/>
  <c r="S60" i="6"/>
  <c r="T60" i="6"/>
  <c r="U60" i="6"/>
  <c r="V60" i="6"/>
  <c r="S61" i="6"/>
  <c r="T61" i="6"/>
  <c r="U61" i="6"/>
  <c r="V61" i="6"/>
  <c r="S62" i="6"/>
  <c r="T62" i="6"/>
  <c r="U62" i="6"/>
  <c r="V62" i="6"/>
  <c r="S63" i="6"/>
  <c r="T63" i="6"/>
  <c r="U63" i="6"/>
  <c r="V63" i="6"/>
  <c r="S64" i="6"/>
  <c r="T64" i="6"/>
  <c r="U64" i="6"/>
  <c r="V64" i="6"/>
  <c r="S65" i="6"/>
  <c r="T65" i="6"/>
  <c r="U65" i="6"/>
  <c r="V65" i="6"/>
  <c r="S66" i="6"/>
  <c r="T66" i="6"/>
  <c r="U66" i="6"/>
  <c r="V66" i="6"/>
  <c r="S67" i="6"/>
  <c r="T67" i="6"/>
  <c r="U67" i="6"/>
  <c r="V67" i="6"/>
  <c r="S68" i="6"/>
  <c r="T68" i="6"/>
  <c r="U68" i="6"/>
  <c r="V68" i="6"/>
  <c r="S69" i="6"/>
  <c r="T69" i="6"/>
  <c r="U69" i="6"/>
  <c r="V69" i="6"/>
  <c r="S70" i="6"/>
  <c r="T70" i="6"/>
  <c r="U70" i="6"/>
  <c r="V70" i="6"/>
  <c r="S71" i="6"/>
  <c r="T71" i="6"/>
  <c r="U71" i="6"/>
  <c r="V71" i="6"/>
  <c r="S72" i="6"/>
  <c r="T72" i="6"/>
  <c r="U72" i="6"/>
  <c r="V72" i="6"/>
  <c r="S73" i="6"/>
  <c r="T73" i="6"/>
  <c r="U73" i="6"/>
  <c r="V73" i="6"/>
  <c r="S74" i="6"/>
  <c r="T74" i="6"/>
  <c r="U74" i="6"/>
  <c r="V74" i="6"/>
  <c r="S75" i="6"/>
  <c r="T75" i="6"/>
  <c r="U75" i="6"/>
  <c r="V75" i="6"/>
  <c r="S76" i="6"/>
  <c r="T76" i="6"/>
  <c r="U76" i="6"/>
  <c r="V76" i="6"/>
  <c r="S77" i="6"/>
  <c r="T77" i="6"/>
  <c r="U77" i="6"/>
  <c r="V77" i="6"/>
  <c r="S78" i="6"/>
  <c r="T78" i="6"/>
  <c r="U78" i="6"/>
  <c r="V78" i="6"/>
  <c r="S79" i="6"/>
  <c r="T79" i="6"/>
  <c r="U79" i="6"/>
  <c r="V79" i="6"/>
  <c r="S80" i="6"/>
  <c r="T80" i="6"/>
  <c r="U80" i="6"/>
  <c r="V80" i="6"/>
  <c r="S81" i="6"/>
  <c r="T81" i="6"/>
  <c r="U81" i="6"/>
  <c r="V81" i="6"/>
  <c r="S82" i="6"/>
  <c r="T82" i="6"/>
  <c r="U82" i="6"/>
  <c r="V82" i="6"/>
  <c r="S83" i="6"/>
  <c r="T83" i="6"/>
  <c r="U83" i="6"/>
  <c r="V83" i="6"/>
  <c r="S84" i="6"/>
  <c r="T84" i="6"/>
  <c r="U84" i="6"/>
  <c r="V84" i="6"/>
  <c r="S85" i="6"/>
  <c r="T85" i="6"/>
  <c r="U85" i="6"/>
  <c r="V85" i="6"/>
  <c r="S86" i="6"/>
  <c r="T86" i="6"/>
  <c r="U86" i="6"/>
  <c r="V86" i="6"/>
  <c r="S87" i="6"/>
  <c r="T87" i="6"/>
  <c r="U87" i="6"/>
  <c r="V87" i="6"/>
  <c r="S88" i="6"/>
  <c r="T88" i="6"/>
  <c r="U88" i="6"/>
  <c r="V88" i="6"/>
  <c r="S89" i="6"/>
  <c r="T89" i="6"/>
  <c r="U89" i="6"/>
  <c r="V89" i="6"/>
  <c r="S90" i="6"/>
  <c r="T90" i="6"/>
  <c r="U90" i="6"/>
  <c r="V90" i="6"/>
  <c r="S91" i="6"/>
  <c r="T91" i="6"/>
  <c r="U91" i="6"/>
  <c r="V91" i="6"/>
  <c r="S92" i="6"/>
  <c r="T92" i="6"/>
  <c r="U92" i="6"/>
  <c r="V92" i="6"/>
  <c r="S93" i="6"/>
  <c r="T93" i="6"/>
  <c r="U93" i="6"/>
  <c r="V93" i="6"/>
  <c r="S94" i="6"/>
  <c r="T94" i="6"/>
  <c r="U94" i="6"/>
  <c r="V94" i="6"/>
  <c r="S95" i="6"/>
  <c r="T95" i="6"/>
  <c r="U95" i="6"/>
  <c r="V95" i="6"/>
  <c r="S96" i="6"/>
  <c r="T96" i="6"/>
  <c r="U96" i="6"/>
  <c r="V96" i="6"/>
  <c r="S97" i="6"/>
  <c r="T97" i="6"/>
  <c r="U97" i="6"/>
  <c r="V97" i="6"/>
  <c r="S98" i="6"/>
  <c r="T98" i="6"/>
  <c r="U98" i="6"/>
  <c r="V98" i="6"/>
  <c r="S99" i="6"/>
  <c r="T99" i="6"/>
  <c r="U99" i="6"/>
  <c r="V99" i="6"/>
  <c r="S100" i="6"/>
  <c r="T100" i="6"/>
  <c r="U100" i="6"/>
  <c r="V100" i="6"/>
  <c r="S101" i="6"/>
  <c r="T101" i="6"/>
  <c r="U101" i="6"/>
  <c r="V101" i="6"/>
  <c r="S102" i="6"/>
  <c r="T102" i="6"/>
  <c r="U102" i="6"/>
  <c r="V102" i="6"/>
  <c r="S103" i="6"/>
  <c r="T103" i="6"/>
  <c r="U103" i="6"/>
  <c r="V103" i="6"/>
  <c r="S104" i="6"/>
  <c r="T104" i="6"/>
  <c r="U104" i="6"/>
  <c r="V104" i="6"/>
  <c r="S105" i="6"/>
  <c r="T105" i="6"/>
  <c r="U105" i="6"/>
  <c r="V105" i="6"/>
  <c r="S106" i="6"/>
  <c r="T106" i="6"/>
  <c r="U106" i="6"/>
  <c r="V106" i="6"/>
  <c r="S107" i="6"/>
  <c r="T107" i="6"/>
  <c r="U107" i="6"/>
  <c r="V107" i="6"/>
  <c r="S108" i="6"/>
  <c r="T108" i="6"/>
  <c r="U108" i="6"/>
  <c r="V108" i="6"/>
  <c r="S109" i="6"/>
  <c r="T109" i="6"/>
  <c r="U109" i="6"/>
  <c r="V109" i="6"/>
  <c r="S110" i="6"/>
  <c r="T110" i="6"/>
  <c r="U110" i="6"/>
  <c r="V110" i="6"/>
  <c r="S111" i="6"/>
  <c r="T111" i="6"/>
  <c r="U111" i="6"/>
  <c r="V111" i="6"/>
  <c r="S112" i="6"/>
  <c r="T112" i="6"/>
  <c r="U112" i="6"/>
  <c r="V112" i="6"/>
  <c r="S113" i="6"/>
  <c r="T113" i="6"/>
  <c r="U113" i="6"/>
  <c r="V113" i="6"/>
  <c r="S114" i="6"/>
  <c r="T114" i="6"/>
  <c r="U114" i="6"/>
  <c r="V114" i="6"/>
  <c r="S115" i="6"/>
  <c r="T115" i="6"/>
  <c r="U115" i="6"/>
  <c r="V115" i="6"/>
  <c r="S116" i="6"/>
  <c r="T116" i="6"/>
  <c r="U116" i="6"/>
  <c r="V116" i="6"/>
  <c r="S117" i="6"/>
  <c r="T117" i="6"/>
  <c r="U117" i="6"/>
  <c r="V117" i="6"/>
  <c r="S118" i="6"/>
  <c r="T118" i="6"/>
  <c r="U118" i="6"/>
  <c r="V118" i="6"/>
  <c r="S119" i="6"/>
  <c r="T119" i="6"/>
  <c r="U119" i="6"/>
  <c r="V119" i="6"/>
  <c r="S120" i="6"/>
  <c r="T120" i="6"/>
  <c r="U120" i="6"/>
  <c r="V120" i="6"/>
  <c r="S121" i="6"/>
  <c r="T121" i="6"/>
  <c r="U121" i="6"/>
  <c r="V121" i="6"/>
  <c r="S122" i="6"/>
  <c r="T122" i="6"/>
  <c r="U122" i="6"/>
  <c r="V122" i="6"/>
  <c r="S123" i="6"/>
  <c r="T123" i="6"/>
  <c r="U123" i="6"/>
  <c r="V123" i="6"/>
  <c r="S124" i="6"/>
  <c r="T124" i="6"/>
  <c r="U124" i="6"/>
  <c r="V124" i="6"/>
  <c r="S125" i="6"/>
  <c r="T125" i="6"/>
  <c r="U125" i="6"/>
  <c r="V125" i="6"/>
  <c r="S126" i="6"/>
  <c r="T126" i="6"/>
  <c r="U126" i="6"/>
  <c r="V126" i="6"/>
  <c r="S127" i="6"/>
  <c r="T127" i="6"/>
  <c r="U127" i="6"/>
  <c r="V127" i="6"/>
  <c r="S128" i="6"/>
  <c r="T128" i="6"/>
  <c r="U128" i="6"/>
  <c r="V128" i="6"/>
  <c r="S129" i="6"/>
  <c r="T129" i="6"/>
  <c r="U129" i="6"/>
  <c r="V129" i="6"/>
  <c r="S130" i="6"/>
  <c r="T130" i="6"/>
  <c r="U130" i="6"/>
  <c r="V130" i="6"/>
  <c r="S131" i="6"/>
  <c r="T131" i="6"/>
  <c r="U131" i="6"/>
  <c r="V131" i="6"/>
  <c r="S132" i="6"/>
  <c r="T132" i="6"/>
  <c r="U132" i="6"/>
  <c r="V132" i="6"/>
  <c r="S133" i="6"/>
  <c r="T133" i="6"/>
  <c r="U133" i="6"/>
  <c r="V133" i="6"/>
  <c r="S134" i="6"/>
  <c r="T134" i="6"/>
  <c r="U134" i="6"/>
  <c r="V134" i="6"/>
  <c r="S135" i="6"/>
  <c r="T135" i="6"/>
  <c r="U135" i="6"/>
  <c r="V135" i="6"/>
  <c r="S136" i="6"/>
  <c r="T136" i="6"/>
  <c r="U136" i="6"/>
  <c r="V136" i="6"/>
  <c r="S137" i="6"/>
  <c r="T137" i="6"/>
  <c r="U137" i="6"/>
  <c r="V137" i="6"/>
  <c r="S138" i="6"/>
  <c r="T138" i="6"/>
  <c r="U138" i="6"/>
  <c r="V138" i="6"/>
  <c r="S139" i="6"/>
  <c r="T139" i="6"/>
  <c r="U139" i="6"/>
  <c r="V139" i="6"/>
  <c r="S140" i="6"/>
  <c r="T140" i="6"/>
  <c r="U140" i="6"/>
  <c r="V140" i="6"/>
  <c r="S141" i="6"/>
  <c r="T141" i="6"/>
  <c r="U141" i="6"/>
  <c r="V141" i="6"/>
  <c r="S142" i="6"/>
  <c r="T142" i="6"/>
  <c r="U142" i="6"/>
  <c r="V142" i="6"/>
  <c r="S143" i="6"/>
  <c r="T143" i="6"/>
  <c r="U143" i="6"/>
  <c r="V143" i="6"/>
  <c r="S144" i="6"/>
  <c r="T144" i="6"/>
  <c r="U144" i="6"/>
  <c r="V144" i="6"/>
  <c r="S145" i="6"/>
  <c r="T145" i="6"/>
  <c r="U145" i="6"/>
  <c r="V145" i="6"/>
  <c r="S146" i="6"/>
  <c r="T146" i="6"/>
  <c r="U146" i="6"/>
  <c r="V146" i="6"/>
  <c r="S147" i="6"/>
  <c r="T147" i="6"/>
  <c r="U147" i="6"/>
  <c r="V147" i="6"/>
  <c r="S148" i="6"/>
  <c r="T148" i="6"/>
  <c r="U148" i="6"/>
  <c r="V148" i="6"/>
  <c r="S149" i="6"/>
  <c r="T149" i="6"/>
  <c r="U149" i="6"/>
  <c r="V149" i="6"/>
  <c r="S150" i="6"/>
  <c r="T150" i="6"/>
  <c r="U150" i="6"/>
  <c r="V150" i="6"/>
  <c r="S151" i="6"/>
  <c r="T151" i="6"/>
  <c r="U151" i="6"/>
  <c r="V151" i="6"/>
  <c r="S152" i="6"/>
  <c r="T152" i="6"/>
  <c r="U152" i="6"/>
  <c r="V152" i="6"/>
  <c r="S153" i="6"/>
  <c r="T153" i="6"/>
  <c r="U153" i="6"/>
  <c r="V153" i="6"/>
  <c r="S154" i="6"/>
  <c r="T154" i="6"/>
  <c r="U154" i="6"/>
  <c r="V154" i="6"/>
  <c r="S155" i="6"/>
  <c r="T155" i="6"/>
  <c r="U155" i="6"/>
  <c r="V155" i="6"/>
  <c r="S156" i="6"/>
  <c r="T156" i="6"/>
  <c r="U156" i="6"/>
  <c r="V156" i="6"/>
  <c r="S157" i="6"/>
  <c r="T157" i="6"/>
  <c r="U157" i="6"/>
  <c r="V157" i="6"/>
  <c r="S158" i="6"/>
  <c r="T158" i="6"/>
  <c r="U158" i="6"/>
  <c r="V158" i="6"/>
  <c r="S159" i="6"/>
  <c r="T159" i="6"/>
  <c r="U159" i="6"/>
  <c r="V159" i="6"/>
  <c r="S160" i="6"/>
  <c r="T160" i="6"/>
  <c r="U160" i="6"/>
  <c r="V160" i="6"/>
  <c r="S161" i="6"/>
  <c r="T161" i="6"/>
  <c r="U161" i="6"/>
  <c r="V161" i="6"/>
  <c r="S162" i="6"/>
  <c r="T162" i="6"/>
  <c r="U162" i="6"/>
  <c r="V162" i="6"/>
  <c r="S163" i="6"/>
  <c r="T163" i="6"/>
  <c r="U163" i="6"/>
  <c r="V163" i="6"/>
  <c r="S164" i="6"/>
  <c r="T164" i="6"/>
  <c r="U164" i="6"/>
  <c r="V164" i="6"/>
  <c r="S165" i="6"/>
  <c r="T165" i="6"/>
  <c r="U165" i="6"/>
  <c r="V165" i="6"/>
  <c r="S166" i="6"/>
  <c r="T166" i="6"/>
  <c r="U166" i="6"/>
  <c r="V166" i="6"/>
  <c r="S167" i="6"/>
  <c r="T167" i="6"/>
  <c r="U167" i="6"/>
  <c r="V167" i="6"/>
  <c r="S168" i="6"/>
  <c r="T168" i="6"/>
  <c r="U168" i="6"/>
  <c r="V168" i="6"/>
  <c r="S169" i="6"/>
  <c r="T169" i="6"/>
  <c r="U169" i="6"/>
  <c r="V169" i="6"/>
  <c r="S170" i="6"/>
  <c r="T170" i="6"/>
  <c r="U170" i="6"/>
  <c r="V170" i="6"/>
  <c r="S171" i="6"/>
  <c r="T171" i="6"/>
  <c r="U171" i="6"/>
  <c r="V171" i="6"/>
  <c r="S172" i="6"/>
  <c r="T172" i="6"/>
  <c r="U172" i="6"/>
  <c r="V172" i="6"/>
  <c r="S173" i="6"/>
  <c r="T173" i="6"/>
  <c r="U173" i="6"/>
  <c r="V173" i="6"/>
  <c r="S174" i="6"/>
  <c r="T174" i="6"/>
  <c r="U174" i="6"/>
  <c r="V174" i="6"/>
  <c r="S175" i="6"/>
  <c r="T175" i="6"/>
  <c r="U175" i="6"/>
  <c r="V175" i="6"/>
  <c r="S176" i="6"/>
  <c r="T176" i="6"/>
  <c r="U176" i="6"/>
  <c r="V176" i="6"/>
  <c r="S177" i="6"/>
  <c r="T177" i="6"/>
  <c r="U177" i="6"/>
  <c r="V177" i="6"/>
  <c r="S178" i="6"/>
  <c r="T178" i="6"/>
  <c r="U178" i="6"/>
  <c r="V178" i="6"/>
  <c r="S179" i="6"/>
  <c r="T179" i="6"/>
  <c r="U179" i="6"/>
  <c r="V179" i="6"/>
  <c r="S180" i="6"/>
  <c r="T180" i="6"/>
  <c r="U180" i="6"/>
  <c r="V180" i="6"/>
  <c r="S181" i="6"/>
  <c r="T181" i="6"/>
  <c r="U181" i="6"/>
  <c r="V181" i="6"/>
  <c r="S182" i="6"/>
  <c r="T182" i="6"/>
  <c r="U182" i="6"/>
  <c r="V182" i="6"/>
  <c r="S183" i="6"/>
  <c r="T183" i="6"/>
  <c r="U183" i="6"/>
  <c r="V183" i="6"/>
  <c r="S184" i="6"/>
  <c r="T184" i="6"/>
  <c r="U184" i="6"/>
  <c r="V184" i="6"/>
  <c r="S185" i="6"/>
  <c r="T185" i="6"/>
  <c r="U185" i="6"/>
  <c r="V185" i="6"/>
  <c r="S186" i="6"/>
  <c r="T186" i="6"/>
  <c r="U186" i="6"/>
  <c r="V186" i="6"/>
  <c r="S187" i="6"/>
  <c r="T187" i="6"/>
  <c r="U187" i="6"/>
  <c r="V187" i="6"/>
  <c r="S188" i="6"/>
  <c r="T188" i="6"/>
  <c r="U188" i="6"/>
  <c r="V188" i="6"/>
  <c r="S189" i="6"/>
  <c r="T189" i="6"/>
  <c r="U189" i="6"/>
  <c r="V189" i="6"/>
  <c r="S190" i="6"/>
  <c r="T190" i="6"/>
  <c r="U190" i="6"/>
  <c r="V190" i="6"/>
  <c r="S191" i="6"/>
  <c r="T191" i="6"/>
  <c r="U191" i="6"/>
  <c r="V191" i="6"/>
  <c r="S192" i="6"/>
  <c r="T192" i="6"/>
  <c r="U192" i="6"/>
  <c r="V192" i="6"/>
  <c r="S193" i="6"/>
  <c r="T193" i="6"/>
  <c r="U193" i="6"/>
  <c r="V193" i="6"/>
  <c r="S194" i="6"/>
  <c r="T194" i="6"/>
  <c r="U194" i="6"/>
  <c r="V194" i="6"/>
  <c r="S195" i="6"/>
  <c r="T195" i="6"/>
  <c r="U195" i="6"/>
  <c r="V195" i="6"/>
  <c r="S196" i="6"/>
  <c r="T196" i="6"/>
  <c r="U196" i="6"/>
  <c r="V196" i="6"/>
  <c r="S197" i="6"/>
  <c r="T197" i="6"/>
  <c r="U197" i="6"/>
  <c r="V197" i="6"/>
  <c r="S198" i="6"/>
  <c r="T198" i="6"/>
  <c r="U198" i="6"/>
  <c r="V198" i="6"/>
  <c r="S199" i="6"/>
  <c r="T199" i="6"/>
  <c r="U199" i="6"/>
  <c r="V199" i="6"/>
  <c r="S200" i="6"/>
  <c r="T200" i="6"/>
  <c r="U200" i="6"/>
  <c r="V200" i="6"/>
  <c r="S201" i="6"/>
  <c r="T201" i="6"/>
  <c r="U201" i="6"/>
  <c r="V201" i="6"/>
  <c r="S202" i="6"/>
  <c r="T202" i="6"/>
  <c r="U202" i="6"/>
  <c r="V202" i="6"/>
  <c r="S203" i="6"/>
  <c r="T203" i="6"/>
  <c r="U203" i="6"/>
  <c r="V203" i="6"/>
  <c r="S204" i="6"/>
  <c r="T204" i="6"/>
  <c r="U204" i="6"/>
  <c r="V204" i="6"/>
  <c r="S205" i="6"/>
  <c r="T205" i="6"/>
  <c r="U205" i="6"/>
  <c r="V205" i="6"/>
  <c r="S206" i="6"/>
  <c r="T206" i="6"/>
  <c r="U206" i="6"/>
  <c r="V206" i="6"/>
  <c r="S207" i="6"/>
  <c r="T207" i="6"/>
  <c r="U207" i="6"/>
  <c r="V207" i="6"/>
  <c r="S208" i="6"/>
  <c r="T208" i="6"/>
  <c r="U208" i="6"/>
  <c r="V208" i="6"/>
  <c r="S209" i="6"/>
  <c r="T209" i="6"/>
  <c r="U209" i="6"/>
  <c r="V209" i="6"/>
  <c r="S210" i="6"/>
  <c r="T210" i="6"/>
  <c r="U210" i="6"/>
  <c r="V210" i="6"/>
  <c r="S211" i="6"/>
  <c r="T211" i="6"/>
  <c r="U211" i="6"/>
  <c r="V211" i="6"/>
  <c r="S212" i="6"/>
  <c r="T212" i="6"/>
  <c r="U212" i="6"/>
  <c r="V212" i="6"/>
  <c r="S213" i="6"/>
  <c r="T213" i="6"/>
  <c r="U213" i="6"/>
  <c r="V213" i="6"/>
  <c r="S214" i="6"/>
  <c r="T214" i="6"/>
  <c r="U214" i="6"/>
  <c r="V214" i="6"/>
  <c r="S215" i="6"/>
  <c r="T215" i="6"/>
  <c r="U215" i="6"/>
  <c r="V215" i="6"/>
  <c r="S216" i="6"/>
  <c r="T216" i="6"/>
  <c r="U216" i="6"/>
  <c r="V216" i="6"/>
  <c r="V55" i="6"/>
  <c r="U55" i="6"/>
  <c r="T55" i="6"/>
  <c r="S55" i="6"/>
  <c r="S45" i="6"/>
  <c r="T45" i="6"/>
  <c r="U45" i="6"/>
  <c r="V45" i="6"/>
  <c r="S46" i="6"/>
  <c r="T46" i="6"/>
  <c r="U46" i="6"/>
  <c r="V46" i="6"/>
  <c r="V44" i="6"/>
  <c r="S44" i="6"/>
  <c r="S37" i="6"/>
  <c r="T37" i="6"/>
  <c r="U37" i="6"/>
  <c r="V37" i="6"/>
  <c r="S38" i="6"/>
  <c r="T38" i="6"/>
  <c r="U38" i="6"/>
  <c r="V38" i="6"/>
  <c r="S39" i="6"/>
  <c r="T39" i="6"/>
  <c r="U39" i="6"/>
  <c r="V39" i="6"/>
  <c r="S40" i="6"/>
  <c r="T40" i="6"/>
  <c r="U40" i="6"/>
  <c r="V40" i="6"/>
  <c r="S41" i="6"/>
  <c r="T41" i="6"/>
  <c r="U41" i="6"/>
  <c r="V41" i="6"/>
  <c r="S8" i="6"/>
  <c r="T8" i="6"/>
  <c r="U8" i="6"/>
  <c r="V8" i="6"/>
  <c r="S9" i="6"/>
  <c r="T9" i="6"/>
  <c r="U9" i="6"/>
  <c r="V9" i="6"/>
  <c r="S10" i="6"/>
  <c r="T10" i="6"/>
  <c r="U10" i="6"/>
  <c r="V10" i="6"/>
  <c r="S11" i="6"/>
  <c r="T11" i="6"/>
  <c r="U11" i="6"/>
  <c r="V11" i="6"/>
  <c r="S12" i="6"/>
  <c r="T12" i="6"/>
  <c r="U12" i="6"/>
  <c r="V12" i="6"/>
  <c r="S13" i="6"/>
  <c r="T13" i="6"/>
  <c r="U13" i="6"/>
  <c r="V13" i="6"/>
  <c r="S14" i="6"/>
  <c r="T14" i="6"/>
  <c r="U14" i="6"/>
  <c r="V14" i="6"/>
  <c r="S15" i="6"/>
  <c r="T15" i="6"/>
  <c r="U15" i="6"/>
  <c r="V15" i="6"/>
  <c r="S16" i="6"/>
  <c r="T16" i="6"/>
  <c r="U16" i="6"/>
  <c r="V16" i="6"/>
  <c r="S17" i="6"/>
  <c r="T17" i="6"/>
  <c r="U17" i="6"/>
  <c r="V17" i="6"/>
  <c r="S18" i="6"/>
  <c r="T18" i="6"/>
  <c r="U18" i="6"/>
  <c r="V18" i="6"/>
  <c r="S19" i="6"/>
  <c r="T19" i="6"/>
  <c r="U19" i="6"/>
  <c r="V19" i="6"/>
  <c r="S20" i="6"/>
  <c r="T20" i="6"/>
  <c r="U20" i="6"/>
  <c r="V20" i="6"/>
  <c r="S21" i="6"/>
  <c r="T21" i="6"/>
  <c r="U21" i="6"/>
  <c r="V21" i="6"/>
  <c r="S22" i="6"/>
  <c r="T22" i="6"/>
  <c r="U22" i="6"/>
  <c r="V22" i="6"/>
  <c r="S23" i="6"/>
  <c r="T23" i="6"/>
  <c r="U23" i="6"/>
  <c r="V23" i="6"/>
  <c r="S24" i="6"/>
  <c r="T24" i="6"/>
  <c r="U24" i="6"/>
  <c r="V24" i="6"/>
  <c r="S25" i="6"/>
  <c r="T25" i="6"/>
  <c r="U25" i="6"/>
  <c r="V25" i="6"/>
  <c r="S26" i="6"/>
  <c r="T26" i="6"/>
  <c r="U26" i="6"/>
  <c r="V26" i="6"/>
  <c r="S27" i="6"/>
  <c r="T27" i="6"/>
  <c r="U27" i="6"/>
  <c r="V27" i="6"/>
  <c r="S28" i="6"/>
  <c r="T28" i="6"/>
  <c r="U28" i="6"/>
  <c r="V28" i="6"/>
  <c r="S29" i="6"/>
  <c r="T29" i="6"/>
  <c r="U29" i="6"/>
  <c r="V29" i="6"/>
  <c r="S30" i="6"/>
  <c r="T30" i="6"/>
  <c r="U30" i="6"/>
  <c r="V30" i="6"/>
  <c r="S31" i="6"/>
  <c r="T31" i="6"/>
  <c r="U31" i="6"/>
  <c r="V31" i="6"/>
  <c r="S32" i="6"/>
  <c r="T32" i="6"/>
  <c r="U32" i="6"/>
  <c r="V32" i="6"/>
  <c r="S33" i="6"/>
  <c r="T33" i="6"/>
  <c r="U33" i="6"/>
  <c r="V33" i="6"/>
  <c r="V7" i="6"/>
  <c r="U7" i="6"/>
  <c r="T7" i="6"/>
  <c r="S7" i="6"/>
  <c r="AF236" i="6"/>
  <c r="AI236" i="6"/>
  <c r="AF237" i="6"/>
  <c r="AI237" i="6"/>
  <c r="AF238" i="6"/>
  <c r="AI238" i="6"/>
  <c r="AF239" i="6"/>
  <c r="AI239" i="6"/>
  <c r="AF240" i="6"/>
  <c r="AI240" i="6"/>
  <c r="AF241" i="6"/>
  <c r="AG241" i="6"/>
  <c r="AH241" i="6"/>
  <c r="AI241" i="6"/>
  <c r="AF242" i="6"/>
  <c r="AG242" i="6"/>
  <c r="AH242" i="6"/>
  <c r="AI242" i="6"/>
  <c r="AF243" i="6"/>
  <c r="AG243" i="6"/>
  <c r="AH243" i="6"/>
  <c r="AI243" i="6"/>
  <c r="AF244" i="6"/>
  <c r="AG244" i="6"/>
  <c r="AH244" i="6"/>
  <c r="AI244" i="6"/>
  <c r="AF251" i="6"/>
  <c r="AG251" i="6"/>
  <c r="AH251" i="6"/>
  <c r="AI251" i="6"/>
  <c r="AF252" i="6"/>
  <c r="AG252" i="6"/>
  <c r="AH252" i="6"/>
  <c r="AI252" i="6"/>
  <c r="AF253" i="6"/>
  <c r="AG253" i="6"/>
  <c r="AH253" i="6"/>
  <c r="AI253" i="6"/>
  <c r="AF56" i="6"/>
  <c r="AI56" i="6"/>
  <c r="AF57" i="6"/>
  <c r="AI57" i="6"/>
  <c r="AF58" i="6"/>
  <c r="AI58" i="6"/>
  <c r="AF59" i="6"/>
  <c r="AI59" i="6"/>
  <c r="AF60" i="6"/>
  <c r="AI60" i="6"/>
  <c r="AF61" i="6"/>
  <c r="AI61" i="6"/>
  <c r="AF62" i="6"/>
  <c r="AI62" i="6"/>
  <c r="AF63" i="6"/>
  <c r="AI63" i="6"/>
  <c r="AF64" i="6"/>
  <c r="AI64" i="6"/>
  <c r="AF65" i="6"/>
  <c r="AI65" i="6"/>
  <c r="AF66" i="6"/>
  <c r="AI66" i="6"/>
  <c r="AF67" i="6"/>
  <c r="AI67" i="6"/>
  <c r="AF68" i="6"/>
  <c r="AG68" i="6"/>
  <c r="AH68" i="6"/>
  <c r="AI68" i="6"/>
  <c r="AF69" i="6"/>
  <c r="AG69" i="6"/>
  <c r="AH69" i="6"/>
  <c r="AI69" i="6"/>
  <c r="AF70" i="6"/>
  <c r="AG70" i="6"/>
  <c r="AH70" i="6"/>
  <c r="AI70" i="6"/>
  <c r="AF71" i="6"/>
  <c r="AG71" i="6"/>
  <c r="AH71" i="6"/>
  <c r="AI71" i="6"/>
  <c r="AF72" i="6"/>
  <c r="AG72" i="6"/>
  <c r="AH72" i="6"/>
  <c r="AI72" i="6"/>
  <c r="AF73" i="6"/>
  <c r="AG73" i="6"/>
  <c r="AH73" i="6"/>
  <c r="AI73" i="6"/>
  <c r="AF74" i="6"/>
  <c r="AG74" i="6"/>
  <c r="AH74" i="6"/>
  <c r="AI74" i="6"/>
  <c r="AF75" i="6"/>
  <c r="AG75" i="6"/>
  <c r="AH75" i="6"/>
  <c r="AI75" i="6"/>
  <c r="AF76" i="6"/>
  <c r="AG76" i="6"/>
  <c r="AH76" i="6"/>
  <c r="AI76" i="6"/>
  <c r="AF77" i="6"/>
  <c r="AG77" i="6"/>
  <c r="AH77" i="6"/>
  <c r="AI77" i="6"/>
  <c r="AF78" i="6"/>
  <c r="AG78" i="6"/>
  <c r="AH78" i="6"/>
  <c r="AI78" i="6"/>
  <c r="AF79" i="6"/>
  <c r="AG79" i="6"/>
  <c r="AH79" i="6"/>
  <c r="AI79" i="6"/>
  <c r="AF80" i="6"/>
  <c r="AG80" i="6"/>
  <c r="AH80" i="6"/>
  <c r="AI80" i="6"/>
  <c r="AF81" i="6"/>
  <c r="AG81" i="6"/>
  <c r="AH81" i="6"/>
  <c r="AI81" i="6"/>
  <c r="AF82" i="6"/>
  <c r="AG82" i="6"/>
  <c r="AH82" i="6"/>
  <c r="AI82" i="6"/>
  <c r="AF83" i="6"/>
  <c r="AG83" i="6"/>
  <c r="AH83" i="6"/>
  <c r="AI83" i="6"/>
  <c r="AF84" i="6"/>
  <c r="AG84" i="6"/>
  <c r="AH84" i="6"/>
  <c r="AI84" i="6"/>
  <c r="AF85" i="6"/>
  <c r="AG85" i="6"/>
  <c r="AH85" i="6"/>
  <c r="AI85" i="6"/>
  <c r="AF86" i="6"/>
  <c r="AG86" i="6"/>
  <c r="AH86" i="6"/>
  <c r="AI86" i="6"/>
  <c r="AF87" i="6"/>
  <c r="AG87" i="6"/>
  <c r="AH87" i="6"/>
  <c r="AI87" i="6"/>
  <c r="AF88" i="6"/>
  <c r="AG88" i="6"/>
  <c r="AH88" i="6"/>
  <c r="AI88" i="6"/>
  <c r="AF89" i="6"/>
  <c r="AG89" i="6"/>
  <c r="AH89" i="6"/>
  <c r="AI89" i="6"/>
  <c r="AF90" i="6"/>
  <c r="AG90" i="6"/>
  <c r="AH90" i="6"/>
  <c r="AI90" i="6"/>
  <c r="AF91" i="6"/>
  <c r="AG91" i="6"/>
  <c r="AH91" i="6"/>
  <c r="AI91" i="6"/>
  <c r="AF92" i="6"/>
  <c r="AG92" i="6"/>
  <c r="AH92" i="6"/>
  <c r="AI92" i="6"/>
  <c r="AF93" i="6"/>
  <c r="AG93" i="6"/>
  <c r="AH93" i="6"/>
  <c r="AI93" i="6"/>
  <c r="AF94" i="6"/>
  <c r="AG94" i="6"/>
  <c r="AH94" i="6"/>
  <c r="AI94" i="6"/>
  <c r="AF95" i="6"/>
  <c r="AG95" i="6"/>
  <c r="AH95" i="6"/>
  <c r="AI95" i="6"/>
  <c r="AF96" i="6"/>
  <c r="AG96" i="6"/>
  <c r="AH96" i="6"/>
  <c r="AI96" i="6"/>
  <c r="AF97" i="6"/>
  <c r="AG97" i="6"/>
  <c r="AH97" i="6"/>
  <c r="AI97" i="6"/>
  <c r="AF98" i="6"/>
  <c r="AG98" i="6"/>
  <c r="AH98" i="6"/>
  <c r="AI98" i="6"/>
  <c r="AF99" i="6"/>
  <c r="AG99" i="6"/>
  <c r="AH99" i="6"/>
  <c r="AI99" i="6"/>
  <c r="AF100" i="6"/>
  <c r="AG100" i="6"/>
  <c r="AH100" i="6"/>
  <c r="AI100" i="6"/>
  <c r="AF101" i="6"/>
  <c r="AG101" i="6"/>
  <c r="AH101" i="6"/>
  <c r="AI101" i="6"/>
  <c r="AF102" i="6"/>
  <c r="AG102" i="6"/>
  <c r="AH102" i="6"/>
  <c r="AI102" i="6"/>
  <c r="AF103" i="6"/>
  <c r="AG103" i="6"/>
  <c r="AH103" i="6"/>
  <c r="AI103" i="6"/>
  <c r="AF104" i="6"/>
  <c r="AG104" i="6"/>
  <c r="AH104" i="6"/>
  <c r="AI104" i="6"/>
  <c r="AF105" i="6"/>
  <c r="AG105" i="6"/>
  <c r="AH105" i="6"/>
  <c r="AI105" i="6"/>
  <c r="AF106" i="6"/>
  <c r="AG106" i="6"/>
  <c r="AH106" i="6"/>
  <c r="AI106" i="6"/>
  <c r="AF107" i="6"/>
  <c r="AG107" i="6"/>
  <c r="AH107" i="6"/>
  <c r="AI107" i="6"/>
  <c r="AF108" i="6"/>
  <c r="AG108" i="6"/>
  <c r="AH108" i="6"/>
  <c r="AI108" i="6"/>
  <c r="AF109" i="6"/>
  <c r="AG109" i="6"/>
  <c r="AH109" i="6"/>
  <c r="AI109" i="6"/>
  <c r="AF110" i="6"/>
  <c r="AG110" i="6"/>
  <c r="AH110" i="6"/>
  <c r="AI110" i="6"/>
  <c r="AF111" i="6"/>
  <c r="AG111" i="6"/>
  <c r="AH111" i="6"/>
  <c r="AI111" i="6"/>
  <c r="AF112" i="6"/>
  <c r="AG112" i="6"/>
  <c r="AH112" i="6"/>
  <c r="AI112" i="6"/>
  <c r="AF113" i="6"/>
  <c r="AG113" i="6"/>
  <c r="AH113" i="6"/>
  <c r="AI113" i="6"/>
  <c r="AF114" i="6"/>
  <c r="AG114" i="6"/>
  <c r="AH114" i="6"/>
  <c r="AI114" i="6"/>
  <c r="AF115" i="6"/>
  <c r="AG115" i="6"/>
  <c r="AH115" i="6"/>
  <c r="AI115" i="6"/>
  <c r="AF116" i="6"/>
  <c r="AG116" i="6"/>
  <c r="AH116" i="6"/>
  <c r="AI116" i="6"/>
  <c r="AF117" i="6"/>
  <c r="AG117" i="6"/>
  <c r="AH117" i="6"/>
  <c r="AI117" i="6"/>
  <c r="AF118" i="6"/>
  <c r="AG118" i="6"/>
  <c r="AH118" i="6"/>
  <c r="AI118" i="6"/>
  <c r="AF119" i="6"/>
  <c r="AG119" i="6"/>
  <c r="AH119" i="6"/>
  <c r="AI119" i="6"/>
  <c r="AF120" i="6"/>
  <c r="AG120" i="6"/>
  <c r="AH120" i="6"/>
  <c r="AI120" i="6"/>
  <c r="AF121" i="6"/>
  <c r="AG121" i="6"/>
  <c r="AH121" i="6"/>
  <c r="AI121" i="6"/>
  <c r="AF122" i="6"/>
  <c r="AG122" i="6"/>
  <c r="AH122" i="6"/>
  <c r="AI122" i="6"/>
  <c r="AF123" i="6"/>
  <c r="AG123" i="6"/>
  <c r="AH123" i="6"/>
  <c r="AI123" i="6"/>
  <c r="AF124" i="6"/>
  <c r="AG124" i="6"/>
  <c r="AH124" i="6"/>
  <c r="AI124" i="6"/>
  <c r="AF125" i="6"/>
  <c r="AG125" i="6"/>
  <c r="AH125" i="6"/>
  <c r="AI125" i="6"/>
  <c r="AF126" i="6"/>
  <c r="AG126" i="6"/>
  <c r="AH126" i="6"/>
  <c r="AI126" i="6"/>
  <c r="AF127" i="6"/>
  <c r="AG127" i="6"/>
  <c r="AH127" i="6"/>
  <c r="AI127" i="6"/>
  <c r="AF128" i="6"/>
  <c r="AG128" i="6"/>
  <c r="AH128" i="6"/>
  <c r="AI128" i="6"/>
  <c r="AF129" i="6"/>
  <c r="AG129" i="6"/>
  <c r="AH129" i="6"/>
  <c r="AI129" i="6"/>
  <c r="AF130" i="6"/>
  <c r="AG130" i="6"/>
  <c r="AH130" i="6"/>
  <c r="AI130" i="6"/>
  <c r="AF131" i="6"/>
  <c r="AG131" i="6"/>
  <c r="AH131" i="6"/>
  <c r="AI131" i="6"/>
  <c r="AF132" i="6"/>
  <c r="AG132" i="6"/>
  <c r="AH132" i="6"/>
  <c r="AI132" i="6"/>
  <c r="AF133" i="6"/>
  <c r="AG133" i="6"/>
  <c r="AH133" i="6"/>
  <c r="AI133" i="6"/>
  <c r="AF134" i="6"/>
  <c r="AG134" i="6"/>
  <c r="AH134" i="6"/>
  <c r="AI134" i="6"/>
  <c r="AF135" i="6"/>
  <c r="AG135" i="6"/>
  <c r="AH135" i="6"/>
  <c r="AI135" i="6"/>
  <c r="AF136" i="6"/>
  <c r="AG136" i="6"/>
  <c r="AH136" i="6"/>
  <c r="AI136" i="6"/>
  <c r="AF137" i="6"/>
  <c r="AG137" i="6"/>
  <c r="AH137" i="6"/>
  <c r="AI137" i="6"/>
  <c r="AF138" i="6"/>
  <c r="AG138" i="6"/>
  <c r="AH138" i="6"/>
  <c r="AI138" i="6"/>
  <c r="AF139" i="6"/>
  <c r="AG139" i="6"/>
  <c r="AH139" i="6"/>
  <c r="AI139" i="6"/>
  <c r="AF140" i="6"/>
  <c r="AG140" i="6"/>
  <c r="AH140" i="6"/>
  <c r="AI140" i="6"/>
  <c r="AF141" i="6"/>
  <c r="AG141" i="6"/>
  <c r="AH141" i="6"/>
  <c r="AI141" i="6"/>
  <c r="AF142" i="6"/>
  <c r="AG142" i="6"/>
  <c r="AH142" i="6"/>
  <c r="AI142" i="6"/>
  <c r="AF143" i="6"/>
  <c r="AG143" i="6"/>
  <c r="AH143" i="6"/>
  <c r="AI143" i="6"/>
  <c r="AF144" i="6"/>
  <c r="AG144" i="6"/>
  <c r="AH144" i="6"/>
  <c r="AI144" i="6"/>
  <c r="AF145" i="6"/>
  <c r="AG145" i="6"/>
  <c r="AH145" i="6"/>
  <c r="AI145" i="6"/>
  <c r="AF146" i="6"/>
  <c r="AG146" i="6"/>
  <c r="AH146" i="6"/>
  <c r="AI146" i="6"/>
  <c r="AF147" i="6"/>
  <c r="AG147" i="6"/>
  <c r="AH147" i="6"/>
  <c r="AI147" i="6"/>
  <c r="AF148" i="6"/>
  <c r="AG148" i="6"/>
  <c r="AH148" i="6"/>
  <c r="AI148" i="6"/>
  <c r="AF149" i="6"/>
  <c r="AG149" i="6"/>
  <c r="AH149" i="6"/>
  <c r="AI149" i="6"/>
  <c r="AF150" i="6"/>
  <c r="AG150" i="6"/>
  <c r="AH150" i="6"/>
  <c r="AI150" i="6"/>
  <c r="AF151" i="6"/>
  <c r="AG151" i="6"/>
  <c r="AH151" i="6"/>
  <c r="AI151" i="6"/>
  <c r="AF152" i="6"/>
  <c r="AG152" i="6"/>
  <c r="AH152" i="6"/>
  <c r="AI152" i="6"/>
  <c r="AF153" i="6"/>
  <c r="AG153" i="6"/>
  <c r="AH153" i="6"/>
  <c r="AI153" i="6"/>
  <c r="AF154" i="6"/>
  <c r="AG154" i="6"/>
  <c r="AH154" i="6"/>
  <c r="AI154" i="6"/>
  <c r="AF155" i="6"/>
  <c r="AG155" i="6"/>
  <c r="AH155" i="6"/>
  <c r="AI155" i="6"/>
  <c r="AF156" i="6"/>
  <c r="AG156" i="6"/>
  <c r="AH156" i="6"/>
  <c r="AI156" i="6"/>
  <c r="AF157" i="6"/>
  <c r="AG157" i="6"/>
  <c r="AH157" i="6"/>
  <c r="AI157" i="6"/>
  <c r="AF158" i="6"/>
  <c r="AG158" i="6"/>
  <c r="AH158" i="6"/>
  <c r="AI158" i="6"/>
  <c r="AF159" i="6"/>
  <c r="AG159" i="6"/>
  <c r="AH159" i="6"/>
  <c r="AI159" i="6"/>
  <c r="AF160" i="6"/>
  <c r="AG160" i="6"/>
  <c r="AH160" i="6"/>
  <c r="AI160" i="6"/>
  <c r="AF161" i="6"/>
  <c r="AG161" i="6"/>
  <c r="AH161" i="6"/>
  <c r="AI161" i="6"/>
  <c r="AF162" i="6"/>
  <c r="AG162" i="6"/>
  <c r="AH162" i="6"/>
  <c r="AI162" i="6"/>
  <c r="AF163" i="6"/>
  <c r="AG163" i="6"/>
  <c r="AH163" i="6"/>
  <c r="AI163" i="6"/>
  <c r="AF164" i="6"/>
  <c r="AG164" i="6"/>
  <c r="AH164" i="6"/>
  <c r="AI164" i="6"/>
  <c r="AF165" i="6"/>
  <c r="AG165" i="6"/>
  <c r="AH165" i="6"/>
  <c r="AI165" i="6"/>
  <c r="AF166" i="6"/>
  <c r="AG166" i="6"/>
  <c r="AH166" i="6"/>
  <c r="AI166" i="6"/>
  <c r="AF167" i="6"/>
  <c r="AG167" i="6"/>
  <c r="AH167" i="6"/>
  <c r="AI167" i="6"/>
  <c r="AF168" i="6"/>
  <c r="AG168" i="6"/>
  <c r="AH168" i="6"/>
  <c r="AI168" i="6"/>
  <c r="AF169" i="6"/>
  <c r="AG169" i="6"/>
  <c r="AH169" i="6"/>
  <c r="AI169" i="6"/>
  <c r="AF170" i="6"/>
  <c r="AG170" i="6"/>
  <c r="AH170" i="6"/>
  <c r="AI170" i="6"/>
  <c r="AF171" i="6"/>
  <c r="AG171" i="6"/>
  <c r="AH171" i="6"/>
  <c r="AI171" i="6"/>
  <c r="AF172" i="6"/>
  <c r="AG172" i="6"/>
  <c r="AH172" i="6"/>
  <c r="AI172" i="6"/>
  <c r="AF173" i="6"/>
  <c r="AG173" i="6"/>
  <c r="AH173" i="6"/>
  <c r="AI173" i="6"/>
  <c r="AF174" i="6"/>
  <c r="AG174" i="6"/>
  <c r="AH174" i="6"/>
  <c r="AI174" i="6"/>
  <c r="AF175" i="6"/>
  <c r="AG175" i="6"/>
  <c r="AH175" i="6"/>
  <c r="AI175" i="6"/>
  <c r="AF176" i="6"/>
  <c r="AG176" i="6"/>
  <c r="AH176" i="6"/>
  <c r="AI176" i="6"/>
  <c r="AF177" i="6"/>
  <c r="AG177" i="6"/>
  <c r="AH177" i="6"/>
  <c r="AI177" i="6"/>
  <c r="AF178" i="6"/>
  <c r="AG178" i="6"/>
  <c r="AH178" i="6"/>
  <c r="AI178" i="6"/>
  <c r="AF179" i="6"/>
  <c r="AG179" i="6"/>
  <c r="AH179" i="6"/>
  <c r="AI179" i="6"/>
  <c r="AF180" i="6"/>
  <c r="AG180" i="6"/>
  <c r="AH180" i="6"/>
  <c r="AI180" i="6"/>
  <c r="AF181" i="6"/>
  <c r="AG181" i="6"/>
  <c r="AH181" i="6"/>
  <c r="AI181" i="6"/>
  <c r="AF182" i="6"/>
  <c r="AG182" i="6"/>
  <c r="AH182" i="6"/>
  <c r="AI182" i="6"/>
  <c r="AF183" i="6"/>
  <c r="AG183" i="6"/>
  <c r="AH183" i="6"/>
  <c r="AI183" i="6"/>
  <c r="AF184" i="6"/>
  <c r="AG184" i="6"/>
  <c r="AH184" i="6"/>
  <c r="AI184" i="6"/>
  <c r="AF185" i="6"/>
  <c r="AG185" i="6"/>
  <c r="AH185" i="6"/>
  <c r="AI185" i="6"/>
  <c r="AF186" i="6"/>
  <c r="AG186" i="6"/>
  <c r="AH186" i="6"/>
  <c r="AI186" i="6"/>
  <c r="AF187" i="6"/>
  <c r="AG187" i="6"/>
  <c r="AH187" i="6"/>
  <c r="AI187" i="6"/>
  <c r="AF188" i="6"/>
  <c r="AG188" i="6"/>
  <c r="AH188" i="6"/>
  <c r="AI188" i="6"/>
  <c r="AF189" i="6"/>
  <c r="AG189" i="6"/>
  <c r="AH189" i="6"/>
  <c r="AI189" i="6"/>
  <c r="AF190" i="6"/>
  <c r="AG190" i="6"/>
  <c r="AH190" i="6"/>
  <c r="AI190" i="6"/>
  <c r="AF191" i="6"/>
  <c r="AG191" i="6"/>
  <c r="AH191" i="6"/>
  <c r="AI191" i="6"/>
  <c r="AF192" i="6"/>
  <c r="AG192" i="6"/>
  <c r="AH192" i="6"/>
  <c r="AI192" i="6"/>
  <c r="AF193" i="6"/>
  <c r="AG193" i="6"/>
  <c r="AH193" i="6"/>
  <c r="AI193" i="6"/>
  <c r="AF194" i="6"/>
  <c r="AG194" i="6"/>
  <c r="AH194" i="6"/>
  <c r="AI194" i="6"/>
  <c r="AF195" i="6"/>
  <c r="AG195" i="6"/>
  <c r="AH195" i="6"/>
  <c r="AI195" i="6"/>
  <c r="AF196" i="6"/>
  <c r="AG196" i="6"/>
  <c r="AH196" i="6"/>
  <c r="AI196" i="6"/>
  <c r="AF197" i="6"/>
  <c r="AG197" i="6"/>
  <c r="AH197" i="6"/>
  <c r="AI197" i="6"/>
  <c r="AF198" i="6"/>
  <c r="AG198" i="6"/>
  <c r="AH198" i="6"/>
  <c r="AI198" i="6"/>
  <c r="AF199" i="6"/>
  <c r="AG199" i="6"/>
  <c r="AH199" i="6"/>
  <c r="AI199" i="6"/>
  <c r="AF200" i="6"/>
  <c r="AG200" i="6"/>
  <c r="AH200" i="6"/>
  <c r="AI200" i="6"/>
  <c r="AF201" i="6"/>
  <c r="AG201" i="6"/>
  <c r="AH201" i="6"/>
  <c r="AI201" i="6"/>
  <c r="AF202" i="6"/>
  <c r="AG202" i="6"/>
  <c r="AH202" i="6"/>
  <c r="AI202" i="6"/>
  <c r="AF203" i="6"/>
  <c r="AG203" i="6"/>
  <c r="AH203" i="6"/>
  <c r="AI203" i="6"/>
  <c r="AF204" i="6"/>
  <c r="AG204" i="6"/>
  <c r="AH204" i="6"/>
  <c r="AI204" i="6"/>
  <c r="AF205" i="6"/>
  <c r="AG205" i="6"/>
  <c r="AH205" i="6"/>
  <c r="AI205" i="6"/>
  <c r="AF206" i="6"/>
  <c r="AG206" i="6"/>
  <c r="AH206" i="6"/>
  <c r="AI206" i="6"/>
  <c r="AF207" i="6"/>
  <c r="AG207" i="6"/>
  <c r="AH207" i="6"/>
  <c r="AI207" i="6"/>
  <c r="AF208" i="6"/>
  <c r="AG208" i="6"/>
  <c r="AH208" i="6"/>
  <c r="AI208" i="6"/>
  <c r="AF209" i="6"/>
  <c r="AG209" i="6"/>
  <c r="AH209" i="6"/>
  <c r="AI209" i="6"/>
  <c r="AF210" i="6"/>
  <c r="AG210" i="6"/>
  <c r="AH210" i="6"/>
  <c r="AI210" i="6"/>
  <c r="AF211" i="6"/>
  <c r="AG211" i="6"/>
  <c r="AH211" i="6"/>
  <c r="AI211" i="6"/>
  <c r="AF212" i="6"/>
  <c r="AG212" i="6"/>
  <c r="AH212" i="6"/>
  <c r="AI212" i="6"/>
  <c r="AF213" i="6"/>
  <c r="AG213" i="6"/>
  <c r="AH213" i="6"/>
  <c r="AI213" i="6"/>
  <c r="AF214" i="6"/>
  <c r="AG214" i="6"/>
  <c r="AH214" i="6"/>
  <c r="AI214" i="6"/>
  <c r="AF215" i="6"/>
  <c r="AG215" i="6"/>
  <c r="AH215" i="6"/>
  <c r="AI215" i="6"/>
  <c r="AF216" i="6"/>
  <c r="AG216" i="6"/>
  <c r="AH216" i="6"/>
  <c r="AI216" i="6"/>
  <c r="AF45" i="6"/>
  <c r="AG45" i="6"/>
  <c r="AH45" i="6"/>
  <c r="AI45" i="6"/>
  <c r="AF46" i="6"/>
  <c r="AG46" i="6"/>
  <c r="AH46" i="6"/>
  <c r="AI46" i="6"/>
  <c r="AF37" i="6"/>
  <c r="AI37" i="6"/>
  <c r="AF38" i="6"/>
  <c r="AG38" i="6"/>
  <c r="AH38" i="6"/>
  <c r="AI38" i="6"/>
  <c r="AF39" i="6"/>
  <c r="AG39" i="6"/>
  <c r="AH39" i="6"/>
  <c r="AI39" i="6"/>
  <c r="AF40" i="6"/>
  <c r="AG40" i="6"/>
  <c r="AH40" i="6"/>
  <c r="AI40" i="6"/>
  <c r="AF41" i="6"/>
  <c r="AG41" i="6"/>
  <c r="AH41" i="6"/>
  <c r="AI41" i="6"/>
  <c r="AF8" i="6"/>
  <c r="AG8" i="6"/>
  <c r="AH8" i="6"/>
  <c r="AI8" i="6"/>
  <c r="AF9" i="6"/>
  <c r="AG9" i="6"/>
  <c r="AH9" i="6"/>
  <c r="AI9" i="6"/>
  <c r="AF10" i="6"/>
  <c r="AG10" i="6"/>
  <c r="AH10" i="6"/>
  <c r="AI10" i="6"/>
  <c r="AF11" i="6"/>
  <c r="AG11" i="6"/>
  <c r="AH11" i="6"/>
  <c r="AI11" i="6"/>
  <c r="AF12" i="6"/>
  <c r="AG12" i="6"/>
  <c r="AH12" i="6"/>
  <c r="AI12" i="6"/>
  <c r="AF13" i="6"/>
  <c r="AG13" i="6"/>
  <c r="AH13" i="6"/>
  <c r="AI13" i="6"/>
  <c r="AF14" i="6"/>
  <c r="AG14" i="6"/>
  <c r="AH14" i="6"/>
  <c r="AI14" i="6"/>
  <c r="AF15" i="6"/>
  <c r="AG15" i="6"/>
  <c r="AH15" i="6"/>
  <c r="AI15" i="6"/>
  <c r="AF16" i="6"/>
  <c r="AG16" i="6"/>
  <c r="AH16" i="6"/>
  <c r="AI16" i="6"/>
  <c r="AF17" i="6"/>
  <c r="AG17" i="6"/>
  <c r="AH17" i="6"/>
  <c r="AI17" i="6"/>
  <c r="AF18" i="6"/>
  <c r="AG18" i="6"/>
  <c r="AH18" i="6"/>
  <c r="AI18" i="6"/>
  <c r="AF19" i="6"/>
  <c r="AG19" i="6"/>
  <c r="AH19" i="6"/>
  <c r="AI19" i="6"/>
  <c r="AF20" i="6"/>
  <c r="AG20" i="6"/>
  <c r="AH20" i="6"/>
  <c r="AI20" i="6"/>
  <c r="AF21" i="6"/>
  <c r="AG21" i="6"/>
  <c r="AH21" i="6"/>
  <c r="AI21" i="6"/>
  <c r="AF22" i="6"/>
  <c r="AG22" i="6"/>
  <c r="AH22" i="6"/>
  <c r="AI22" i="6"/>
  <c r="AF23" i="6"/>
  <c r="AG23" i="6"/>
  <c r="AH23" i="6"/>
  <c r="AI23" i="6"/>
  <c r="AF24" i="6"/>
  <c r="AG24" i="6"/>
  <c r="AH24" i="6"/>
  <c r="AI24" i="6"/>
  <c r="AF25" i="6"/>
  <c r="AG25" i="6"/>
  <c r="AH25" i="6"/>
  <c r="AI25" i="6"/>
  <c r="AF26" i="6"/>
  <c r="AG26" i="6"/>
  <c r="AH26" i="6"/>
  <c r="AI26" i="6"/>
  <c r="AF27" i="6"/>
  <c r="AG27" i="6"/>
  <c r="AH27" i="6"/>
  <c r="AI27" i="6"/>
  <c r="AF28" i="6"/>
  <c r="AG28" i="6"/>
  <c r="AH28" i="6"/>
  <c r="AI28" i="6"/>
  <c r="AF29" i="6"/>
  <c r="AG29" i="6"/>
  <c r="AH29" i="6"/>
  <c r="AI29" i="6"/>
  <c r="AF30" i="6"/>
  <c r="AG30" i="6"/>
  <c r="AH30" i="6"/>
  <c r="AI30" i="6"/>
  <c r="AF31" i="6"/>
  <c r="AG31" i="6"/>
  <c r="AH31" i="6"/>
  <c r="AI31" i="6"/>
  <c r="AF32" i="6"/>
  <c r="AG32" i="6"/>
  <c r="AH32" i="6"/>
  <c r="AI32" i="6"/>
  <c r="AF33" i="6"/>
  <c r="AG33" i="6"/>
  <c r="AH33" i="6"/>
  <c r="AI33" i="6"/>
  <c r="AS8" i="6"/>
  <c r="AV8" i="6"/>
  <c r="AS9" i="6"/>
  <c r="AV9" i="6"/>
  <c r="AS10" i="6"/>
  <c r="AV10" i="6"/>
  <c r="AS11" i="6"/>
  <c r="AV11" i="6"/>
  <c r="AS12" i="6"/>
  <c r="AV12" i="6"/>
  <c r="AS13" i="6"/>
  <c r="AV13" i="6"/>
  <c r="AS14" i="6"/>
  <c r="AV14" i="6"/>
  <c r="AS15" i="6"/>
  <c r="AV15" i="6"/>
  <c r="AS16" i="6"/>
  <c r="AV16" i="6"/>
  <c r="AS17" i="6"/>
  <c r="AT17" i="6"/>
  <c r="AU17" i="6"/>
  <c r="AV17" i="6"/>
  <c r="AS18" i="6"/>
  <c r="AV18" i="6"/>
  <c r="AS19" i="6"/>
  <c r="AV19" i="6"/>
  <c r="AS20" i="6"/>
  <c r="AV20" i="6"/>
  <c r="AS21" i="6"/>
  <c r="AV21" i="6"/>
  <c r="AS22" i="6"/>
  <c r="AV22" i="6"/>
  <c r="AS23" i="6"/>
  <c r="AV23" i="6"/>
  <c r="AS24" i="6"/>
  <c r="AV24" i="6"/>
  <c r="AS25" i="6"/>
  <c r="AV25" i="6"/>
  <c r="AS26" i="6"/>
  <c r="AV26" i="6"/>
  <c r="AS27" i="6"/>
  <c r="AV27" i="6"/>
  <c r="AS28" i="6"/>
  <c r="AV28" i="6"/>
  <c r="AS29" i="6"/>
  <c r="AV29" i="6"/>
  <c r="AS30" i="6"/>
  <c r="AV30" i="6"/>
  <c r="AS31" i="6"/>
  <c r="AV31" i="6"/>
  <c r="AS32" i="6"/>
  <c r="AV32" i="6"/>
  <c r="AS33" i="6"/>
  <c r="AV33" i="6"/>
  <c r="AS37" i="6"/>
  <c r="AV37" i="6"/>
  <c r="AS38" i="6"/>
  <c r="AV38" i="6"/>
  <c r="AS39" i="6"/>
  <c r="AV39" i="6"/>
  <c r="AS40" i="6"/>
  <c r="AT40" i="6"/>
  <c r="AU40" i="6"/>
  <c r="AV40" i="6"/>
  <c r="AS41" i="6"/>
  <c r="AV41" i="6"/>
  <c r="AS45" i="6"/>
  <c r="AV45" i="6"/>
  <c r="AS46" i="6"/>
  <c r="AT46" i="6"/>
  <c r="AU46" i="6"/>
  <c r="AV46" i="6"/>
  <c r="AS56" i="6"/>
  <c r="AV56" i="6"/>
  <c r="AS57" i="6"/>
  <c r="AV57" i="6"/>
  <c r="AS58" i="6"/>
  <c r="AV58" i="6"/>
  <c r="AS59" i="6"/>
  <c r="AV59" i="6"/>
  <c r="AS60" i="6"/>
  <c r="AV60" i="6"/>
  <c r="AS61" i="6"/>
  <c r="AV61" i="6"/>
  <c r="AS62" i="6"/>
  <c r="AV62" i="6"/>
  <c r="AS63" i="6"/>
  <c r="AV63" i="6"/>
  <c r="AS64" i="6"/>
  <c r="AV64" i="6"/>
  <c r="AS65" i="6"/>
  <c r="AV65" i="6"/>
  <c r="AS66" i="6"/>
  <c r="AV66" i="6"/>
  <c r="AS67" i="6"/>
  <c r="AV67" i="6"/>
  <c r="AS68" i="6"/>
  <c r="AV68" i="6"/>
  <c r="AS69" i="6"/>
  <c r="AV69" i="6"/>
  <c r="AS70" i="6"/>
  <c r="AV70" i="6"/>
  <c r="AS71" i="6"/>
  <c r="AV71" i="6"/>
  <c r="AS72" i="6"/>
  <c r="AV72" i="6"/>
  <c r="AS73" i="6"/>
  <c r="AV73" i="6"/>
  <c r="AS74" i="6"/>
  <c r="AV74" i="6"/>
  <c r="AS75" i="6"/>
  <c r="AT75" i="6"/>
  <c r="AU75" i="6"/>
  <c r="AV75" i="6"/>
  <c r="AS76" i="6"/>
  <c r="AT76" i="6"/>
  <c r="AU76" i="6"/>
  <c r="AV76" i="6"/>
  <c r="AS77" i="6"/>
  <c r="AT77" i="6"/>
  <c r="AU77" i="6"/>
  <c r="AV77" i="6"/>
  <c r="AS78" i="6"/>
  <c r="AT78" i="6"/>
  <c r="AU78" i="6"/>
  <c r="AV78" i="6"/>
  <c r="AS79" i="6"/>
  <c r="AT79" i="6"/>
  <c r="AU79" i="6"/>
  <c r="AV79" i="6"/>
  <c r="AS80" i="6"/>
  <c r="AV80" i="6"/>
  <c r="AS81" i="6"/>
  <c r="AV81" i="6"/>
  <c r="AS82" i="6"/>
  <c r="AV82" i="6"/>
  <c r="AS83" i="6"/>
  <c r="AT83" i="6"/>
  <c r="AU83" i="6"/>
  <c r="AV83" i="6"/>
  <c r="AS84" i="6"/>
  <c r="AT84" i="6"/>
  <c r="AU84" i="6"/>
  <c r="AV84" i="6"/>
  <c r="AS85" i="6"/>
  <c r="AT85" i="6"/>
  <c r="AU85" i="6"/>
  <c r="AV85" i="6"/>
  <c r="AS86" i="6"/>
  <c r="AV86" i="6"/>
  <c r="AS87" i="6"/>
  <c r="AV87" i="6"/>
  <c r="AS88" i="6"/>
  <c r="AV88" i="6"/>
  <c r="AS89" i="6"/>
  <c r="AV89" i="6"/>
  <c r="AS90" i="6"/>
  <c r="AV90" i="6"/>
  <c r="AS91" i="6"/>
  <c r="AV91" i="6"/>
  <c r="AS92" i="6"/>
  <c r="AV92" i="6"/>
  <c r="AS93" i="6"/>
  <c r="AV93" i="6"/>
  <c r="AS94" i="6"/>
  <c r="AV94" i="6"/>
  <c r="AS95" i="6"/>
  <c r="AV95" i="6"/>
  <c r="AS96" i="6"/>
  <c r="AV96" i="6"/>
  <c r="AS97" i="6"/>
  <c r="AV97" i="6"/>
  <c r="AS98" i="6"/>
  <c r="AT98" i="6"/>
  <c r="AU98" i="6"/>
  <c r="AV98" i="6"/>
  <c r="AS99" i="6"/>
  <c r="AT99" i="6"/>
  <c r="AU99" i="6"/>
  <c r="AV99" i="6"/>
  <c r="AS100" i="6"/>
  <c r="AT100" i="6"/>
  <c r="AU100" i="6"/>
  <c r="AV100" i="6"/>
  <c r="AS101" i="6"/>
  <c r="AT101" i="6"/>
  <c r="AU101" i="6"/>
  <c r="AV101" i="6"/>
  <c r="AS102" i="6"/>
  <c r="AT102" i="6"/>
  <c r="AU102" i="6"/>
  <c r="AV102" i="6"/>
  <c r="AS103" i="6"/>
  <c r="AT103" i="6"/>
  <c r="AU103" i="6"/>
  <c r="AV103" i="6"/>
  <c r="AS104" i="6"/>
  <c r="AT104" i="6"/>
  <c r="AU104" i="6"/>
  <c r="AV104" i="6"/>
  <c r="AS105" i="6"/>
  <c r="AT105" i="6"/>
  <c r="AU105" i="6"/>
  <c r="AV105" i="6"/>
  <c r="AS106" i="6"/>
  <c r="AT106" i="6"/>
  <c r="AU106" i="6"/>
  <c r="AV106" i="6"/>
  <c r="AS107" i="6"/>
  <c r="AT107" i="6"/>
  <c r="AU107" i="6"/>
  <c r="AV107" i="6"/>
  <c r="AS108" i="6"/>
  <c r="AT108" i="6"/>
  <c r="AU108" i="6"/>
  <c r="AV108" i="6"/>
  <c r="AS109" i="6"/>
  <c r="AT109" i="6"/>
  <c r="AU109" i="6"/>
  <c r="AV109" i="6"/>
  <c r="AS110" i="6"/>
  <c r="AT110" i="6"/>
  <c r="AU110" i="6"/>
  <c r="AV110" i="6"/>
  <c r="AS111" i="6"/>
  <c r="AT111" i="6"/>
  <c r="AU111" i="6"/>
  <c r="AV111" i="6"/>
  <c r="AS112" i="6"/>
  <c r="AT112" i="6"/>
  <c r="AU112" i="6"/>
  <c r="AV112" i="6"/>
  <c r="AS113" i="6"/>
  <c r="AT113" i="6"/>
  <c r="AU113" i="6"/>
  <c r="AV113" i="6"/>
  <c r="AS114" i="6"/>
  <c r="AT114" i="6"/>
  <c r="AU114" i="6"/>
  <c r="AV114" i="6"/>
  <c r="AS115" i="6"/>
  <c r="AT115" i="6"/>
  <c r="AU115" i="6"/>
  <c r="AV115" i="6"/>
  <c r="AS116" i="6"/>
  <c r="AT116" i="6"/>
  <c r="AU116" i="6"/>
  <c r="AV116" i="6"/>
  <c r="AS117" i="6"/>
  <c r="AT117" i="6"/>
  <c r="AU117" i="6"/>
  <c r="AV117" i="6"/>
  <c r="AS118" i="6"/>
  <c r="AT118" i="6"/>
  <c r="AU118" i="6"/>
  <c r="AV118" i="6"/>
  <c r="AS119" i="6"/>
  <c r="AT119" i="6"/>
  <c r="AU119" i="6"/>
  <c r="AV119" i="6"/>
  <c r="AS120" i="6"/>
  <c r="AT120" i="6"/>
  <c r="AU120" i="6"/>
  <c r="AV120" i="6"/>
  <c r="AS121" i="6"/>
  <c r="AT121" i="6"/>
  <c r="AU121" i="6"/>
  <c r="AV121" i="6"/>
  <c r="AS122" i="6"/>
  <c r="AT122" i="6"/>
  <c r="AU122" i="6"/>
  <c r="AV122" i="6"/>
  <c r="AS123" i="6"/>
  <c r="AT123" i="6"/>
  <c r="AU123" i="6"/>
  <c r="AV123" i="6"/>
  <c r="AS124" i="6"/>
  <c r="AT124" i="6"/>
  <c r="AU124" i="6"/>
  <c r="AV124" i="6"/>
  <c r="AS125" i="6"/>
  <c r="AT125" i="6"/>
  <c r="AU125" i="6"/>
  <c r="AV125" i="6"/>
  <c r="AS126" i="6"/>
  <c r="AT126" i="6"/>
  <c r="AU126" i="6"/>
  <c r="AV126" i="6"/>
  <c r="AS127" i="6"/>
  <c r="AT127" i="6"/>
  <c r="AU127" i="6"/>
  <c r="AV127" i="6"/>
  <c r="AS128" i="6"/>
  <c r="AT128" i="6"/>
  <c r="AU128" i="6"/>
  <c r="AV128" i="6"/>
  <c r="AS129" i="6"/>
  <c r="AT129" i="6"/>
  <c r="AU129" i="6"/>
  <c r="AV129" i="6"/>
  <c r="AS130" i="6"/>
  <c r="AT130" i="6"/>
  <c r="AU130" i="6"/>
  <c r="AV130" i="6"/>
  <c r="AS131" i="6"/>
  <c r="AT131" i="6"/>
  <c r="AU131" i="6"/>
  <c r="AV131" i="6"/>
  <c r="AS132" i="6"/>
  <c r="AT132" i="6"/>
  <c r="AU132" i="6"/>
  <c r="AV132" i="6"/>
  <c r="AS133" i="6"/>
  <c r="AT133" i="6"/>
  <c r="AU133" i="6"/>
  <c r="AV133" i="6"/>
  <c r="AS134" i="6"/>
  <c r="AT134" i="6"/>
  <c r="AU134" i="6"/>
  <c r="AV134" i="6"/>
  <c r="AS135" i="6"/>
  <c r="AT135" i="6"/>
  <c r="AU135" i="6"/>
  <c r="AV135" i="6"/>
  <c r="AS136" i="6"/>
  <c r="AT136" i="6"/>
  <c r="AU136" i="6"/>
  <c r="AV136" i="6"/>
  <c r="AS137" i="6"/>
  <c r="AT137" i="6"/>
  <c r="AU137" i="6"/>
  <c r="AV137" i="6"/>
  <c r="AS138" i="6"/>
  <c r="AT138" i="6"/>
  <c r="AU138" i="6"/>
  <c r="AV138" i="6"/>
  <c r="AS139" i="6"/>
  <c r="AT139" i="6"/>
  <c r="AU139" i="6"/>
  <c r="AV139" i="6"/>
  <c r="AS140" i="6"/>
  <c r="AT140" i="6"/>
  <c r="AU140" i="6"/>
  <c r="AV140" i="6"/>
  <c r="AS141" i="6"/>
  <c r="AT141" i="6"/>
  <c r="AU141" i="6"/>
  <c r="AV141" i="6"/>
  <c r="AS142" i="6"/>
  <c r="AT142" i="6"/>
  <c r="AU142" i="6"/>
  <c r="AV142" i="6"/>
  <c r="AS143" i="6"/>
  <c r="AT143" i="6"/>
  <c r="AU143" i="6"/>
  <c r="AV143" i="6"/>
  <c r="AS144" i="6"/>
  <c r="AT144" i="6"/>
  <c r="AU144" i="6"/>
  <c r="AV144" i="6"/>
  <c r="AS145" i="6"/>
  <c r="AT145" i="6"/>
  <c r="AU145" i="6"/>
  <c r="AV145" i="6"/>
  <c r="AS146" i="6"/>
  <c r="AT146" i="6"/>
  <c r="AU146" i="6"/>
  <c r="AV146" i="6"/>
  <c r="AS147" i="6"/>
  <c r="AT147" i="6"/>
  <c r="AU147" i="6"/>
  <c r="AV147" i="6"/>
  <c r="AS148" i="6"/>
  <c r="AT148" i="6"/>
  <c r="AU148" i="6"/>
  <c r="AV148" i="6"/>
  <c r="AS149" i="6"/>
  <c r="AT149" i="6"/>
  <c r="AU149" i="6"/>
  <c r="AV149" i="6"/>
  <c r="AS150" i="6"/>
  <c r="AT150" i="6"/>
  <c r="AU150" i="6"/>
  <c r="AV150" i="6"/>
  <c r="AS151" i="6"/>
  <c r="AT151" i="6"/>
  <c r="AU151" i="6"/>
  <c r="AV151" i="6"/>
  <c r="AS152" i="6"/>
  <c r="AT152" i="6"/>
  <c r="AU152" i="6"/>
  <c r="AV152" i="6"/>
  <c r="AS153" i="6"/>
  <c r="AT153" i="6"/>
  <c r="AU153" i="6"/>
  <c r="AV153" i="6"/>
  <c r="AS154" i="6"/>
  <c r="AT154" i="6"/>
  <c r="AU154" i="6"/>
  <c r="AV154" i="6"/>
  <c r="AS155" i="6"/>
  <c r="AV155" i="6"/>
  <c r="AS156" i="6"/>
  <c r="AV156" i="6"/>
  <c r="AS157" i="6"/>
  <c r="AV157" i="6"/>
  <c r="AS158" i="6"/>
  <c r="AV158" i="6"/>
  <c r="AS159" i="6"/>
  <c r="AV159" i="6"/>
  <c r="AS160" i="6"/>
  <c r="AV160" i="6"/>
  <c r="AS161" i="6"/>
  <c r="AV161" i="6"/>
  <c r="AS162" i="6"/>
  <c r="AV162" i="6"/>
  <c r="AS163" i="6"/>
  <c r="AV163" i="6"/>
  <c r="AS164" i="6"/>
  <c r="AV164" i="6"/>
  <c r="AS165" i="6"/>
  <c r="AV165" i="6"/>
  <c r="AS166" i="6"/>
  <c r="AV166" i="6"/>
  <c r="AS167" i="6"/>
  <c r="AV167" i="6"/>
  <c r="AS168" i="6"/>
  <c r="AV168" i="6"/>
  <c r="AS169" i="6"/>
  <c r="AV169" i="6"/>
  <c r="AS170" i="6"/>
  <c r="AV170" i="6"/>
  <c r="AS171" i="6"/>
  <c r="AV171" i="6"/>
  <c r="AS172" i="6"/>
  <c r="AV172" i="6"/>
  <c r="AS173" i="6"/>
  <c r="AV173" i="6"/>
  <c r="AS174" i="6"/>
  <c r="AV174" i="6"/>
  <c r="AS175" i="6"/>
  <c r="AV175" i="6"/>
  <c r="AS176" i="6"/>
  <c r="AT176" i="6"/>
  <c r="AU176" i="6"/>
  <c r="AV176" i="6"/>
  <c r="AS177" i="6"/>
  <c r="AV177" i="6"/>
  <c r="AS178" i="6"/>
  <c r="AV178" i="6"/>
  <c r="AS179" i="6"/>
  <c r="AV179" i="6"/>
  <c r="AS180" i="6"/>
  <c r="AV180" i="6"/>
  <c r="AS181" i="6"/>
  <c r="AV181" i="6"/>
  <c r="AS182" i="6"/>
  <c r="AV182" i="6"/>
  <c r="AS183" i="6"/>
  <c r="AT183" i="6"/>
  <c r="AU183" i="6"/>
  <c r="AV183" i="6"/>
  <c r="AS184" i="6"/>
  <c r="AT184" i="6"/>
  <c r="AU184" i="6"/>
  <c r="AV184" i="6"/>
  <c r="AS185" i="6"/>
  <c r="AT185" i="6"/>
  <c r="AU185" i="6"/>
  <c r="AV185" i="6"/>
  <c r="AS186" i="6"/>
  <c r="AT186" i="6"/>
  <c r="AU186" i="6"/>
  <c r="AV186" i="6"/>
  <c r="AS187" i="6"/>
  <c r="AT187" i="6"/>
  <c r="AU187" i="6"/>
  <c r="AV187" i="6"/>
  <c r="AS188" i="6"/>
  <c r="AT188" i="6"/>
  <c r="AU188" i="6"/>
  <c r="AV188" i="6"/>
  <c r="AS189" i="6"/>
  <c r="AT189" i="6"/>
  <c r="AU189" i="6"/>
  <c r="AV189" i="6"/>
  <c r="AS190" i="6"/>
  <c r="AT190" i="6"/>
  <c r="AU190" i="6"/>
  <c r="AV190" i="6"/>
  <c r="AS191" i="6"/>
  <c r="AT191" i="6"/>
  <c r="AU191" i="6"/>
  <c r="AV191" i="6"/>
  <c r="AS192" i="6"/>
  <c r="AT192" i="6"/>
  <c r="AU192" i="6"/>
  <c r="AV192" i="6"/>
  <c r="AS193" i="6"/>
  <c r="AT193" i="6"/>
  <c r="AU193" i="6"/>
  <c r="AV193" i="6"/>
  <c r="AS194" i="6"/>
  <c r="AT194" i="6"/>
  <c r="AU194" i="6"/>
  <c r="AV194" i="6"/>
  <c r="AS195" i="6"/>
  <c r="AT195" i="6"/>
  <c r="AU195" i="6"/>
  <c r="AV195" i="6"/>
  <c r="AS196" i="6"/>
  <c r="AT196" i="6"/>
  <c r="AU196" i="6"/>
  <c r="AV196" i="6"/>
  <c r="AS197" i="6"/>
  <c r="AT197" i="6"/>
  <c r="AU197" i="6"/>
  <c r="AV197" i="6"/>
  <c r="AS198" i="6"/>
  <c r="AT198" i="6"/>
  <c r="AU198" i="6"/>
  <c r="AV198" i="6"/>
  <c r="AS199" i="6"/>
  <c r="AT199" i="6"/>
  <c r="AU199" i="6"/>
  <c r="AV199" i="6"/>
  <c r="AS200" i="6"/>
  <c r="AT200" i="6"/>
  <c r="AU200" i="6"/>
  <c r="AV200" i="6"/>
  <c r="AS201" i="6"/>
  <c r="AT201" i="6"/>
  <c r="AU201" i="6"/>
  <c r="AV201" i="6"/>
  <c r="AS202" i="6"/>
  <c r="AT202" i="6"/>
  <c r="AU202" i="6"/>
  <c r="AV202" i="6"/>
  <c r="AS203" i="6"/>
  <c r="AT203" i="6"/>
  <c r="AU203" i="6"/>
  <c r="AV203" i="6"/>
  <c r="AS204" i="6"/>
  <c r="AT204" i="6"/>
  <c r="AU204" i="6"/>
  <c r="AV204" i="6"/>
  <c r="AS205" i="6"/>
  <c r="AT205" i="6"/>
  <c r="AU205" i="6"/>
  <c r="AV205" i="6"/>
  <c r="AS206" i="6"/>
  <c r="AT206" i="6"/>
  <c r="AU206" i="6"/>
  <c r="AV206" i="6"/>
  <c r="AS207" i="6"/>
  <c r="AT207" i="6"/>
  <c r="AU207" i="6"/>
  <c r="AV207" i="6"/>
  <c r="AS208" i="6"/>
  <c r="AT208" i="6"/>
  <c r="AU208" i="6"/>
  <c r="AV208" i="6"/>
  <c r="AS209" i="6"/>
  <c r="AT209" i="6"/>
  <c r="AU209" i="6"/>
  <c r="AV209" i="6"/>
  <c r="AS210" i="6"/>
  <c r="AV210" i="6"/>
  <c r="AS211" i="6"/>
  <c r="AV211" i="6"/>
  <c r="AS212" i="6"/>
  <c r="AV212" i="6"/>
  <c r="AS213" i="6"/>
  <c r="AV213" i="6"/>
  <c r="AS214" i="6"/>
  <c r="AV214" i="6"/>
  <c r="AS215" i="6"/>
  <c r="AV215" i="6"/>
  <c r="AS216" i="6"/>
  <c r="AV216" i="6"/>
  <c r="AS239" i="6"/>
  <c r="AV239" i="6"/>
  <c r="AS240" i="6"/>
  <c r="AV240" i="6"/>
  <c r="AS241" i="6"/>
  <c r="AV241" i="6"/>
  <c r="AS242" i="6"/>
  <c r="AV242" i="6"/>
  <c r="AS243" i="6"/>
  <c r="AV243" i="6"/>
  <c r="AS244" i="6"/>
  <c r="AV244" i="6"/>
  <c r="AS253" i="6"/>
  <c r="AT253" i="6"/>
  <c r="AU253" i="6"/>
  <c r="AV253" i="6"/>
  <c r="AS236" i="6"/>
  <c r="AV236" i="6"/>
  <c r="AS237" i="6"/>
  <c r="AV237" i="6"/>
  <c r="AS238" i="6"/>
  <c r="AV238" i="6"/>
  <c r="AI7" i="6"/>
  <c r="AH7" i="6"/>
  <c r="AG7" i="6"/>
  <c r="AF7" i="6"/>
  <c r="AI36" i="6"/>
  <c r="AF36" i="6"/>
  <c r="AI44" i="6"/>
  <c r="AF44" i="6"/>
  <c r="AF55" i="6"/>
  <c r="AK55" i="6" s="1"/>
  <c r="AI55" i="6" s="1"/>
  <c r="AS218" i="6" l="1"/>
  <c r="AQ218" i="6" s="1"/>
  <c r="AH218" i="6"/>
  <c r="AG218" i="6"/>
  <c r="AF218" i="6"/>
  <c r="AD218" i="6" s="1"/>
  <c r="U218" i="6"/>
  <c r="T218" i="6"/>
  <c r="S218" i="6"/>
  <c r="Q218" i="6" s="1"/>
  <c r="K13" i="5"/>
  <c r="F14" i="5"/>
  <c r="AF235" i="6"/>
  <c r="BF14" i="6"/>
  <c r="BG14" i="6"/>
  <c r="BH14" i="6"/>
  <c r="BI14" i="6"/>
  <c r="BF15" i="6"/>
  <c r="BG15" i="6"/>
  <c r="BH15" i="6"/>
  <c r="BI15" i="6"/>
  <c r="BF16" i="6"/>
  <c r="BG16" i="6"/>
  <c r="BH16" i="6"/>
  <c r="BI16" i="6"/>
  <c r="BF17" i="6"/>
  <c r="BG17" i="6"/>
  <c r="BH17" i="6"/>
  <c r="BI17" i="6"/>
  <c r="BF18" i="6"/>
  <c r="BG18" i="6"/>
  <c r="BH18" i="6"/>
  <c r="BI18" i="6"/>
  <c r="BF19" i="6"/>
  <c r="BG19" i="6"/>
  <c r="BH19" i="6"/>
  <c r="BI19" i="6"/>
  <c r="BF20" i="6"/>
  <c r="BG20" i="6"/>
  <c r="BH20" i="6"/>
  <c r="BI20" i="6"/>
  <c r="BF21" i="6"/>
  <c r="BG21" i="6"/>
  <c r="BH21" i="6"/>
  <c r="BI21" i="6"/>
  <c r="BF22" i="6"/>
  <c r="BG22" i="6"/>
  <c r="BH22" i="6"/>
  <c r="BI22" i="6"/>
  <c r="BF23" i="6"/>
  <c r="BG23" i="6"/>
  <c r="BH23" i="6"/>
  <c r="BI23" i="6"/>
  <c r="BF24" i="6"/>
  <c r="BG24" i="6"/>
  <c r="BH24" i="6"/>
  <c r="BI24" i="6"/>
  <c r="BF25" i="6"/>
  <c r="BG25" i="6"/>
  <c r="BH25" i="6"/>
  <c r="BI25" i="6"/>
  <c r="BF26" i="6"/>
  <c r="BG26" i="6"/>
  <c r="BH26" i="6"/>
  <c r="BI26" i="6"/>
  <c r="BF27" i="6"/>
  <c r="BG27" i="6"/>
  <c r="BH27" i="6"/>
  <c r="BI27" i="6"/>
  <c r="BF28" i="6"/>
  <c r="BG28" i="6"/>
  <c r="BH28" i="6"/>
  <c r="BI28" i="6"/>
  <c r="BF29" i="6"/>
  <c r="BG29" i="6"/>
  <c r="BH29" i="6"/>
  <c r="BI29" i="6"/>
  <c r="BF30" i="6"/>
  <c r="BG30" i="6"/>
  <c r="BH30" i="6"/>
  <c r="BI30" i="6"/>
  <c r="BF31" i="6"/>
  <c r="BG31" i="6"/>
  <c r="BH31" i="6"/>
  <c r="BI31" i="6"/>
  <c r="BF32" i="6"/>
  <c r="BG32" i="6"/>
  <c r="BH32" i="6"/>
  <c r="BI32" i="6"/>
  <c r="BF33" i="6"/>
  <c r="BG33" i="6"/>
  <c r="BH33" i="6"/>
  <c r="BI33" i="6"/>
  <c r="BF8" i="6"/>
  <c r="BG8" i="6"/>
  <c r="BH8" i="6"/>
  <c r="BI8" i="6"/>
  <c r="BF9" i="6"/>
  <c r="BG9" i="6"/>
  <c r="BH9" i="6"/>
  <c r="BI9" i="6"/>
  <c r="BF10" i="6"/>
  <c r="BG10" i="6"/>
  <c r="BH10" i="6"/>
  <c r="BI10" i="6"/>
  <c r="BF11" i="6"/>
  <c r="BG11" i="6"/>
  <c r="BH11" i="6"/>
  <c r="BI11" i="6"/>
  <c r="BF12" i="6"/>
  <c r="BG12" i="6"/>
  <c r="BH12" i="6"/>
  <c r="BI12" i="6"/>
  <c r="BF13" i="6"/>
  <c r="BG13" i="6"/>
  <c r="BH13" i="6"/>
  <c r="BI13" i="6"/>
  <c r="BI7" i="6"/>
  <c r="BH7" i="6"/>
  <c r="BG7" i="6"/>
  <c r="BF7" i="6"/>
  <c r="BF37" i="6"/>
  <c r="BG37" i="6"/>
  <c r="BH37" i="6"/>
  <c r="BI37" i="6"/>
  <c r="BF38" i="6"/>
  <c r="BG38" i="6"/>
  <c r="BH38" i="6"/>
  <c r="BI38" i="6"/>
  <c r="BF39" i="6"/>
  <c r="BG39" i="6"/>
  <c r="BH39" i="6"/>
  <c r="BI39" i="6"/>
  <c r="BF40" i="6"/>
  <c r="BG40" i="6"/>
  <c r="BH40" i="6"/>
  <c r="BI40" i="6"/>
  <c r="BF41" i="6"/>
  <c r="BG41" i="6"/>
  <c r="BH41" i="6"/>
  <c r="BI41" i="6"/>
  <c r="BI36" i="6"/>
  <c r="BH36" i="6"/>
  <c r="BG36" i="6"/>
  <c r="BF36" i="6"/>
  <c r="BF45" i="6"/>
  <c r="BG45" i="6"/>
  <c r="BH45" i="6"/>
  <c r="BI45" i="6"/>
  <c r="BF46" i="6"/>
  <c r="BG46" i="6"/>
  <c r="BH46" i="6"/>
  <c r="BI46" i="6"/>
  <c r="BI44" i="6"/>
  <c r="BH44" i="6"/>
  <c r="BG44" i="6"/>
  <c r="BF44" i="6"/>
  <c r="BF58" i="6"/>
  <c r="BG58" i="6"/>
  <c r="BH58" i="6"/>
  <c r="BI58" i="6"/>
  <c r="BF59" i="6"/>
  <c r="BG59" i="6"/>
  <c r="BH59" i="6"/>
  <c r="BI59" i="6"/>
  <c r="BF60" i="6"/>
  <c r="BG60" i="6"/>
  <c r="BH60" i="6"/>
  <c r="BI60" i="6"/>
  <c r="BF61" i="6"/>
  <c r="BG61" i="6"/>
  <c r="BH61" i="6"/>
  <c r="BI61" i="6"/>
  <c r="BF62" i="6"/>
  <c r="BG62" i="6"/>
  <c r="BH62" i="6"/>
  <c r="BI62" i="6"/>
  <c r="BF63" i="6"/>
  <c r="BG63" i="6"/>
  <c r="BH63" i="6"/>
  <c r="BI63" i="6"/>
  <c r="BF64" i="6"/>
  <c r="BG64" i="6"/>
  <c r="BH64" i="6"/>
  <c r="BI64" i="6"/>
  <c r="BF65" i="6"/>
  <c r="BG65" i="6"/>
  <c r="BH65" i="6"/>
  <c r="BI65" i="6"/>
  <c r="BF66" i="6"/>
  <c r="BG66" i="6"/>
  <c r="BH66" i="6"/>
  <c r="BI66" i="6"/>
  <c r="BF67" i="6"/>
  <c r="BG67" i="6"/>
  <c r="BH67" i="6"/>
  <c r="BI67" i="6"/>
  <c r="BF68" i="6"/>
  <c r="BG68" i="6"/>
  <c r="BH68" i="6"/>
  <c r="BI68" i="6"/>
  <c r="BF69" i="6"/>
  <c r="BG69" i="6"/>
  <c r="BH69" i="6"/>
  <c r="BI69" i="6"/>
  <c r="BF70" i="6"/>
  <c r="BG70" i="6"/>
  <c r="BH70" i="6"/>
  <c r="BI70" i="6"/>
  <c r="BF71" i="6"/>
  <c r="BG71" i="6"/>
  <c r="BH71" i="6"/>
  <c r="BI71" i="6"/>
  <c r="BF72" i="6"/>
  <c r="BG72" i="6"/>
  <c r="BH72" i="6"/>
  <c r="BI72" i="6"/>
  <c r="BF73" i="6"/>
  <c r="BG73" i="6"/>
  <c r="BH73" i="6"/>
  <c r="BI73" i="6"/>
  <c r="BF74" i="6"/>
  <c r="BG74" i="6"/>
  <c r="BH74" i="6"/>
  <c r="BI74" i="6"/>
  <c r="BF75" i="6"/>
  <c r="BG75" i="6"/>
  <c r="BH75" i="6"/>
  <c r="BI75" i="6"/>
  <c r="BF76" i="6"/>
  <c r="BG76" i="6"/>
  <c r="BH76" i="6"/>
  <c r="BI76" i="6"/>
  <c r="BF77" i="6"/>
  <c r="BG77" i="6"/>
  <c r="BH77" i="6"/>
  <c r="BI77" i="6"/>
  <c r="BF78" i="6"/>
  <c r="BG78" i="6"/>
  <c r="BH78" i="6"/>
  <c r="BI78" i="6"/>
  <c r="BF79" i="6"/>
  <c r="BG79" i="6"/>
  <c r="BH79" i="6"/>
  <c r="BI79" i="6"/>
  <c r="BF80" i="6"/>
  <c r="BG80" i="6"/>
  <c r="BH80" i="6"/>
  <c r="BI80" i="6"/>
  <c r="BF81" i="6"/>
  <c r="BG81" i="6"/>
  <c r="BH81" i="6"/>
  <c r="BI81" i="6"/>
  <c r="BF82" i="6"/>
  <c r="BG82" i="6"/>
  <c r="BH82" i="6"/>
  <c r="BI82" i="6"/>
  <c r="BF83" i="6"/>
  <c r="BG83" i="6"/>
  <c r="BH83" i="6"/>
  <c r="BI83" i="6"/>
  <c r="BF84" i="6"/>
  <c r="BG84" i="6"/>
  <c r="BH84" i="6"/>
  <c r="BI84" i="6"/>
  <c r="BF85" i="6"/>
  <c r="BG85" i="6"/>
  <c r="BH85" i="6"/>
  <c r="BI85" i="6"/>
  <c r="BF86" i="6"/>
  <c r="BG86" i="6"/>
  <c r="BH86" i="6"/>
  <c r="BI86" i="6"/>
  <c r="BF87" i="6"/>
  <c r="BG87" i="6"/>
  <c r="BH87" i="6"/>
  <c r="BI87" i="6"/>
  <c r="BF88" i="6"/>
  <c r="BG88" i="6"/>
  <c r="BH88" i="6"/>
  <c r="BI88" i="6"/>
  <c r="BF89" i="6"/>
  <c r="BG89" i="6"/>
  <c r="BH89" i="6"/>
  <c r="BI89" i="6"/>
  <c r="BF90" i="6"/>
  <c r="BG90" i="6"/>
  <c r="BH90" i="6"/>
  <c r="BI90" i="6"/>
  <c r="BF91" i="6"/>
  <c r="BG91" i="6"/>
  <c r="BH91" i="6"/>
  <c r="BI91" i="6"/>
  <c r="BF92" i="6"/>
  <c r="BG92" i="6"/>
  <c r="BH92" i="6"/>
  <c r="BI92" i="6"/>
  <c r="BF93" i="6"/>
  <c r="BG93" i="6"/>
  <c r="BH93" i="6"/>
  <c r="BI93" i="6"/>
  <c r="BF94" i="6"/>
  <c r="BG94" i="6"/>
  <c r="BH94" i="6"/>
  <c r="BI94" i="6"/>
  <c r="BF95" i="6"/>
  <c r="BG95" i="6"/>
  <c r="BH95" i="6"/>
  <c r="BI95" i="6"/>
  <c r="BF96" i="6"/>
  <c r="BG96" i="6"/>
  <c r="BH96" i="6"/>
  <c r="BI96" i="6"/>
  <c r="BF97" i="6"/>
  <c r="BG97" i="6"/>
  <c r="BH97" i="6"/>
  <c r="BI97" i="6"/>
  <c r="BF98" i="6"/>
  <c r="BG98" i="6"/>
  <c r="BH98" i="6"/>
  <c r="BI98" i="6"/>
  <c r="BF99" i="6"/>
  <c r="BG99" i="6"/>
  <c r="BH99" i="6"/>
  <c r="BI99" i="6"/>
  <c r="BF100" i="6"/>
  <c r="BG100" i="6"/>
  <c r="BH100" i="6"/>
  <c r="BI100" i="6"/>
  <c r="BF101" i="6"/>
  <c r="BG101" i="6"/>
  <c r="BH101" i="6"/>
  <c r="BI101" i="6"/>
  <c r="BF102" i="6"/>
  <c r="BG102" i="6"/>
  <c r="BH102" i="6"/>
  <c r="BI102" i="6"/>
  <c r="BF103" i="6"/>
  <c r="BG103" i="6"/>
  <c r="BH103" i="6"/>
  <c r="BI103" i="6"/>
  <c r="BF104" i="6"/>
  <c r="BG104" i="6"/>
  <c r="BH104" i="6"/>
  <c r="BI104" i="6"/>
  <c r="BF105" i="6"/>
  <c r="BG105" i="6"/>
  <c r="BH105" i="6"/>
  <c r="BI105" i="6"/>
  <c r="BF106" i="6"/>
  <c r="BG106" i="6"/>
  <c r="BH106" i="6"/>
  <c r="BI106" i="6"/>
  <c r="BF107" i="6"/>
  <c r="BG107" i="6"/>
  <c r="BH107" i="6"/>
  <c r="BI107" i="6"/>
  <c r="BF108" i="6"/>
  <c r="BG108" i="6"/>
  <c r="BH108" i="6"/>
  <c r="BI108" i="6"/>
  <c r="BF109" i="6"/>
  <c r="BG109" i="6"/>
  <c r="BH109" i="6"/>
  <c r="BI109" i="6"/>
  <c r="BF110" i="6"/>
  <c r="BG110" i="6"/>
  <c r="BH110" i="6"/>
  <c r="BI110" i="6"/>
  <c r="BF111" i="6"/>
  <c r="BG111" i="6"/>
  <c r="BH111" i="6"/>
  <c r="BI111" i="6"/>
  <c r="BF112" i="6"/>
  <c r="BG112" i="6"/>
  <c r="BH112" i="6"/>
  <c r="BI112" i="6"/>
  <c r="BF113" i="6"/>
  <c r="BG113" i="6"/>
  <c r="BH113" i="6"/>
  <c r="BI113" i="6"/>
  <c r="BF114" i="6"/>
  <c r="BG114" i="6"/>
  <c r="BH114" i="6"/>
  <c r="BI114" i="6"/>
  <c r="BF115" i="6"/>
  <c r="BG115" i="6"/>
  <c r="BH115" i="6"/>
  <c r="BI115" i="6"/>
  <c r="BF116" i="6"/>
  <c r="BG116" i="6"/>
  <c r="BH116" i="6"/>
  <c r="BI116" i="6"/>
  <c r="BF117" i="6"/>
  <c r="BG117" i="6"/>
  <c r="BH117" i="6"/>
  <c r="BI117" i="6"/>
  <c r="BF118" i="6"/>
  <c r="BG118" i="6"/>
  <c r="BH118" i="6"/>
  <c r="BI118" i="6"/>
  <c r="BF119" i="6"/>
  <c r="BG119" i="6"/>
  <c r="BH119" i="6"/>
  <c r="BI119" i="6"/>
  <c r="BF120" i="6"/>
  <c r="BG120" i="6"/>
  <c r="BH120" i="6"/>
  <c r="BI120" i="6"/>
  <c r="BF121" i="6"/>
  <c r="BG121" i="6"/>
  <c r="BH121" i="6"/>
  <c r="BI121" i="6"/>
  <c r="BF122" i="6"/>
  <c r="BG122" i="6"/>
  <c r="BH122" i="6"/>
  <c r="BI122" i="6"/>
  <c r="BF123" i="6"/>
  <c r="BG123" i="6"/>
  <c r="BH123" i="6"/>
  <c r="BI123" i="6"/>
  <c r="BF124" i="6"/>
  <c r="BG124" i="6"/>
  <c r="BH124" i="6"/>
  <c r="BI124" i="6"/>
  <c r="BF125" i="6"/>
  <c r="BG125" i="6"/>
  <c r="BH125" i="6"/>
  <c r="BI125" i="6"/>
  <c r="BF126" i="6"/>
  <c r="BG126" i="6"/>
  <c r="BH126" i="6"/>
  <c r="BI126" i="6"/>
  <c r="BF127" i="6"/>
  <c r="BG127" i="6"/>
  <c r="BH127" i="6"/>
  <c r="BI127" i="6"/>
  <c r="BF128" i="6"/>
  <c r="BG128" i="6"/>
  <c r="BH128" i="6"/>
  <c r="BI128" i="6"/>
  <c r="BF129" i="6"/>
  <c r="BG129" i="6"/>
  <c r="BH129" i="6"/>
  <c r="BI129" i="6"/>
  <c r="BF130" i="6"/>
  <c r="BG130" i="6"/>
  <c r="BH130" i="6"/>
  <c r="BI130" i="6"/>
  <c r="BF131" i="6"/>
  <c r="BG131" i="6"/>
  <c r="BH131" i="6"/>
  <c r="BI131" i="6"/>
  <c r="BF132" i="6"/>
  <c r="BG132" i="6"/>
  <c r="BH132" i="6"/>
  <c r="BI132" i="6"/>
  <c r="BF133" i="6"/>
  <c r="BG133" i="6"/>
  <c r="BH133" i="6"/>
  <c r="BI133" i="6"/>
  <c r="BF134" i="6"/>
  <c r="BG134" i="6"/>
  <c r="BH134" i="6"/>
  <c r="BI134" i="6"/>
  <c r="BF135" i="6"/>
  <c r="BG135" i="6"/>
  <c r="BH135" i="6"/>
  <c r="BI135" i="6"/>
  <c r="BF136" i="6"/>
  <c r="BG136" i="6"/>
  <c r="BH136" i="6"/>
  <c r="BI136" i="6"/>
  <c r="BF137" i="6"/>
  <c r="BG137" i="6"/>
  <c r="BH137" i="6"/>
  <c r="BI137" i="6"/>
  <c r="BF138" i="6"/>
  <c r="BG138" i="6"/>
  <c r="BH138" i="6"/>
  <c r="BI138" i="6"/>
  <c r="BF139" i="6"/>
  <c r="BG139" i="6"/>
  <c r="BH139" i="6"/>
  <c r="BI139" i="6"/>
  <c r="BF140" i="6"/>
  <c r="BG140" i="6"/>
  <c r="BH140" i="6"/>
  <c r="BI140" i="6"/>
  <c r="BF141" i="6"/>
  <c r="BG141" i="6"/>
  <c r="BH141" i="6"/>
  <c r="BI141" i="6"/>
  <c r="BF142" i="6"/>
  <c r="BG142" i="6"/>
  <c r="BH142" i="6"/>
  <c r="BI142" i="6"/>
  <c r="BF143" i="6"/>
  <c r="BG143" i="6"/>
  <c r="BH143" i="6"/>
  <c r="BI143" i="6"/>
  <c r="BF144" i="6"/>
  <c r="BG144" i="6"/>
  <c r="BH144" i="6"/>
  <c r="BI144" i="6"/>
  <c r="BF145" i="6"/>
  <c r="BG145" i="6"/>
  <c r="BH145" i="6"/>
  <c r="BI145" i="6"/>
  <c r="BF146" i="6"/>
  <c r="BG146" i="6"/>
  <c r="BH146" i="6"/>
  <c r="BI146" i="6"/>
  <c r="BF147" i="6"/>
  <c r="BG147" i="6"/>
  <c r="BH147" i="6"/>
  <c r="BI147" i="6"/>
  <c r="BF148" i="6"/>
  <c r="BG148" i="6"/>
  <c r="BH148" i="6"/>
  <c r="BI148" i="6"/>
  <c r="BF149" i="6"/>
  <c r="BG149" i="6"/>
  <c r="BH149" i="6"/>
  <c r="BI149" i="6"/>
  <c r="BF150" i="6"/>
  <c r="BG150" i="6"/>
  <c r="BH150" i="6"/>
  <c r="BI150" i="6"/>
  <c r="BF151" i="6"/>
  <c r="BG151" i="6"/>
  <c r="BH151" i="6"/>
  <c r="BI151" i="6"/>
  <c r="BF152" i="6"/>
  <c r="BG152" i="6"/>
  <c r="BH152" i="6"/>
  <c r="BI152" i="6"/>
  <c r="BF153" i="6"/>
  <c r="BG153" i="6"/>
  <c r="BH153" i="6"/>
  <c r="BI153" i="6"/>
  <c r="BF154" i="6"/>
  <c r="BG154" i="6"/>
  <c r="BH154" i="6"/>
  <c r="BI154" i="6"/>
  <c r="BF155" i="6"/>
  <c r="BG155" i="6"/>
  <c r="BH155" i="6"/>
  <c r="BI155" i="6"/>
  <c r="BF156" i="6"/>
  <c r="BG156" i="6"/>
  <c r="BH156" i="6"/>
  <c r="BI156" i="6"/>
  <c r="BF157" i="6"/>
  <c r="BG157" i="6"/>
  <c r="BH157" i="6"/>
  <c r="BI157" i="6"/>
  <c r="BF158" i="6"/>
  <c r="BG158" i="6"/>
  <c r="BH158" i="6"/>
  <c r="BI158" i="6"/>
  <c r="BF159" i="6"/>
  <c r="BG159" i="6"/>
  <c r="BH159" i="6"/>
  <c r="BI159" i="6"/>
  <c r="BF160" i="6"/>
  <c r="BG160" i="6"/>
  <c r="BH160" i="6"/>
  <c r="BI160" i="6"/>
  <c r="BF161" i="6"/>
  <c r="BG161" i="6"/>
  <c r="BH161" i="6"/>
  <c r="BI161" i="6"/>
  <c r="BF162" i="6"/>
  <c r="BG162" i="6"/>
  <c r="BH162" i="6"/>
  <c r="BI162" i="6"/>
  <c r="BF163" i="6"/>
  <c r="BG163" i="6"/>
  <c r="BH163" i="6"/>
  <c r="BI163" i="6"/>
  <c r="BF164" i="6"/>
  <c r="BG164" i="6"/>
  <c r="BH164" i="6"/>
  <c r="BI164" i="6"/>
  <c r="BF165" i="6"/>
  <c r="BG165" i="6"/>
  <c r="BH165" i="6"/>
  <c r="BI165" i="6"/>
  <c r="BF166" i="6"/>
  <c r="BG166" i="6"/>
  <c r="BH166" i="6"/>
  <c r="BI166" i="6"/>
  <c r="BF167" i="6"/>
  <c r="BG167" i="6"/>
  <c r="BH167" i="6"/>
  <c r="BI167" i="6"/>
  <c r="BF168" i="6"/>
  <c r="BG168" i="6"/>
  <c r="BH168" i="6"/>
  <c r="BI168" i="6"/>
  <c r="BF169" i="6"/>
  <c r="BG169" i="6"/>
  <c r="BH169" i="6"/>
  <c r="BI169" i="6"/>
  <c r="BF170" i="6"/>
  <c r="BG170" i="6"/>
  <c r="BH170" i="6"/>
  <c r="BI170" i="6"/>
  <c r="BF171" i="6"/>
  <c r="BG171" i="6"/>
  <c r="BH171" i="6"/>
  <c r="BI171" i="6"/>
  <c r="BF172" i="6"/>
  <c r="BG172" i="6"/>
  <c r="BH172" i="6"/>
  <c r="BI172" i="6"/>
  <c r="BF173" i="6"/>
  <c r="BG173" i="6"/>
  <c r="BH173" i="6"/>
  <c r="BI173" i="6"/>
  <c r="BF174" i="6"/>
  <c r="BG174" i="6"/>
  <c r="BH174" i="6"/>
  <c r="BI174" i="6"/>
  <c r="BF175" i="6"/>
  <c r="BG175" i="6"/>
  <c r="BH175" i="6"/>
  <c r="BI175" i="6"/>
  <c r="BF176" i="6"/>
  <c r="BG176" i="6"/>
  <c r="BH176" i="6"/>
  <c r="BI176" i="6"/>
  <c r="BF177" i="6"/>
  <c r="BG177" i="6"/>
  <c r="BH177" i="6"/>
  <c r="BI177" i="6"/>
  <c r="BF178" i="6"/>
  <c r="BG178" i="6"/>
  <c r="BH178" i="6"/>
  <c r="BI178" i="6"/>
  <c r="BF179" i="6"/>
  <c r="BG179" i="6"/>
  <c r="BH179" i="6"/>
  <c r="BI179" i="6"/>
  <c r="BF180" i="6"/>
  <c r="BG180" i="6"/>
  <c r="BH180" i="6"/>
  <c r="BI180" i="6"/>
  <c r="BF181" i="6"/>
  <c r="BG181" i="6"/>
  <c r="BH181" i="6"/>
  <c r="BI181" i="6"/>
  <c r="BF182" i="6"/>
  <c r="BG182" i="6"/>
  <c r="BH182" i="6"/>
  <c r="BI182" i="6"/>
  <c r="BF183" i="6"/>
  <c r="BG183" i="6"/>
  <c r="BH183" i="6"/>
  <c r="BI183" i="6"/>
  <c r="BF184" i="6"/>
  <c r="BG184" i="6"/>
  <c r="BH184" i="6"/>
  <c r="BI184" i="6"/>
  <c r="BF185" i="6"/>
  <c r="BG185" i="6"/>
  <c r="BH185" i="6"/>
  <c r="BI185" i="6"/>
  <c r="BF186" i="6"/>
  <c r="BG186" i="6"/>
  <c r="BH186" i="6"/>
  <c r="BI186" i="6"/>
  <c r="BF187" i="6"/>
  <c r="BG187" i="6"/>
  <c r="BH187" i="6"/>
  <c r="BI187" i="6"/>
  <c r="BF188" i="6"/>
  <c r="BG188" i="6"/>
  <c r="BH188" i="6"/>
  <c r="BI188" i="6"/>
  <c r="BF189" i="6"/>
  <c r="BG189" i="6"/>
  <c r="BH189" i="6"/>
  <c r="BI189" i="6"/>
  <c r="BF190" i="6"/>
  <c r="BG190" i="6"/>
  <c r="BH190" i="6"/>
  <c r="BI190" i="6"/>
  <c r="BF191" i="6"/>
  <c r="BG191" i="6"/>
  <c r="BH191" i="6"/>
  <c r="BI191" i="6"/>
  <c r="BF192" i="6"/>
  <c r="BG192" i="6"/>
  <c r="BH192" i="6"/>
  <c r="BI192" i="6"/>
  <c r="BF193" i="6"/>
  <c r="BG193" i="6"/>
  <c r="BH193" i="6"/>
  <c r="BI193" i="6"/>
  <c r="BF194" i="6"/>
  <c r="BG194" i="6"/>
  <c r="BH194" i="6"/>
  <c r="BI194" i="6"/>
  <c r="BF195" i="6"/>
  <c r="BG195" i="6"/>
  <c r="BH195" i="6"/>
  <c r="BI195" i="6"/>
  <c r="BF196" i="6"/>
  <c r="BG196" i="6"/>
  <c r="BH196" i="6"/>
  <c r="BI196" i="6"/>
  <c r="BF197" i="6"/>
  <c r="BG197" i="6"/>
  <c r="BH197" i="6"/>
  <c r="BI197" i="6"/>
  <c r="BF198" i="6"/>
  <c r="BG198" i="6"/>
  <c r="BH198" i="6"/>
  <c r="BI198" i="6"/>
  <c r="BF199" i="6"/>
  <c r="BG199" i="6"/>
  <c r="BH199" i="6"/>
  <c r="BI199" i="6"/>
  <c r="BF200" i="6"/>
  <c r="BG200" i="6"/>
  <c r="BH200" i="6"/>
  <c r="BI200" i="6"/>
  <c r="BF201" i="6"/>
  <c r="BG201" i="6"/>
  <c r="BH201" i="6"/>
  <c r="BI201" i="6"/>
  <c r="BF202" i="6"/>
  <c r="BG202" i="6"/>
  <c r="BH202" i="6"/>
  <c r="BI202" i="6"/>
  <c r="BF203" i="6"/>
  <c r="BG203" i="6"/>
  <c r="BH203" i="6"/>
  <c r="BI203" i="6"/>
  <c r="BF204" i="6"/>
  <c r="BG204" i="6"/>
  <c r="BH204" i="6"/>
  <c r="BI204" i="6"/>
  <c r="BF205" i="6"/>
  <c r="BG205" i="6"/>
  <c r="BH205" i="6"/>
  <c r="BI205" i="6"/>
  <c r="BF206" i="6"/>
  <c r="BG206" i="6"/>
  <c r="BH206" i="6"/>
  <c r="BI206" i="6"/>
  <c r="BF207" i="6"/>
  <c r="BG207" i="6"/>
  <c r="BH207" i="6"/>
  <c r="BI207" i="6"/>
  <c r="BF208" i="6"/>
  <c r="BG208" i="6"/>
  <c r="BH208" i="6"/>
  <c r="BI208" i="6"/>
  <c r="BF209" i="6"/>
  <c r="BG209" i="6"/>
  <c r="BH209" i="6"/>
  <c r="BI209" i="6"/>
  <c r="BF210" i="6"/>
  <c r="BG210" i="6"/>
  <c r="BH210" i="6"/>
  <c r="BI210" i="6"/>
  <c r="BF211" i="6"/>
  <c r="BG211" i="6"/>
  <c r="BH211" i="6"/>
  <c r="BI211" i="6"/>
  <c r="BF212" i="6"/>
  <c r="BG212" i="6"/>
  <c r="BH212" i="6"/>
  <c r="BI212" i="6"/>
  <c r="BF213" i="6"/>
  <c r="BG213" i="6"/>
  <c r="BH213" i="6"/>
  <c r="BI213" i="6"/>
  <c r="BF214" i="6"/>
  <c r="BG214" i="6"/>
  <c r="BH214" i="6"/>
  <c r="BI214" i="6"/>
  <c r="BF215" i="6"/>
  <c r="BG215" i="6"/>
  <c r="BH215" i="6"/>
  <c r="BI215" i="6"/>
  <c r="BF216" i="6"/>
  <c r="BG216" i="6"/>
  <c r="BH216" i="6"/>
  <c r="BI216" i="6"/>
  <c r="BI55" i="6"/>
  <c r="BH55" i="6"/>
  <c r="BG55" i="6"/>
  <c r="BF55" i="6"/>
  <c r="BE234" i="6"/>
  <c r="BJ234" i="6"/>
  <c r="BK234" i="6"/>
  <c r="BF236" i="6"/>
  <c r="BG236" i="6"/>
  <c r="BH236" i="6"/>
  <c r="BI236" i="6"/>
  <c r="BF237" i="6"/>
  <c r="BG237" i="6"/>
  <c r="BH237" i="6"/>
  <c r="BI237" i="6"/>
  <c r="BF238" i="6"/>
  <c r="BG238" i="6"/>
  <c r="BH238" i="6"/>
  <c r="BI238" i="6"/>
  <c r="BF251" i="6"/>
  <c r="BG251" i="6"/>
  <c r="BH251" i="6"/>
  <c r="BI251" i="6"/>
  <c r="BF252" i="6"/>
  <c r="BF218" i="6" s="1"/>
  <c r="BD218" i="6" s="1"/>
  <c r="BG252" i="6"/>
  <c r="BG218" i="6" s="1"/>
  <c r="BH252" i="6"/>
  <c r="BH218" i="6" s="1"/>
  <c r="BI252" i="6"/>
  <c r="BI235" i="6"/>
  <c r="BH235" i="6"/>
  <c r="BG235" i="6"/>
  <c r="BF235" i="6"/>
  <c r="AV235" i="6"/>
  <c r="AU235" i="6"/>
  <c r="AT235" i="6"/>
  <c r="AS235" i="6"/>
  <c r="AU55" i="6"/>
  <c r="AT55" i="6"/>
  <c r="AS55" i="6"/>
  <c r="AV44" i="6"/>
  <c r="AU44" i="6"/>
  <c r="AT44" i="6"/>
  <c r="AS44" i="6"/>
  <c r="AV36" i="6"/>
  <c r="AU36" i="6"/>
  <c r="AT36" i="6"/>
  <c r="AS36" i="6"/>
  <c r="AV7" i="6"/>
  <c r="AU7" i="6"/>
  <c r="AT7" i="6"/>
  <c r="AS7" i="6"/>
  <c r="W234" i="6"/>
  <c r="R234" i="6"/>
  <c r="AJ234" i="6"/>
  <c r="AE234" i="6"/>
  <c r="AX234" i="6"/>
  <c r="AW234" i="6"/>
  <c r="AV234" i="6"/>
  <c r="AS234" i="6"/>
  <c r="AR234" i="6"/>
  <c r="AQ234" i="6"/>
  <c r="BK54" i="6"/>
  <c r="BJ54" i="6"/>
  <c r="BI54" i="6"/>
  <c r="BH54" i="6"/>
  <c r="BG54" i="6"/>
  <c r="BF54" i="6"/>
  <c r="BE54" i="6"/>
  <c r="BD54" i="6"/>
  <c r="AW54" i="6"/>
  <c r="AS54" i="6"/>
  <c r="AR54" i="6"/>
  <c r="AQ54" i="6"/>
  <c r="AJ54" i="6"/>
  <c r="AE54" i="6"/>
  <c r="W54" i="6"/>
  <c r="J54" i="6" s="1"/>
  <c r="R54" i="6"/>
  <c r="W43" i="6"/>
  <c r="R43" i="6"/>
  <c r="AJ43" i="6"/>
  <c r="AE43" i="6"/>
  <c r="AX43" i="6"/>
  <c r="AW43" i="6"/>
  <c r="AV43" i="6"/>
  <c r="AS43" i="6"/>
  <c r="AR43" i="6"/>
  <c r="AQ43" i="6"/>
  <c r="BK43" i="6"/>
  <c r="BJ43" i="6"/>
  <c r="BH43" i="6"/>
  <c r="BG43" i="6"/>
  <c r="BE43" i="6"/>
  <c r="BF43" i="6"/>
  <c r="BI43" i="6"/>
  <c r="BD43" i="6"/>
  <c r="BK35" i="6"/>
  <c r="BJ35" i="6"/>
  <c r="BI35" i="6"/>
  <c r="BH35" i="6"/>
  <c r="BG35" i="6"/>
  <c r="BF35" i="6"/>
  <c r="BE35" i="6"/>
  <c r="BD35" i="6"/>
  <c r="AX35" i="6"/>
  <c r="AW35" i="6"/>
  <c r="AV35" i="6"/>
  <c r="AS35" i="6"/>
  <c r="AR35" i="6"/>
  <c r="AQ35" i="6"/>
  <c r="AK35" i="6"/>
  <c r="AJ35" i="6"/>
  <c r="AI35" i="6"/>
  <c r="AE35" i="6"/>
  <c r="X35" i="6"/>
  <c r="K35" i="6" s="1"/>
  <c r="W35" i="6"/>
  <c r="J35" i="6" s="1"/>
  <c r="S35" i="6"/>
  <c r="R35" i="6"/>
  <c r="V35" i="6"/>
  <c r="Q35" i="6"/>
  <c r="W6" i="6"/>
  <c r="R6" i="6"/>
  <c r="AJ6" i="6"/>
  <c r="AE6" i="6"/>
  <c r="BK6" i="6"/>
  <c r="BJ6" i="6"/>
  <c r="BI6" i="6"/>
  <c r="BH6" i="6"/>
  <c r="BG6" i="6"/>
  <c r="BF6" i="6"/>
  <c r="BE6" i="6"/>
  <c r="BD6" i="6"/>
  <c r="AF6" i="6"/>
  <c r="AD6" i="6" s="1"/>
  <c r="AG6" i="6"/>
  <c r="AH6" i="6"/>
  <c r="AX6" i="6"/>
  <c r="AW6" i="6"/>
  <c r="AS6" i="6"/>
  <c r="AR6" i="6"/>
  <c r="AV6" i="6"/>
  <c r="AQ6" i="6"/>
  <c r="AF35" i="6"/>
  <c r="AD35" i="6" s="1"/>
  <c r="D6" i="6"/>
  <c r="BM6" i="6"/>
  <c r="AF234" i="6"/>
  <c r="AD234" i="6" s="1"/>
  <c r="AK54" i="6"/>
  <c r="AF54" i="6"/>
  <c r="AD54" i="6" s="1"/>
  <c r="AK43" i="6"/>
  <c r="AF43" i="6"/>
  <c r="AD43" i="6" s="1"/>
  <c r="AK6" i="6"/>
  <c r="X234" i="6"/>
  <c r="T234" i="6"/>
  <c r="U234" i="6"/>
  <c r="S234" i="6"/>
  <c r="Q234" i="6" s="1"/>
  <c r="T54" i="6"/>
  <c r="X54" i="6"/>
  <c r="U54" i="6"/>
  <c r="S54" i="6"/>
  <c r="Q54" i="6" s="1"/>
  <c r="X43" i="6"/>
  <c r="S43" i="6"/>
  <c r="Q43" i="6" s="1"/>
  <c r="X6" i="6"/>
  <c r="K6" i="6" s="1"/>
  <c r="V43" i="6" l="1"/>
  <c r="K43" i="6"/>
  <c r="V54" i="6"/>
  <c r="V234" i="6"/>
  <c r="J6" i="6"/>
  <c r="I35" i="6"/>
  <c r="M3" i="5"/>
  <c r="N3" i="5"/>
  <c r="O3" i="5"/>
  <c r="P3" i="5" s="1"/>
  <c r="J43" i="6"/>
  <c r="K14" i="5"/>
  <c r="F15" i="5"/>
  <c r="K15" i="5" s="1"/>
  <c r="U6" i="6"/>
  <c r="T6" i="6"/>
  <c r="S6" i="6"/>
  <c r="Q6" i="6" s="1"/>
  <c r="BH234" i="6"/>
  <c r="BG234" i="6"/>
  <c r="BF234" i="6"/>
  <c r="V6" i="6"/>
  <c r="BI234" i="6"/>
  <c r="BD234" i="6"/>
  <c r="AI6" i="6"/>
  <c r="AI43" i="6"/>
  <c r="AI54" i="6"/>
  <c r="D7" i="6"/>
  <c r="I43" i="6" l="1"/>
  <c r="M4" i="5"/>
  <c r="N4" i="5"/>
  <c r="O4" i="5"/>
  <c r="P4" i="5" s="1"/>
  <c r="I6" i="6"/>
  <c r="M2" i="5"/>
  <c r="N2" i="5"/>
  <c r="O2" i="5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AT9" i="6"/>
  <c r="AU9" i="6" s="1"/>
  <c r="AT8" i="6" l="1"/>
  <c r="AU8" i="6" s="1"/>
  <c r="P2" i="5"/>
  <c r="AT10" i="6"/>
  <c r="AU10" i="6" s="1"/>
  <c r="H2" i="5"/>
  <c r="I2" i="5"/>
  <c r="G2" i="5"/>
  <c r="F2" i="5"/>
  <c r="AT11" i="6" l="1"/>
  <c r="AU11" i="6" s="1"/>
  <c r="C4" i="4"/>
  <c r="Q92" i="5" l="1"/>
  <c r="R92" i="5" s="1"/>
  <c r="Q32" i="5"/>
  <c r="R32" i="5" s="1"/>
  <c r="Q33" i="5"/>
  <c r="R33" i="5" s="1"/>
  <c r="Q34" i="5"/>
  <c r="R34" i="5" s="1"/>
  <c r="Q23" i="5"/>
  <c r="R23" i="5" s="1"/>
  <c r="Q24" i="5"/>
  <c r="R24" i="5" s="1"/>
  <c r="Q19" i="5"/>
  <c r="R19" i="5" s="1"/>
  <c r="Q20" i="5"/>
  <c r="R20" i="5" s="1"/>
  <c r="Q3" i="5"/>
  <c r="R3" i="5" s="1"/>
  <c r="Q4" i="5"/>
  <c r="R4" i="5" s="1"/>
  <c r="Q2" i="5"/>
  <c r="R2" i="5" s="1"/>
  <c r="AT12" i="6"/>
  <c r="AU12" i="6" s="1"/>
  <c r="AT13" i="6" l="1"/>
  <c r="AU13" i="6" s="1"/>
  <c r="AT14" i="6" l="1"/>
  <c r="AU14" i="6" s="1"/>
  <c r="AT15" i="6" l="1"/>
  <c r="AU15" i="6" s="1"/>
  <c r="AT16" i="6" l="1"/>
  <c r="AU16" i="6" s="1"/>
  <c r="AT18" i="6" l="1"/>
  <c r="AU18" i="6" s="1"/>
  <c r="AT19" i="6" l="1"/>
  <c r="AU19" i="6" s="1"/>
  <c r="AT20" i="6" l="1"/>
  <c r="AU20" i="6" s="1"/>
  <c r="AT21" i="6" l="1"/>
  <c r="AU21" i="6" s="1"/>
  <c r="K2" i="5"/>
  <c r="AT22" i="6" l="1"/>
  <c r="AU22" i="6" s="1"/>
  <c r="AT23" i="6" l="1"/>
  <c r="AU23" i="6" s="1"/>
  <c r="AT24" i="6" l="1"/>
  <c r="AU24" i="6" s="1"/>
  <c r="AT25" i="6" l="1"/>
  <c r="AU25" i="6" s="1"/>
  <c r="AT26" i="6" l="1"/>
  <c r="AU26" i="6" s="1"/>
  <c r="AT27" i="6" l="1"/>
  <c r="AU27" i="6" s="1"/>
  <c r="AT28" i="6" l="1"/>
  <c r="AU28" i="6" s="1"/>
  <c r="AT29" i="6" l="1"/>
  <c r="AU29" i="6" s="1"/>
  <c r="AT30" i="6" l="1"/>
  <c r="AU30" i="6" s="1"/>
  <c r="AT31" i="6" l="1"/>
  <c r="AU31" i="6" s="1"/>
  <c r="AT32" i="6" l="1"/>
  <c r="AU32" i="6" s="1"/>
  <c r="AT33" i="6" l="1"/>
  <c r="AU33" i="6" s="1"/>
  <c r="AU6" i="6" l="1"/>
  <c r="H6" i="6" s="1"/>
  <c r="BN6" i="6" s="1"/>
  <c r="AT6" i="6"/>
  <c r="G6" i="6" s="1"/>
  <c r="F6" i="6" s="1"/>
  <c r="D35" i="6" l="1"/>
  <c r="D36" i="6" s="1"/>
  <c r="T36" i="6"/>
  <c r="D37" i="6"/>
  <c r="D38" i="6" s="1"/>
  <c r="D39" i="6" s="1"/>
  <c r="D40" i="6" s="1"/>
  <c r="D41" i="6" s="1"/>
  <c r="U36" i="6"/>
  <c r="U35" i="6" s="1"/>
  <c r="T35" i="6"/>
  <c r="AG36" i="6"/>
  <c r="AG37" i="6" l="1"/>
  <c r="AH37" i="6" s="1"/>
  <c r="AT37" i="6"/>
  <c r="AH36" i="6"/>
  <c r="AH35" i="6" s="1"/>
  <c r="AG35" i="6"/>
  <c r="AU37" i="6" l="1"/>
  <c r="AT38" i="6"/>
  <c r="AU38" i="6" s="1"/>
  <c r="AG49" i="6" l="1"/>
  <c r="AT39" i="6"/>
  <c r="AU39" i="6" s="1"/>
  <c r="AT41" i="6"/>
  <c r="AU41" i="6" s="1"/>
  <c r="AT35" i="6"/>
  <c r="G35" i="6" s="1"/>
  <c r="AU35" i="6"/>
  <c r="H35" i="6" s="1"/>
  <c r="BN35" i="6" s="1"/>
  <c r="F35" i="6" l="1"/>
  <c r="AH49" i="6"/>
  <c r="AH48" i="6" s="1"/>
  <c r="AG48" i="6"/>
  <c r="AV55" i="6" l="1"/>
  <c r="AX54" i="6" l="1"/>
  <c r="AV54" i="6" l="1"/>
  <c r="K54" i="6"/>
  <c r="AK234" i="6"/>
  <c r="AI235" i="6"/>
  <c r="AI234" i="6" l="1"/>
  <c r="I54" i="6"/>
  <c r="M6" i="5"/>
  <c r="N6" i="5"/>
  <c r="O6" i="5"/>
  <c r="M7" i="5"/>
  <c r="N7" i="5"/>
  <c r="O7" i="5"/>
  <c r="M8" i="5"/>
  <c r="N8" i="5"/>
  <c r="O8" i="5"/>
  <c r="AK255" i="6"/>
  <c r="AI256" i="6"/>
  <c r="AI255" i="6" l="1"/>
  <c r="K255" i="6"/>
  <c r="P8" i="5"/>
  <c r="Q8" i="5"/>
  <c r="R8" i="5" s="1"/>
  <c r="P7" i="5"/>
  <c r="Q7" i="5"/>
  <c r="R7" i="5" s="1"/>
  <c r="P6" i="5"/>
  <c r="Q6" i="5"/>
  <c r="R6" i="5" s="1"/>
  <c r="M16" i="5"/>
  <c r="N16" i="5"/>
  <c r="O16" i="5"/>
  <c r="M17" i="5"/>
  <c r="N17" i="5"/>
  <c r="O17" i="5"/>
  <c r="D48" i="6"/>
  <c r="D49" i="6"/>
  <c r="D50" i="6" s="1"/>
  <c r="D51" i="6" s="1"/>
  <c r="D52" i="6" s="1"/>
  <c r="T49" i="6"/>
  <c r="U49" i="6"/>
  <c r="U48" i="6"/>
  <c r="H48" i="6" s="1"/>
  <c r="T48" i="6"/>
  <c r="G48" i="6" s="1"/>
  <c r="F48" i="6" s="1"/>
  <c r="P17" i="5" l="1"/>
  <c r="Q17" i="5"/>
  <c r="R17" i="5" s="1"/>
  <c r="P16" i="5"/>
  <c r="Q16" i="5"/>
  <c r="R16" i="5" s="1"/>
  <c r="I255" i="6"/>
  <c r="M18" i="5"/>
  <c r="N18" i="5"/>
  <c r="O18" i="5"/>
  <c r="K396" i="6"/>
  <c r="J396" i="6"/>
  <c r="P18" i="5" l="1"/>
  <c r="Q18" i="5"/>
  <c r="R18" i="5" s="1"/>
  <c r="I396" i="6"/>
  <c r="O108" i="5"/>
  <c r="N108" i="5"/>
  <c r="M108" i="5"/>
  <c r="AG325" i="6"/>
  <c r="P108" i="5" l="1"/>
  <c r="Q108" i="5"/>
  <c r="R108" i="5" s="1"/>
  <c r="AH325" i="6"/>
  <c r="AH324" i="6" s="1"/>
  <c r="AG324" i="6"/>
  <c r="V49" i="6" l="1"/>
  <c r="X48" i="6"/>
  <c r="V48" i="6" l="1"/>
  <c r="K48" i="6"/>
  <c r="I48" i="6" l="1"/>
  <c r="M5" i="5"/>
  <c r="N5" i="5"/>
  <c r="O5" i="5"/>
  <c r="BN48" i="6"/>
  <c r="D218" i="6" l="1"/>
  <c r="D219" i="6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K218" i="6"/>
  <c r="J218" i="6"/>
  <c r="I218" i="6" s="1"/>
  <c r="D318" i="6"/>
  <c r="D265" i="6"/>
  <c r="D354" i="6"/>
  <c r="D336" i="6"/>
  <c r="D396" i="6"/>
  <c r="D397" i="6" s="1"/>
  <c r="D398" i="6" s="1"/>
  <c r="D414" i="6"/>
  <c r="D372" i="6"/>
  <c r="D373" i="6" s="1"/>
  <c r="D374" i="6" s="1"/>
  <c r="D330" i="6"/>
  <c r="D348" i="6"/>
  <c r="D342" i="6"/>
  <c r="D43" i="6"/>
  <c r="D44" i="6" s="1"/>
  <c r="D324" i="6"/>
  <c r="D291" i="6"/>
  <c r="D292" i="6" s="1"/>
  <c r="D311" i="6"/>
  <c r="D312" i="6" s="1"/>
  <c r="D54" i="6"/>
  <c r="D55" i="6" s="1"/>
  <c r="P5" i="5"/>
  <c r="Q5" i="5"/>
  <c r="R5" i="5" s="1"/>
  <c r="AT220" i="6" l="1"/>
  <c r="D56" i="6"/>
  <c r="AG55" i="6"/>
  <c r="AH55" i="6" s="1"/>
  <c r="D313" i="6"/>
  <c r="D314" i="6" s="1"/>
  <c r="D315" i="6" s="1"/>
  <c r="D316" i="6" s="1"/>
  <c r="AG312" i="6"/>
  <c r="D293" i="6"/>
  <c r="AG292" i="6"/>
  <c r="K324" i="6"/>
  <c r="J324" i="6"/>
  <c r="I324" i="6" s="1"/>
  <c r="D325" i="6"/>
  <c r="D326" i="6" s="1"/>
  <c r="D327" i="6" s="1"/>
  <c r="D328" i="6" s="1"/>
  <c r="G324" i="6"/>
  <c r="H324" i="6"/>
  <c r="BN324" i="6" s="1"/>
  <c r="T44" i="6"/>
  <c r="D45" i="6"/>
  <c r="AG44" i="6"/>
  <c r="D343" i="6"/>
  <c r="D344" i="6" s="1"/>
  <c r="D345" i="6" s="1"/>
  <c r="D346" i="6" s="1"/>
  <c r="K342" i="6"/>
  <c r="J342" i="6"/>
  <c r="I342" i="6" s="1"/>
  <c r="H342" i="6"/>
  <c r="BN342" i="6" s="1"/>
  <c r="G342" i="6"/>
  <c r="F342" i="6" s="1"/>
  <c r="K348" i="6"/>
  <c r="J348" i="6"/>
  <c r="I348" i="6" s="1"/>
  <c r="H348" i="6"/>
  <c r="BN348" i="6" s="1"/>
  <c r="G348" i="6"/>
  <c r="F348" i="6" s="1"/>
  <c r="D349" i="6"/>
  <c r="D350" i="6" s="1"/>
  <c r="D351" i="6" s="1"/>
  <c r="D352" i="6" s="1"/>
  <c r="K330" i="6"/>
  <c r="J330" i="6"/>
  <c r="I330" i="6" s="1"/>
  <c r="H330" i="6"/>
  <c r="BN330" i="6" s="1"/>
  <c r="G330" i="6"/>
  <c r="F330" i="6" s="1"/>
  <c r="D331" i="6"/>
  <c r="D332" i="6" s="1"/>
  <c r="D333" i="6" s="1"/>
  <c r="D334" i="6" s="1"/>
  <c r="D377" i="6"/>
  <c r="D378" i="6" s="1"/>
  <c r="AT378" i="6" s="1"/>
  <c r="AU378" i="6" s="1"/>
  <c r="AT374" i="6"/>
  <c r="D415" i="6"/>
  <c r="D416" i="6" s="1"/>
  <c r="D417" i="6" s="1"/>
  <c r="D418" i="6" s="1"/>
  <c r="K414" i="6"/>
  <c r="J414" i="6"/>
  <c r="I414" i="6" s="1"/>
  <c r="H414" i="6"/>
  <c r="BN414" i="6" s="1"/>
  <c r="G414" i="6"/>
  <c r="F414" i="6" s="1"/>
  <c r="D399" i="6"/>
  <c r="D400" i="6" s="1"/>
  <c r="AT398" i="6"/>
  <c r="D337" i="6"/>
  <c r="D338" i="6" s="1"/>
  <c r="D339" i="6" s="1"/>
  <c r="D340" i="6" s="1"/>
  <c r="K336" i="6"/>
  <c r="J336" i="6"/>
  <c r="I336" i="6" s="1"/>
  <c r="H336" i="6"/>
  <c r="BN336" i="6" s="1"/>
  <c r="G336" i="6"/>
  <c r="F336" i="6" s="1"/>
  <c r="D355" i="6"/>
  <c r="D356" i="6" s="1"/>
  <c r="D357" i="6" s="1"/>
  <c r="D358" i="6" s="1"/>
  <c r="K354" i="6"/>
  <c r="J354" i="6"/>
  <c r="I354" i="6" s="1"/>
  <c r="H354" i="6"/>
  <c r="BN354" i="6" s="1"/>
  <c r="G354" i="6"/>
  <c r="F354" i="6" s="1"/>
  <c r="D266" i="6"/>
  <c r="D267" i="6" s="1"/>
  <c r="D268" i="6" s="1"/>
  <c r="D269" i="6" s="1"/>
  <c r="K265" i="6"/>
  <c r="J265" i="6"/>
  <c r="I265" i="6" s="1"/>
  <c r="H265" i="6"/>
  <c r="BN265" i="6" s="1"/>
  <c r="D271" i="6" s="1"/>
  <c r="D272" i="6" s="1"/>
  <c r="D273" i="6" s="1"/>
  <c r="G265" i="6"/>
  <c r="F265" i="6" s="1"/>
  <c r="D319" i="6"/>
  <c r="D320" i="6" s="1"/>
  <c r="D321" i="6" s="1"/>
  <c r="D322" i="6" s="1"/>
  <c r="K318" i="6"/>
  <c r="J318" i="6"/>
  <c r="I318" i="6" s="1"/>
  <c r="H318" i="6"/>
  <c r="BN318" i="6" s="1"/>
  <c r="G318" i="6"/>
  <c r="F318" i="6" s="1"/>
  <c r="AG272" i="6" l="1"/>
  <c r="AU220" i="6"/>
  <c r="D366" i="6"/>
  <c r="D360" i="6"/>
  <c r="AU398" i="6"/>
  <c r="AU396" i="6" s="1"/>
  <c r="H396" i="6" s="1"/>
  <c r="BN396" i="6" s="1"/>
  <c r="AT396" i="6"/>
  <c r="G396" i="6" s="1"/>
  <c r="F396" i="6" s="1"/>
  <c r="D420" i="6"/>
  <c r="D426" i="6"/>
  <c r="AU374" i="6"/>
  <c r="AU372" i="6" s="1"/>
  <c r="H372" i="6" s="1"/>
  <c r="BN372" i="6" s="1"/>
  <c r="AT372" i="6"/>
  <c r="G372" i="6" s="1"/>
  <c r="F372" i="6" s="1"/>
  <c r="AH44" i="6"/>
  <c r="AH43" i="6" s="1"/>
  <c r="AG43" i="6"/>
  <c r="D46" i="6"/>
  <c r="AT45" i="6"/>
  <c r="U44" i="6"/>
  <c r="U43" i="6" s="1"/>
  <c r="T43" i="6"/>
  <c r="F324" i="6"/>
  <c r="AH292" i="6"/>
  <c r="D294" i="6"/>
  <c r="AG293" i="6"/>
  <c r="AH293" i="6" s="1"/>
  <c r="AT293" i="6"/>
  <c r="AU293" i="6" s="1"/>
  <c r="AH312" i="6"/>
  <c r="AH311" i="6" s="1"/>
  <c r="H311" i="6" s="1"/>
  <c r="BN311" i="6" s="1"/>
  <c r="AG311" i="6"/>
  <c r="G311" i="6" s="1"/>
  <c r="F311" i="6" s="1"/>
  <c r="D57" i="6"/>
  <c r="AG56" i="6"/>
  <c r="AH56" i="6" s="1"/>
  <c r="AT56" i="6"/>
  <c r="AU56" i="6" s="1"/>
  <c r="AH272" i="6"/>
  <c r="AH271" i="6" s="1"/>
  <c r="AG271" i="6"/>
  <c r="D274" i="6"/>
  <c r="AT273" i="6"/>
  <c r="AU273" i="6" l="1"/>
  <c r="D275" i="6"/>
  <c r="AT274" i="6"/>
  <c r="AU274" i="6" s="1"/>
  <c r="D58" i="6"/>
  <c r="AG57" i="6"/>
  <c r="AH57" i="6" s="1"/>
  <c r="AT57" i="6"/>
  <c r="AU57" i="6" s="1"/>
  <c r="D295" i="6"/>
  <c r="AG294" i="6"/>
  <c r="AH294" i="6" s="1"/>
  <c r="AT294" i="6"/>
  <c r="AU294" i="6" s="1"/>
  <c r="AU45" i="6"/>
  <c r="AU43" i="6" s="1"/>
  <c r="H43" i="6" s="1"/>
  <c r="BN43" i="6" s="1"/>
  <c r="AT43" i="6"/>
  <c r="G43" i="6" s="1"/>
  <c r="F43" i="6" s="1"/>
  <c r="D384" i="6"/>
  <c r="D390" i="6"/>
  <c r="D427" i="6"/>
  <c r="D428" i="6" s="1"/>
  <c r="D429" i="6" s="1"/>
  <c r="D430" i="6" s="1"/>
  <c r="K426" i="6"/>
  <c r="J426" i="6"/>
  <c r="I426" i="6" s="1"/>
  <c r="H426" i="6"/>
  <c r="BN426" i="6" s="1"/>
  <c r="G426" i="6"/>
  <c r="F426" i="6" s="1"/>
  <c r="D421" i="6"/>
  <c r="D422" i="6" s="1"/>
  <c r="D423" i="6" s="1"/>
  <c r="D424" i="6" s="1"/>
  <c r="K420" i="6"/>
  <c r="J420" i="6"/>
  <c r="I420" i="6" s="1"/>
  <c r="H420" i="6"/>
  <c r="BN420" i="6" s="1"/>
  <c r="G420" i="6"/>
  <c r="F420" i="6" s="1"/>
  <c r="D402" i="6"/>
  <c r="D408" i="6"/>
  <c r="K360" i="6"/>
  <c r="J360" i="6"/>
  <c r="I360" i="6" s="1"/>
  <c r="H360" i="6"/>
  <c r="BN360" i="6" s="1"/>
  <c r="G360" i="6"/>
  <c r="F360" i="6" s="1"/>
  <c r="D361" i="6"/>
  <c r="D362" i="6" s="1"/>
  <c r="D363" i="6" s="1"/>
  <c r="D364" i="6" s="1"/>
  <c r="K366" i="6"/>
  <c r="J366" i="6"/>
  <c r="I366" i="6" s="1"/>
  <c r="H366" i="6"/>
  <c r="BN366" i="6" s="1"/>
  <c r="G366" i="6"/>
  <c r="F366" i="6" s="1"/>
  <c r="D367" i="6"/>
  <c r="D368" i="6" s="1"/>
  <c r="D369" i="6" s="1"/>
  <c r="D370" i="6" s="1"/>
  <c r="K408" i="6" l="1"/>
  <c r="J408" i="6"/>
  <c r="I408" i="6" s="1"/>
  <c r="H408" i="6"/>
  <c r="BN408" i="6" s="1"/>
  <c r="G408" i="6"/>
  <c r="F408" i="6" s="1"/>
  <c r="D409" i="6"/>
  <c r="D410" i="6" s="1"/>
  <c r="D411" i="6" s="1"/>
  <c r="D412" i="6" s="1"/>
  <c r="K402" i="6"/>
  <c r="J402" i="6"/>
  <c r="I402" i="6" s="1"/>
  <c r="D403" i="6"/>
  <c r="D404" i="6" s="1"/>
  <c r="K390" i="6"/>
  <c r="J390" i="6"/>
  <c r="I390" i="6" s="1"/>
  <c r="H390" i="6"/>
  <c r="BN390" i="6" s="1"/>
  <c r="G390" i="6"/>
  <c r="F390" i="6" s="1"/>
  <c r="D391" i="6"/>
  <c r="D392" i="6" s="1"/>
  <c r="D393" i="6" s="1"/>
  <c r="D394" i="6" s="1"/>
  <c r="K384" i="6"/>
  <c r="J384" i="6"/>
  <c r="H384" i="6"/>
  <c r="BN384" i="6" s="1"/>
  <c r="G384" i="6"/>
  <c r="F384" i="6" s="1"/>
  <c r="D385" i="6"/>
  <c r="D386" i="6" s="1"/>
  <c r="D387" i="6" s="1"/>
  <c r="D388" i="6" s="1"/>
  <c r="D296" i="6"/>
  <c r="AT295" i="6"/>
  <c r="AU295" i="6" s="1"/>
  <c r="AG295" i="6"/>
  <c r="D59" i="6"/>
  <c r="AG58" i="6"/>
  <c r="AH58" i="6" s="1"/>
  <c r="AT58" i="6"/>
  <c r="AU58" i="6" s="1"/>
  <c r="D276" i="6"/>
  <c r="D277" i="6" s="1"/>
  <c r="AT277" i="6" s="1"/>
  <c r="AU277" i="6" s="1"/>
  <c r="AT275" i="6"/>
  <c r="AU275" i="6" s="1"/>
  <c r="AT271" i="6"/>
  <c r="G271" i="6" s="1"/>
  <c r="AU271" i="6"/>
  <c r="H271" i="6" s="1"/>
  <c r="BN271" i="6" s="1"/>
  <c r="D285" i="6" s="1"/>
  <c r="D286" i="6" s="1"/>
  <c r="D287" i="6" l="1"/>
  <c r="AG286" i="6"/>
  <c r="F271" i="6"/>
  <c r="D60" i="6"/>
  <c r="AG59" i="6"/>
  <c r="AH59" i="6" s="1"/>
  <c r="AT59" i="6"/>
  <c r="AU59" i="6" s="1"/>
  <c r="AH295" i="6"/>
  <c r="AH291" i="6" s="1"/>
  <c r="AG291" i="6"/>
  <c r="D297" i="6"/>
  <c r="AT296" i="6"/>
  <c r="AU296" i="6" s="1"/>
  <c r="I384" i="6"/>
  <c r="O93" i="5"/>
  <c r="N93" i="5"/>
  <c r="M93" i="5"/>
  <c r="D405" i="6"/>
  <c r="D406" i="6" s="1"/>
  <c r="AT404" i="6"/>
  <c r="AU404" i="6" l="1"/>
  <c r="AU402" i="6" s="1"/>
  <c r="H402" i="6" s="1"/>
  <c r="BN402" i="6" s="1"/>
  <c r="AT402" i="6"/>
  <c r="G402" i="6" s="1"/>
  <c r="F402" i="6" s="1"/>
  <c r="P93" i="5"/>
  <c r="Q93" i="5"/>
  <c r="D298" i="6"/>
  <c r="AT297" i="6"/>
  <c r="AU297" i="6" s="1"/>
  <c r="D61" i="6"/>
  <c r="AG60" i="6"/>
  <c r="AH60" i="6" s="1"/>
  <c r="AT60" i="6"/>
  <c r="AU60" i="6" s="1"/>
  <c r="AH286" i="6"/>
  <c r="AH285" i="6" s="1"/>
  <c r="AG285" i="6"/>
  <c r="D288" i="6"/>
  <c r="D289" i="6" s="1"/>
  <c r="AT287" i="6"/>
  <c r="AU287" i="6" l="1"/>
  <c r="AU285" i="6" s="1"/>
  <c r="H285" i="6" s="1"/>
  <c r="BN285" i="6" s="1"/>
  <c r="D279" i="6" s="1"/>
  <c r="D280" i="6" s="1"/>
  <c r="AT285" i="6"/>
  <c r="G285" i="6" s="1"/>
  <c r="F285" i="6" s="1"/>
  <c r="D62" i="6"/>
  <c r="AG61" i="6"/>
  <c r="AH61" i="6" s="1"/>
  <c r="AT61" i="6"/>
  <c r="AU61" i="6" s="1"/>
  <c r="D299" i="6"/>
  <c r="AT298" i="6"/>
  <c r="AU298" i="6" s="1"/>
  <c r="R93" i="5"/>
  <c r="D300" i="6" l="1"/>
  <c r="AT299" i="6"/>
  <c r="AU299" i="6" s="1"/>
  <c r="D63" i="6"/>
  <c r="AG62" i="6"/>
  <c r="AH62" i="6" s="1"/>
  <c r="AT62" i="6"/>
  <c r="AU62" i="6" s="1"/>
  <c r="D281" i="6"/>
  <c r="D282" i="6" s="1"/>
  <c r="D283" i="6" s="1"/>
  <c r="AG280" i="6"/>
  <c r="AG279" i="6" l="1"/>
  <c r="G279" i="6" s="1"/>
  <c r="AH280" i="6"/>
  <c r="AH279" i="6" s="1"/>
  <c r="H279" i="6" s="1"/>
  <c r="BN279" i="6" s="1"/>
  <c r="D64" i="6"/>
  <c r="AG63" i="6"/>
  <c r="AT63" i="6"/>
  <c r="AU63" i="6" s="1"/>
  <c r="D301" i="6"/>
  <c r="AT300" i="6"/>
  <c r="AU300" i="6" l="1"/>
  <c r="D302" i="6"/>
  <c r="AT301" i="6"/>
  <c r="AU301" i="6" s="1"/>
  <c r="AH63" i="6"/>
  <c r="D65" i="6"/>
  <c r="AG64" i="6"/>
  <c r="AH64" i="6" s="1"/>
  <c r="AT64" i="6"/>
  <c r="AU64" i="6" s="1"/>
  <c r="F279" i="6"/>
  <c r="D66" i="6" l="1"/>
  <c r="AG65" i="6"/>
  <c r="AH65" i="6" s="1"/>
  <c r="AT65" i="6"/>
  <c r="AU65" i="6" s="1"/>
  <c r="D303" i="6"/>
  <c r="AT302" i="6"/>
  <c r="AU302" i="6" s="1"/>
  <c r="D304" i="6" l="1"/>
  <c r="AT303" i="6"/>
  <c r="D67" i="6"/>
  <c r="AG66" i="6"/>
  <c r="AT66" i="6"/>
  <c r="AU66" i="6" s="1"/>
  <c r="AH66" i="6" l="1"/>
  <c r="D68" i="6"/>
  <c r="AG67" i="6"/>
  <c r="AH67" i="6" s="1"/>
  <c r="AH54" i="6" s="1"/>
  <c r="AT67" i="6"/>
  <c r="AU67" i="6" s="1"/>
  <c r="AU303" i="6"/>
  <c r="D305" i="6"/>
  <c r="D306" i="6" s="1"/>
  <c r="AT304" i="6"/>
  <c r="AU304" i="6" s="1"/>
  <c r="D307" i="6" l="1"/>
  <c r="AT306" i="6"/>
  <c r="AU306" i="6" s="1"/>
  <c r="D69" i="6"/>
  <c r="AT68" i="6"/>
  <c r="AU68" i="6" s="1"/>
  <c r="AG54" i="6"/>
  <c r="D70" i="6" l="1"/>
  <c r="AT69" i="6"/>
  <c r="AU69" i="6" s="1"/>
  <c r="D308" i="6"/>
  <c r="AT307" i="6"/>
  <c r="AU307" i="6" l="1"/>
  <c r="D309" i="6"/>
  <c r="AT309" i="6" s="1"/>
  <c r="AU309" i="6" s="1"/>
  <c r="AT308" i="6"/>
  <c r="AU308" i="6" s="1"/>
  <c r="D71" i="6"/>
  <c r="AT70" i="6"/>
  <c r="AU70" i="6" s="1"/>
  <c r="D72" i="6" l="1"/>
  <c r="AT71" i="6"/>
  <c r="AU71" i="6" s="1"/>
  <c r="AU291" i="6"/>
  <c r="H291" i="6" s="1"/>
  <c r="BN291" i="6" s="1"/>
  <c r="AT291" i="6"/>
  <c r="G291" i="6" s="1"/>
  <c r="F291" i="6" s="1"/>
  <c r="D73" i="6" l="1"/>
  <c r="AT72" i="6"/>
  <c r="AU72" i="6" s="1"/>
  <c r="D74" i="6" l="1"/>
  <c r="AT73" i="6"/>
  <c r="AU73" i="6" s="1"/>
  <c r="D75" i="6" l="1"/>
  <c r="D76" i="6" s="1"/>
  <c r="D77" i="6" s="1"/>
  <c r="D78" i="6" s="1"/>
  <c r="D79" i="6" s="1"/>
  <c r="D80" i="6" s="1"/>
  <c r="AT74" i="6"/>
  <c r="AU74" i="6" s="1"/>
  <c r="D81" i="6" l="1"/>
  <c r="AT80" i="6"/>
  <c r="AU80" i="6" s="1"/>
  <c r="D82" i="6" l="1"/>
  <c r="AT81" i="6"/>
  <c r="AU81" i="6" s="1"/>
  <c r="D83" i="6" l="1"/>
  <c r="D84" i="6" s="1"/>
  <c r="D85" i="6" s="1"/>
  <c r="D86" i="6" s="1"/>
  <c r="AT82" i="6"/>
  <c r="AU82" i="6" s="1"/>
  <c r="D87" i="6" l="1"/>
  <c r="AT86" i="6"/>
  <c r="AU86" i="6" s="1"/>
  <c r="D88" i="6" l="1"/>
  <c r="AT87" i="6"/>
  <c r="AU87" i="6" s="1"/>
  <c r="D89" i="6" l="1"/>
  <c r="AT88" i="6"/>
  <c r="AU88" i="6" s="1"/>
  <c r="D90" i="6" l="1"/>
  <c r="AT89" i="6"/>
  <c r="AU89" i="6" s="1"/>
  <c r="D91" i="6" l="1"/>
  <c r="AT90" i="6"/>
  <c r="AU90" i="6" s="1"/>
  <c r="D92" i="6" l="1"/>
  <c r="AT91" i="6"/>
  <c r="AU91" i="6" s="1"/>
  <c r="D93" i="6" l="1"/>
  <c r="AT92" i="6"/>
  <c r="AU92" i="6" s="1"/>
  <c r="D94" i="6" l="1"/>
  <c r="AT93" i="6"/>
  <c r="AU93" i="6" s="1"/>
  <c r="D95" i="6" l="1"/>
  <c r="AT94" i="6"/>
  <c r="AU94" i="6" s="1"/>
  <c r="D96" i="6" l="1"/>
  <c r="AT95" i="6"/>
  <c r="AU95" i="6" s="1"/>
  <c r="D97" i="6" l="1"/>
  <c r="AT96" i="6"/>
  <c r="AU96" i="6" s="1"/>
  <c r="D98" i="6" l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AT97" i="6"/>
  <c r="AU97" i="6" s="1"/>
  <c r="D156" i="6" l="1"/>
  <c r="AT155" i="6"/>
  <c r="AU155" i="6" s="1"/>
  <c r="D157" i="6" l="1"/>
  <c r="AT156" i="6"/>
  <c r="AU156" i="6" s="1"/>
  <c r="D158" i="6" l="1"/>
  <c r="AT157" i="6"/>
  <c r="AU157" i="6" s="1"/>
  <c r="D159" i="6" l="1"/>
  <c r="AT158" i="6"/>
  <c r="AU158" i="6" s="1"/>
  <c r="D160" i="6" l="1"/>
  <c r="AT159" i="6"/>
  <c r="AU159" i="6" s="1"/>
  <c r="D161" i="6" l="1"/>
  <c r="AT160" i="6"/>
  <c r="AU160" i="6" s="1"/>
  <c r="D162" i="6" l="1"/>
  <c r="AT161" i="6"/>
  <c r="AU161" i="6" s="1"/>
  <c r="D163" i="6" l="1"/>
  <c r="AT162" i="6"/>
  <c r="AU162" i="6" s="1"/>
  <c r="D164" i="6" l="1"/>
  <c r="AT163" i="6"/>
  <c r="AU163" i="6" s="1"/>
  <c r="D165" i="6" l="1"/>
  <c r="AT164" i="6"/>
  <c r="AU164" i="6" s="1"/>
  <c r="D166" i="6" l="1"/>
  <c r="AT165" i="6"/>
  <c r="AU165" i="6" s="1"/>
  <c r="D167" i="6" l="1"/>
  <c r="AT166" i="6"/>
  <c r="AU166" i="6" s="1"/>
  <c r="D168" i="6" l="1"/>
  <c r="AT167" i="6"/>
  <c r="AU167" i="6" s="1"/>
  <c r="D169" i="6" l="1"/>
  <c r="AT168" i="6"/>
  <c r="AU168" i="6" s="1"/>
  <c r="D170" i="6" l="1"/>
  <c r="AT169" i="6"/>
  <c r="AU169" i="6" s="1"/>
  <c r="D171" i="6" l="1"/>
  <c r="AT170" i="6"/>
  <c r="AU170" i="6" s="1"/>
  <c r="D172" i="6" l="1"/>
  <c r="AT171" i="6"/>
  <c r="AU171" i="6" s="1"/>
  <c r="D173" i="6" l="1"/>
  <c r="AT172" i="6"/>
  <c r="AU172" i="6" s="1"/>
  <c r="D174" i="6" l="1"/>
  <c r="AT173" i="6"/>
  <c r="AU173" i="6" s="1"/>
  <c r="D175" i="6" l="1"/>
  <c r="AT174" i="6"/>
  <c r="AU174" i="6" s="1"/>
  <c r="D176" i="6" l="1"/>
  <c r="D177" i="6" s="1"/>
  <c r="AT175" i="6"/>
  <c r="AU175" i="6" s="1"/>
  <c r="D178" i="6" l="1"/>
  <c r="AT177" i="6"/>
  <c r="AU177" i="6" s="1"/>
  <c r="D179" i="6" l="1"/>
  <c r="AT178" i="6"/>
  <c r="AU178" i="6" s="1"/>
  <c r="D180" i="6" l="1"/>
  <c r="AT179" i="6"/>
  <c r="AU179" i="6" s="1"/>
  <c r="D181" i="6" l="1"/>
  <c r="AT180" i="6"/>
  <c r="AU180" i="6" s="1"/>
  <c r="D182" i="6" l="1"/>
  <c r="AT181" i="6"/>
  <c r="AU181" i="6" s="1"/>
  <c r="D183" i="6" l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AT182" i="6"/>
  <c r="AU182" i="6" s="1"/>
  <c r="D211" i="6" l="1"/>
  <c r="AT210" i="6"/>
  <c r="AU210" i="6" s="1"/>
  <c r="D212" i="6" l="1"/>
  <c r="AT211" i="6"/>
  <c r="AU211" i="6" l="1"/>
  <c r="D213" i="6"/>
  <c r="AT212" i="6"/>
  <c r="AU212" i="6" s="1"/>
  <c r="D214" i="6" l="1"/>
  <c r="AT213" i="6"/>
  <c r="AU213" i="6" s="1"/>
  <c r="D215" i="6" l="1"/>
  <c r="AT214" i="6"/>
  <c r="AU214" i="6" l="1"/>
  <c r="D216" i="6"/>
  <c r="AT216" i="6" s="1"/>
  <c r="AU216" i="6" s="1"/>
  <c r="AT215" i="6"/>
  <c r="AU215" i="6" s="1"/>
  <c r="AU54" i="6" l="1"/>
  <c r="H54" i="6" s="1"/>
  <c r="BN54" i="6" s="1"/>
  <c r="AT54" i="6"/>
  <c r="G54" i="6" s="1"/>
  <c r="F54" i="6" s="1"/>
  <c r="AT218" i="6"/>
  <c r="G218" i="6" s="1"/>
  <c r="AU218" i="6"/>
  <c r="H218" i="6"/>
  <c r="BN218" i="6"/>
  <c r="D234" i="6" s="1"/>
  <c r="D235" i="6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AG235" i="6"/>
  <c r="AH235" i="6"/>
  <c r="AG236" i="6" l="1"/>
  <c r="AH236" i="6" s="1"/>
  <c r="AT236" i="6"/>
  <c r="F218" i="6"/>
  <c r="AG237" i="6" l="1"/>
  <c r="AT237" i="6"/>
  <c r="AU237" i="6" s="1"/>
  <c r="AU236" i="6"/>
  <c r="AT238" i="6" l="1"/>
  <c r="AG238" i="6"/>
  <c r="AH238" i="6" s="1"/>
  <c r="AH237" i="6"/>
  <c r="AG239" i="6" l="1"/>
  <c r="AT239" i="6"/>
  <c r="AU239" i="6" s="1"/>
  <c r="AU238" i="6"/>
  <c r="AT240" i="6" l="1"/>
  <c r="AG240" i="6"/>
  <c r="AH240" i="6" s="1"/>
  <c r="AH239" i="6"/>
  <c r="AH234" i="6" s="1"/>
  <c r="AG234" i="6"/>
  <c r="AT241" i="6" l="1"/>
  <c r="AU241" i="6" s="1"/>
  <c r="AU240" i="6"/>
  <c r="AT242" i="6" l="1"/>
  <c r="AT243" i="6" l="1"/>
  <c r="AU243" i="6" s="1"/>
  <c r="AU242" i="6"/>
  <c r="AT244" i="6" l="1"/>
  <c r="AT245" i="6" l="1"/>
  <c r="AU245" i="6" s="1"/>
  <c r="AU244" i="6"/>
  <c r="AT246" i="6" l="1"/>
  <c r="AU246" i="6" s="1"/>
  <c r="AT247" i="6" l="1"/>
  <c r="AU247" i="6" s="1"/>
  <c r="AT248" i="6" l="1"/>
  <c r="AU248" i="6" s="1"/>
  <c r="AT249" i="6" l="1"/>
  <c r="AU249" i="6" s="1"/>
  <c r="AT250" i="6" l="1"/>
  <c r="AU250" i="6" s="1"/>
  <c r="AT252" i="6" l="1"/>
  <c r="AU252" i="6" s="1"/>
  <c r="AU234" i="6" l="1"/>
  <c r="AT234" i="6"/>
  <c r="G234" i="6" s="1"/>
  <c r="H234" i="6" l="1"/>
  <c r="F234" i="6" s="1"/>
  <c r="BN234" i="6" l="1"/>
  <c r="D255" i="6" s="1"/>
  <c r="D256" i="6" s="1"/>
  <c r="D257" i="6" l="1"/>
  <c r="AG256" i="6"/>
  <c r="AH256" i="6" s="1"/>
  <c r="AG257" i="6" l="1"/>
  <c r="AH257" i="6" s="1"/>
  <c r="AT257" i="6"/>
  <c r="AU257" i="6" s="1"/>
  <c r="D258" i="6"/>
  <c r="AT258" i="6" l="1"/>
  <c r="AU258" i="6" s="1"/>
  <c r="AG258" i="6"/>
  <c r="AH258" i="6" s="1"/>
  <c r="D259" i="6"/>
  <c r="AG259" i="6" l="1"/>
  <c r="AH259" i="6" s="1"/>
  <c r="AT259" i="6"/>
  <c r="AU259" i="6" s="1"/>
  <c r="D260" i="6"/>
  <c r="AG260" i="6" l="1"/>
  <c r="AH260" i="6" s="1"/>
  <c r="AT260" i="6"/>
  <c r="AU260" i="6" s="1"/>
  <c r="D261" i="6"/>
  <c r="D262" i="6" l="1"/>
  <c r="AG261" i="6"/>
  <c r="AH261" i="6" s="1"/>
  <c r="AT261" i="6"/>
  <c r="AU261" i="6" l="1"/>
  <c r="AU255" i="6" s="1"/>
  <c r="AT255" i="6"/>
  <c r="D263" i="6"/>
  <c r="AG262" i="6"/>
  <c r="AH262" i="6" l="1"/>
  <c r="AH255" i="6" s="1"/>
  <c r="H255" i="6" s="1"/>
  <c r="BN255" i="6" s="1"/>
  <c r="AG255" i="6"/>
  <c r="G255" i="6" s="1"/>
  <c r="F255" i="6" s="1"/>
</calcChain>
</file>

<file path=xl/sharedStrings.xml><?xml version="1.0" encoding="utf-8"?>
<sst xmlns="http://schemas.openxmlformats.org/spreadsheetml/2006/main" count="1859" uniqueCount="429">
  <si>
    <t>■</t>
  </si>
  <si>
    <t>API</t>
  </si>
  <si>
    <t>PIC</t>
  </si>
  <si>
    <t>Mulyadi</t>
  </si>
  <si>
    <t>Teguh</t>
  </si>
  <si>
    <t>Table</t>
  </si>
  <si>
    <t>Stored Procedure</t>
  </si>
  <si>
    <t>-</t>
  </si>
  <si>
    <t>authentication.general.setLogin</t>
  </si>
  <si>
    <t>authentication.general.setLoginBranchAndUserRole</t>
  </si>
  <si>
    <t>U/I FORM</t>
  </si>
  <si>
    <t>PERENCANAAN</t>
  </si>
  <si>
    <t>REALISASI</t>
  </si>
  <si>
    <t>AWAL</t>
  </si>
  <si>
    <t>AKHIR</t>
  </si>
  <si>
    <t>TANGGAL</t>
  </si>
  <si>
    <t>KOMPONEN</t>
  </si>
  <si>
    <t>ID</t>
  </si>
  <si>
    <t>DATABASE</t>
  </si>
  <si>
    <t>REDIS</t>
  </si>
  <si>
    <t>dbERPReborn.SchSysConfig.Func_TblLog_UserLoginSession_SET</t>
  </si>
  <si>
    <t>dbERPReborn-SysConfig.SchSysConfig.Func_TblLog_UserLoginSession_INSERT</t>
  </si>
  <si>
    <t>dbERPReborn-SysConfig.SchSysConfig.Func_TblLog_UserLoginSession_UPDATE</t>
  </si>
  <si>
    <t>dbERPReborn-SysConfig.SchSysConfig.TblLog_UserLoginSession</t>
  </si>
  <si>
    <t>DURASI</t>
  </si>
  <si>
    <t>System.Core</t>
  </si>
  <si>
    <t>System.Authentication.Login</t>
  </si>
  <si>
    <t>PERENCANAAN + LEAD TIME</t>
  </si>
  <si>
    <t>System.Authentication.Logout</t>
  </si>
  <si>
    <t>authentication.general.setLogout</t>
  </si>
  <si>
    <t>dbERPReborn.SchSysConfig.FuncSys_General_SetUserSessionLogout</t>
  </si>
  <si>
    <t xml:space="preserve">VLOOKUP HEIGHT </t>
  </si>
  <si>
    <t>REFERENCE ID</t>
  </si>
  <si>
    <t>SchSysConfig.TblAppObject_UserRole</t>
  </si>
  <si>
    <t>dbERPReborn-SysConfig.SchSysConfig.Func_TblAppObject_InstitutionCompany_INSERT</t>
  </si>
  <si>
    <t>dbERPReborn-SysConfig.SchSysConfig.Func_TblAppObject_InstitutionCompany_UPDATE</t>
  </si>
  <si>
    <t>dbERPReborn.SchSysConfig.Func_TblAppObject_InstitutionCompany_SET</t>
  </si>
  <si>
    <t>dbERPReborn-SysConfig.SchSysConfig.Func_TblAppObject_InstitutionBranch_INSERT</t>
  </si>
  <si>
    <t>dbERPReborn.SchSysConfig.Func_TblAppObject_InstitutionBranch_SET</t>
  </si>
  <si>
    <t>dbERPReborn-SysConfig.SchSysConfig.Func_TblAppObject_InstitutionBranch_UPDATE</t>
  </si>
  <si>
    <t>dbERPReborn.SchSysConfig.Func_TblAppObject_InstitutionRegional_SET</t>
  </si>
  <si>
    <t>dbERPReborn-SysConfig.SchSysConfig.Func_TblAppObject_InstitutionRegional_INSERT</t>
  </si>
  <si>
    <t>dbERPReborn-SysConfig.SchSysConfig.Func_TblAppObject_InstitutionRegional_UPDATE</t>
  </si>
  <si>
    <t>SchSysConfig.TblDBObject_Schema</t>
  </si>
  <si>
    <t>SchSysConfig.TblDBObject_Table</t>
  </si>
  <si>
    <t>SchSysConfig.TblDBObject_User</t>
  </si>
  <si>
    <t>SchSysConfig.TblLDAPObject_User</t>
  </si>
  <si>
    <t>SchSysConfig.TblDBObject_Parameter</t>
  </si>
  <si>
    <t>SchSysConfig.TblDBObject_Partition_RemovableRecord_Key</t>
  </si>
  <si>
    <t>SchSysConfig.TblDBObject_Partition_RemovableRecord_Parameter</t>
  </si>
  <si>
    <t>SchSysConfig.TblAppObject_InstitutionBranch</t>
  </si>
  <si>
    <t>SchSysConfig.TblAppObject_InstitutionCompany</t>
  </si>
  <si>
    <t>SchSysConfig.TblAppObject_InstitutionRegional</t>
  </si>
  <si>
    <t>SchSysConfig.TblRotateLog_API</t>
  </si>
  <si>
    <t>SchSysConfig.TblRotateLog_FailedUserLogin</t>
  </si>
  <si>
    <t>SchSysConfig.TblMapper_LDAPUserToPerson</t>
  </si>
  <si>
    <t>SchSysConfig.TblMapper_UserToLDAPUser</t>
  </si>
  <si>
    <t>SchSysConfig.TblMapper_UserToUserRole</t>
  </si>
  <si>
    <t>Core</t>
  </si>
  <si>
    <t>Login</t>
  </si>
  <si>
    <t>Logout</t>
  </si>
  <si>
    <t>Current Date Time</t>
  </si>
  <si>
    <t>Remain</t>
  </si>
  <si>
    <t>Feature</t>
  </si>
  <si>
    <t>Start</t>
  </si>
  <si>
    <t>Main</t>
  </si>
  <si>
    <t>Form</t>
  </si>
  <si>
    <t>Production</t>
  </si>
  <si>
    <t>Project</t>
  </si>
  <si>
    <t>Budgeting</t>
  </si>
  <si>
    <t>Report</t>
  </si>
  <si>
    <t>Finance</t>
  </si>
  <si>
    <t>Advance</t>
  </si>
  <si>
    <t>Submit</t>
  </si>
  <si>
    <t>Revision</t>
  </si>
  <si>
    <t>Cancelation</t>
  </si>
  <si>
    <t>Resume</t>
  </si>
  <si>
    <t>Payment Instruction</t>
  </si>
  <si>
    <t>Settlement</t>
  </si>
  <si>
    <t>System</t>
  </si>
  <si>
    <t>Authentication</t>
  </si>
  <si>
    <t>Advance Aging</t>
  </si>
  <si>
    <t>Advance Request To Settlement</t>
  </si>
  <si>
    <t>Advance Settlement</t>
  </si>
  <si>
    <t>Advance Request</t>
  </si>
  <si>
    <t>Budget</t>
  </si>
  <si>
    <t>Bill Of Material</t>
  </si>
  <si>
    <t>Bill Of Material Detail</t>
  </si>
  <si>
    <t>Material Product Assembly</t>
  </si>
  <si>
    <t>Material Product Assembly Version</t>
  </si>
  <si>
    <t>Material Product Component</t>
  </si>
  <si>
    <t>Purchase Order</t>
  </si>
  <si>
    <t>Supply Chain</t>
  </si>
  <si>
    <t>Procurement Requisition</t>
  </si>
  <si>
    <t>Customer Relation</t>
  </si>
  <si>
    <t>Sales Order</t>
  </si>
  <si>
    <t>Data List</t>
  </si>
  <si>
    <t>Data Form</t>
  </si>
  <si>
    <t>Sales Invoice</t>
  </si>
  <si>
    <t>Project Section</t>
  </si>
  <si>
    <t>Project Section Item</t>
  </si>
  <si>
    <t>Project Section Item Work</t>
  </si>
  <si>
    <t>Profit &amp; Loss</t>
  </si>
  <si>
    <t>General Ledger</t>
  </si>
  <si>
    <t>Trial Balance</t>
  </si>
  <si>
    <t>Customer</t>
  </si>
  <si>
    <t>Prospective Customer</t>
  </si>
  <si>
    <t>Sales Contract</t>
  </si>
  <si>
    <t>Sales Contract Addendum</t>
  </si>
  <si>
    <t>Sales Quotation</t>
  </si>
  <si>
    <t>Accounting</t>
  </si>
  <si>
    <t>Journal</t>
  </si>
  <si>
    <t>Posting</t>
  </si>
  <si>
    <t>Human Resource</t>
  </si>
  <si>
    <t>Business Trip</t>
  </si>
  <si>
    <t>PR to PO</t>
  </si>
  <si>
    <t>PO to PI</t>
  </si>
  <si>
    <t>PI to Payment</t>
  </si>
  <si>
    <t>Reimbursement</t>
  </si>
  <si>
    <t>Delivery Order</t>
  </si>
  <si>
    <t>Debit Note</t>
  </si>
  <si>
    <t>Warehouse Inbound</t>
  </si>
  <si>
    <t>Warehouse Outbound</t>
  </si>
  <si>
    <t>Bank Receive Money</t>
  </si>
  <si>
    <t>Bank Spend Money</t>
  </si>
  <si>
    <t>Piecemeal</t>
  </si>
  <si>
    <t>Timesheet</t>
  </si>
  <si>
    <t>Stock Opname</t>
  </si>
  <si>
    <t>Payment Voucher</t>
  </si>
  <si>
    <t>Data Master</t>
  </si>
  <si>
    <t>Master</t>
  </si>
  <si>
    <t>SchData-OLTP-Master.Func_TblBloodAglutinogenType_SET</t>
  </si>
  <si>
    <t>Delete</t>
  </si>
  <si>
    <t>SchMaster.TblBusinessDocument</t>
  </si>
  <si>
    <t>SchMaster.TblBusinessDocumentVersion</t>
  </si>
  <si>
    <t>SchMaster.Func_TblBusinessDocument_INSERT</t>
  </si>
  <si>
    <t>SchMaster.Func_TblBusinessDocument_UPDATE</t>
  </si>
  <si>
    <t>SchMaster.Func_TblBusinessDocumentVersion_INSERT</t>
  </si>
  <si>
    <t>SchMaster.Func_TblBusinessDocumentVersion_UPDATE</t>
  </si>
  <si>
    <t>SchData-OLTP-Master.Func_TblBusinessDocument_SET</t>
  </si>
  <si>
    <t>SchData-OLTP-Master.Func_TblBusinessDocumentVersion_SET</t>
  </si>
  <si>
    <t>SchMaster.Func_TblBloodAglutinogenType_INSERT</t>
  </si>
  <si>
    <t>SchMaster.Func_TblBloodAglutinogenType_UPDATE</t>
  </si>
  <si>
    <t>SchMaster.TblBusinessDocumentNumbering</t>
  </si>
  <si>
    <t>SchMaster.TblBusinessDocumentNumberingFormat</t>
  </si>
  <si>
    <t>SchMaster.TblBusinessDocumentType</t>
  </si>
  <si>
    <t>SchMaster.Func_TblBusinessDocumentNumbering_INSERT</t>
  </si>
  <si>
    <t>SchMaster.Func_TblBusinessDocumentNumbering_UPDATE</t>
  </si>
  <si>
    <t>SchMaster.Func_TblBusinessDocumentNumberingFormat_INSERT</t>
  </si>
  <si>
    <t>SchMaster.Func_TblBusinessDocumentNumberingFormat_UPDATE</t>
  </si>
  <si>
    <t>SchMaster.Func_TblBusinessDocumentType_INSERT</t>
  </si>
  <si>
    <t>SchMaster.Func_TblBusinessDocumentType_UPDATE</t>
  </si>
  <si>
    <t>SchData-OLTP-Master.Func_TblBusinessDocumentNumbering_SET</t>
  </si>
  <si>
    <t>SchData-OLTP-Master.Func_TblBusinessDocumentType_SET</t>
  </si>
  <si>
    <t>SchMaster.TblTradeMark</t>
  </si>
  <si>
    <t>SchMaster.TblReligion</t>
  </si>
  <si>
    <t>SchMaster.TblQuantityUnit</t>
  </si>
  <si>
    <t>SchMaster.TblBloodAglutinogenType</t>
  </si>
  <si>
    <t>SchMaster.Func_TblQuantityUnit_INSERT</t>
  </si>
  <si>
    <t>SchMaster.Func_TblQuantityUnit_UPDATE</t>
  </si>
  <si>
    <t>SchMaster.Func_TblReligion_INSERT</t>
  </si>
  <si>
    <t>SchMaster.Func_TblReligion_UPDATE</t>
  </si>
  <si>
    <t>SchMaster.Func_TblTradeMark_INSERT</t>
  </si>
  <si>
    <t>SchMaster.Func_TblTradeMark_UPDATE</t>
  </si>
  <si>
    <t>SchData-OLTP-Master.Func_TblTradeMark_SET</t>
  </si>
  <si>
    <t>SchData-OLTP-Master.Func_TblReligion_SET</t>
  </si>
  <si>
    <t>SchData-OLTP-Master.Func_TblQuantityUnit_SET</t>
  </si>
  <si>
    <t>SchMaster.TblProduct</t>
  </si>
  <si>
    <t>SchMaster.TblProductType</t>
  </si>
  <si>
    <t>SchMaster.TblPersonAccountEMail</t>
  </si>
  <si>
    <t>SchMaster.TblPersonAccountSocialMedia</t>
  </si>
  <si>
    <t>SchMaster.Func_TblProduct_INSERT</t>
  </si>
  <si>
    <t>SchMaster.Func_TblProduct_UPDATE</t>
  </si>
  <si>
    <t>SchMaster.Func_TblProductType_INSERT</t>
  </si>
  <si>
    <t>SchMaster.Func_TblProductType_UPDATE</t>
  </si>
  <si>
    <t>SchMaster.Func_TblPersonAccountEMail_INSERT</t>
  </si>
  <si>
    <t>SchMaster.Func_TblPersonAccountEMail_UPDATE</t>
  </si>
  <si>
    <t>SchMaster.Func_TblPersonAccountSocialMedia_INSERT</t>
  </si>
  <si>
    <t>SchMaster.Func_TblPersonAccountSocialMedia_UPDATE</t>
  </si>
  <si>
    <t>SchData-OLTP-Master.Func_TblPersonAccountEMail_SET</t>
  </si>
  <si>
    <t>SchData-OLTP-Master.Func_TblProductType_SET</t>
  </si>
  <si>
    <t>SchData-OLTP-Master.Func_TblProduct_SET</t>
  </si>
  <si>
    <t>SchData-OLTP-Master.Func_TblPersonAccountSocialMedia_SET</t>
  </si>
  <si>
    <t>SchData-OLTP-Master.Func_TblBusinessDocumentNumberingFormat_SET</t>
  </si>
  <si>
    <t>SchMaster.TblCitizenFamilyCard</t>
  </si>
  <si>
    <t>SchMaster.TblCitizenFamilyCardMember</t>
  </si>
  <si>
    <t>SchMaster.TblCitizenFamilyRelationship</t>
  </si>
  <si>
    <t>SchMaster.TblCitizenGender</t>
  </si>
  <si>
    <t>SchMaster.TblCitizenIdentity</t>
  </si>
  <si>
    <t>SchMaster.TblCitizenIdentityCard</t>
  </si>
  <si>
    <t>SchMaster.TblCitizenMaritalStatus</t>
  </si>
  <si>
    <t>SchMaster.TblCitizenProfession</t>
  </si>
  <si>
    <t>SchMaster.TblCountry</t>
  </si>
  <si>
    <t>SchMaster.TblCountryAdministrativeAreaLevel1</t>
  </si>
  <si>
    <t>SchMaster.TblCountryAdministrativeAreaLevel2</t>
  </si>
  <si>
    <t>SchMaster.TblCountryAdministrativeAreaLevel3</t>
  </si>
  <si>
    <t>SchMaster.TblCountryAdministrativeAreaLevel4</t>
  </si>
  <si>
    <t>SchMaster.TblCurrency</t>
  </si>
  <si>
    <t>SchMaster.TblCurrencyExchangeRateCentralBank</t>
  </si>
  <si>
    <t>SchMaster.TblCurrencyExchangeRateTax</t>
  </si>
  <si>
    <t>SchData-OLTP-Master.Func_TblCitizenFamilyCard_SET</t>
  </si>
  <si>
    <t>SchData-OLTP-Master.Func_TblCitizenFamilyCardMember_SET</t>
  </si>
  <si>
    <t>SchData-OLTP-Master.Func_TblCitizenFamilyRelationship_SET</t>
  </si>
  <si>
    <t>SchData-OLTP-Master.Func_TblCitizenGender_SET</t>
  </si>
  <si>
    <t>SchData-OLTP-Master.Func_TblCitizenIdentity_SET</t>
  </si>
  <si>
    <t>SchData-OLTP-Master.Func_TblCitizenIdentityCard_SET</t>
  </si>
  <si>
    <t>SchData-OLTP-Master.Func_TblCitizenMaritalStatus_SET</t>
  </si>
  <si>
    <t>SchData-OLTP-Master.Func_TblCitizenProfession_SET</t>
  </si>
  <si>
    <t>SchData-OLTP-Master.Func_TblCountry_SET</t>
  </si>
  <si>
    <t>SchData-OLTP-Master.Func_TblCountryAdministrativeAreaLevel1_SET</t>
  </si>
  <si>
    <t>SchData-OLTP-Master.Func_TblCountryAdministrativeAreaLevel2_SET</t>
  </si>
  <si>
    <t>SchData-OLTP-Master.Func_TblCountryAdministrativeAreaLevel3_SET</t>
  </si>
  <si>
    <t>SchData-OLTP-Master.Func_TblCountryAdministrativeAreaLevel4_SET</t>
  </si>
  <si>
    <t>SchData-OLTP-Master.Func_TblCurrency_SET</t>
  </si>
  <si>
    <t>SchData-OLTP-Master.Func_TblCurrencyExchangeRateCentralBank_SET</t>
  </si>
  <si>
    <t>SchData-OLTP-Master.Func_TblCurrencyExchangeRateTax_SET</t>
  </si>
  <si>
    <t>SchMaster.Func_TblCurrencyExchangeRateTax_INSERT</t>
  </si>
  <si>
    <t>SchMaster.Func_TblCurrencyExchangeRateTax_UPDATE</t>
  </si>
  <si>
    <t>SchMaster.Func_TblCurrencyExchangeRateCentralBank_INSERT</t>
  </si>
  <si>
    <t>SchMaster.Func_TblCurrencyExchangeRateCentralBank_UPDATE</t>
  </si>
  <si>
    <t>SchMaster.Func_TblCountry_INSERT</t>
  </si>
  <si>
    <t>SchMaster.Func_TblCountry_UPDATE</t>
  </si>
  <si>
    <t>SchMaster.Func_TblCountryAdministrativeAreaLevel1_INSERT</t>
  </si>
  <si>
    <t>SchMaster.Func_TblCountryAdministrativeAreaLevel1_UPDATE</t>
  </si>
  <si>
    <t>SchMaster.Func_TblCountryAdministrativeAreaLevel2_INSERT</t>
  </si>
  <si>
    <t>SchMaster.Func_TblCountryAdministrativeAreaLevel2_UPDATE</t>
  </si>
  <si>
    <t>SchMaster.Func_TblCountryAdministrativeAreaLevel3_INSERT</t>
  </si>
  <si>
    <t>SchMaster.Func_TblCountryAdministrativeAreaLevel3_UPDATE</t>
  </si>
  <si>
    <t>SchMaster.Func_TblCountryAdministrativeAreaLevel4_INSERT</t>
  </si>
  <si>
    <t>SchMaster.Func_TblCountryAdministrativeAreaLevel4_UPDATE</t>
  </si>
  <si>
    <t>SchMaster.Func_TblCitizenProfession_INSERT</t>
  </si>
  <si>
    <t>SchMaster.Func_TblCitizenProfession_UPDATE</t>
  </si>
  <si>
    <t>SchMaster.Func_TblCitizenMaritalStatus_INSERT</t>
  </si>
  <si>
    <t>SchMaster.Func_TblCitizenMaritalStatus_UPDATE</t>
  </si>
  <si>
    <t>SchMaster.Func_TblCitizenIdentityCard_INSERT</t>
  </si>
  <si>
    <t>SchMaster.Func_TblCitizenIdentityCard_UPDATE</t>
  </si>
  <si>
    <t>SchMaster.Func_TblCitizenIdentity_INSERT</t>
  </si>
  <si>
    <t>SchMaster.Func_TblCitizenIdentity_UPDATE</t>
  </si>
  <si>
    <t>SchMaster.Func_TblCitizenGender_INSERT</t>
  </si>
  <si>
    <t>SchMaster.Func_TblCitizenGender_UPDATE</t>
  </si>
  <si>
    <t>SchMaster.Func_TblCitizenFamilyRelationship_INSERT</t>
  </si>
  <si>
    <t>SchMaster.Func_TblCitizenFamilyRelationship_UPDATE</t>
  </si>
  <si>
    <t>SchMaster.Func_TblCitizenFamilyCard_INSERT</t>
  </si>
  <si>
    <t>SchMaster.Func_TblCitizenFamilyCard_UPDATE</t>
  </si>
  <si>
    <t>SchMaster.Func_TblCitizenFamilyCardMember_INSERT</t>
  </si>
  <si>
    <t>SchMaster.Func_TblCitizenFamilyCardMember_UPDATE</t>
  </si>
  <si>
    <t>SchMaster.Func_TblCurrency_INSERT</t>
  </si>
  <si>
    <t>SchMaster.Func_TblCurrency_UPDATE</t>
  </si>
  <si>
    <t>SchMaster.TblDataCompression</t>
  </si>
  <si>
    <t>SchMaster.TblDayOffGovernmentPolicy</t>
  </si>
  <si>
    <t>SchMaster.TblDayOffNational</t>
  </si>
  <si>
    <t>SchMaster.TblDayOffRegional</t>
  </si>
  <si>
    <t>SchMaster.TblGoodsModel</t>
  </si>
  <si>
    <t>SchMaster.TblGoodsType</t>
  </si>
  <si>
    <t>SchMaster.TblInstitution</t>
  </si>
  <si>
    <t>SchMaster.TblInstitutionBranch</t>
  </si>
  <si>
    <t>SchMaster.TblInstitutionType</t>
  </si>
  <si>
    <t>SchMaster.TblPeriod</t>
  </si>
  <si>
    <t>SchMaster.TblPerson</t>
  </si>
  <si>
    <t>SchData-OLTP-Master.Func_TblDataCompression_SET</t>
  </si>
  <si>
    <t>SchData-OLTP-Master.Func_TblDayOffGovernmentPolicy_SET</t>
  </si>
  <si>
    <t>SchData-OLTP-Master.Func_TblDayOffNational_SET</t>
  </si>
  <si>
    <t>SchData-OLTP-Master.Func_TblDayOffRegional_SET</t>
  </si>
  <si>
    <t>SchData-OLTP-Master.Func_TblGoodsModel_SET</t>
  </si>
  <si>
    <t>SchData-OLTP-Master.Func_TblGoodsType_SET</t>
  </si>
  <si>
    <t>SchData-OLTP-Master.Func_TblInstitution_SET</t>
  </si>
  <si>
    <t>SchData-OLTP-Master.Func_TblInstitutionBranch_SET</t>
  </si>
  <si>
    <t>SchData-OLTP-Master.Func_TblInstitutionType_SET</t>
  </si>
  <si>
    <t>SchData-OLTP-Master.Func_TblPeriod_SET</t>
  </si>
  <si>
    <t>SchData-OLTP-Master.Func_TblPerson_SET</t>
  </si>
  <si>
    <t>SchMaster.Func_TblPerson_INSERT</t>
  </si>
  <si>
    <t>SchMaster.Func_TblPerson_UPDATE</t>
  </si>
  <si>
    <t>SchMaster.Func_TblPeriod_INSERT</t>
  </si>
  <si>
    <t>SchMaster.Func_TblPeriod_UPDATE</t>
  </si>
  <si>
    <t>SchMaster.Func_TblInstitutionType_INSERT</t>
  </si>
  <si>
    <t>SchMaster.Func_TblInstitutionType_UPDATE</t>
  </si>
  <si>
    <t>SchMaster.Func_TblInstitutionBranch_INSERT</t>
  </si>
  <si>
    <t>SchMaster.Func_TblInstitutionBranch_UPDATE</t>
  </si>
  <si>
    <t>SchMaster.Func_TblInstitution_INSERT</t>
  </si>
  <si>
    <t>SchMaster.Func_TblInstitution_UPDATE</t>
  </si>
  <si>
    <t>SchMaster.Func_TblGoodsType_INSERT</t>
  </si>
  <si>
    <t>SchMaster.Func_TblGoodsType_UPDATE</t>
  </si>
  <si>
    <t>SchMaster.Func_TblGoodsModel_INSERT</t>
  </si>
  <si>
    <t>SchMaster.Func_TblGoodsModel_UPDATE</t>
  </si>
  <si>
    <t>SchMaster.Func_TblDayOffNational_INSERT</t>
  </si>
  <si>
    <t>SchMaster.Func_TblDayOffNational_UPDATE</t>
  </si>
  <si>
    <t>SchMaster.Func_TblDayOffGovernmentPolicy_INSERT</t>
  </si>
  <si>
    <t>SchMaster.Func_TblDayOffGovernmentPolicy_UPDATE</t>
  </si>
  <si>
    <t>SchMaster.Func_TblDayOffRegional_INSERT</t>
  </si>
  <si>
    <t>SchMaster.Func_TblDayOffRegional_UPDATE</t>
  </si>
  <si>
    <t>SchMaster.Func_TblDataCompression_INSERT</t>
  </si>
  <si>
    <t>SchMaster.Func_TblDataCompression_UPDATE</t>
  </si>
  <si>
    <t>Budgeting.Form.Budget</t>
  </si>
  <si>
    <t>SchBudgeting.TblBudget</t>
  </si>
  <si>
    <t>SchBudgeting.Func_TblBudget_INSERT</t>
  </si>
  <si>
    <t>SchBudgeting.Func_TblBudget_UPDATE</t>
  </si>
  <si>
    <t>SchData-OLTP-Budgeting.Func_TblBudget_SET</t>
  </si>
  <si>
    <t>LEAD FINISH DATE</t>
  </si>
  <si>
    <t>Finish</t>
  </si>
  <si>
    <t/>
  </si>
  <si>
    <t>Done</t>
  </si>
  <si>
    <t>Durasi</t>
  </si>
  <si>
    <t>Progress</t>
  </si>
  <si>
    <t>SchBudgeting.TblBudgetExpense</t>
  </si>
  <si>
    <t>SchBudgeting.TblBudgetExpenseLine</t>
  </si>
  <si>
    <t>SchBudgeting.TblBudgetExpenseLineCeiling</t>
  </si>
  <si>
    <t>SchBudgeting.TblBudgetExpenseLineCeilingObject</t>
  </si>
  <si>
    <t>transaction.create.budgeting.setBudget</t>
  </si>
  <si>
    <t>transaction.create.budgeting.setBudgetExpense</t>
  </si>
  <si>
    <t>transaction.create.budgeting.setBudgetExpenseCeiling</t>
  </si>
  <si>
    <t>transaction.create.budgeting.setBudgetExpenseCeilingObjects</t>
  </si>
  <si>
    <t>transaction.create.budgeting.setBudgetExpenseGroup</t>
  </si>
  <si>
    <t>transaction.create.budgeting.setBudgetExpenseLine</t>
  </si>
  <si>
    <t>SchData-OLTP-Budgeting"."Func_TblBudgetExpense_SET</t>
  </si>
  <si>
    <t>SchBudgeting.Func_TblBudgetExpense_INSERT</t>
  </si>
  <si>
    <t>SchBudgeting.Func_TblBudgetExpense_UPDATE</t>
  </si>
  <si>
    <t>SchData-OLTP-Budgeting.Func_TblBudgetExpenseLine_SET</t>
  </si>
  <si>
    <t>SchBudgeting.Func_TblBudgetExpenseLine_INSERT</t>
  </si>
  <si>
    <t>SchBudgeting.Func_TblBudgetExpenseLine_UPDATE</t>
  </si>
  <si>
    <t>SchData-OLTP-Budgeting.Func_TblBudgetExpenseCeiling_SET</t>
  </si>
  <si>
    <t>SchData-OLTP-Budgeting.Func_TblBudgetExpenseCeilingObjects_SET</t>
  </si>
  <si>
    <t>SchBudgeting.Func_TblBudgetExpenseLineCeiling_INSERT</t>
  </si>
  <si>
    <t>SchBudgeting.Func_TblBudgetExpenseLineCeiling_UPDATE</t>
  </si>
  <si>
    <t>SchBudgeting.Func_TblBudgetExpenseLineCeilingObjects_INSERT</t>
  </si>
  <si>
    <t>SchBudgeting.Func_TblBudgetExpenseLineCeilingObjects_UPDATE</t>
  </si>
  <si>
    <t>transaction.create.master.setBloodAglutinogenType</t>
  </si>
  <si>
    <t>transaction.create.master.setBusinessDocument</t>
  </si>
  <si>
    <t>transaction.create.master.setBusinessDocumentNumbering</t>
  </si>
  <si>
    <t>transaction.create.master.setBusinessDocumentNumberingFormat</t>
  </si>
  <si>
    <t>transaction.create.master.setBusinessDocumentType</t>
  </si>
  <si>
    <t>transaction.create.master.setBusinessDocumentVersion</t>
  </si>
  <si>
    <t>transaction.create.master.setCitizenFamilyCard</t>
  </si>
  <si>
    <t>transaction.create.master.setCitizenFamilyRelationship</t>
  </si>
  <si>
    <t>transaction.create.master.setCitizenGender</t>
  </si>
  <si>
    <t>transaction.create.master.setCitizenIdentity</t>
  </si>
  <si>
    <t>transaction.create.master.setCitizenIdentityCard</t>
  </si>
  <si>
    <t>transaction.create.master.setCitizenMaritalStatus</t>
  </si>
  <si>
    <t>CustomerRelation.Form.Customer</t>
  </si>
  <si>
    <t>CustomerRelation.Form.SalesOrder</t>
  </si>
  <si>
    <t>CustomerRelation.Form.SalesContract</t>
  </si>
  <si>
    <t>Budgeting.Report.DataList.Budget</t>
  </si>
  <si>
    <t>transaction.read.dataList.budgeting.getBudget</t>
  </si>
  <si>
    <t>SchData-OLTP-Budgeting.Func_GetDataList_Budget</t>
  </si>
  <si>
    <t>SchCustomerRelation.TblCustomer</t>
  </si>
  <si>
    <t>SchCustomerRelation.Func_TblCustomer_INSERT</t>
  </si>
  <si>
    <t>SchCustomerRelation.Func_TblCustomer_UPDATE</t>
  </si>
  <si>
    <t>SchData-OLTP-CustomerRelation"."Func_TblCustomer_SET</t>
  </si>
  <si>
    <t>transaction.create.customerRelation.setCustomer</t>
  </si>
  <si>
    <t>transaction.create.customerRelation.setSalesContract</t>
  </si>
  <si>
    <t>transaction.create.customerRelation.setSalesOrder</t>
  </si>
  <si>
    <t>SchDataAcquisition.TblLog_Device_PersonAccess</t>
  </si>
  <si>
    <t>SchDataAcquisition.TblLog_Device_PersonAccessFetch</t>
  </si>
  <si>
    <t>DataAcquisition.Sync.Device.PersonAccess</t>
  </si>
  <si>
    <t>DataAcquisition.Form.FileUpload</t>
  </si>
  <si>
    <t>SchDataAcquisition.TblLog_FileUpload_Object</t>
  </si>
  <si>
    <t>SchDataAcquisition.TblLog_FileUpload_ObjectDetail</t>
  </si>
  <si>
    <t>SchDataAcquisition.TblLog_FileUpload_Pointer</t>
  </si>
  <si>
    <t>SchDataAcquisition.TblLog_FileUpload_PointerHistory</t>
  </si>
  <si>
    <t>transaction.create.dataAcquisition.setLog_FileUpload_Object</t>
  </si>
  <si>
    <t>transaction.create.dataAcquisition.setLog_FileUpload_ObjectDetail</t>
  </si>
  <si>
    <t>transaction.create.dataAcquisition.setLog_FileUpload_Pointer</t>
  </si>
  <si>
    <t>transaction.create.dataAcquisition.setLog_FileUpload_PointerHistory</t>
  </si>
  <si>
    <t>SchData-OLTP-DataAcquisition.Func_TblLog_FileUpload_Object_SET</t>
  </si>
  <si>
    <t>SchData-OLTP-DataAcquisition.Func_TblLog_FileUpload_ObjectDetail_SET</t>
  </si>
  <si>
    <t>SchData-OLTP-DataAcquisition.Func_TblLog_FileUpload_Pointer_SET</t>
  </si>
  <si>
    <t>SchData-OLTP-DataAcquisition.Func_TblLog_FileUpload_PointerHistory_SET</t>
  </si>
  <si>
    <t>SchDataAcquisition.Func_TblLog_FileUpload_Object_UPDATE</t>
  </si>
  <si>
    <t>SchDataAcquisition.Func_TblLog_FileUpload_Object_INSERT</t>
  </si>
  <si>
    <t>SchDataAcquisition.Func_TblLog_FileUpload_ObjectDetail_INSERT</t>
  </si>
  <si>
    <t>SchDataAcquisition.Func_TblLog_FileUpload_ObjectDetail_UPDATE</t>
  </si>
  <si>
    <t>SchDataAcquisition.Func_TblLog_FileUpload_Pointer_INSERT</t>
  </si>
  <si>
    <t>SchDataAcquisition.Func_TblLog_FileUpload_Pointer_UPDATE</t>
  </si>
  <si>
    <t>SchDataAcquisition.Func_TblLog_FileUpload_PointerHistory_INSERT</t>
  </si>
  <si>
    <t>SchDataAcquisition.Func_TblLog_FileUpload_PointerHistory_UPDATE</t>
  </si>
  <si>
    <t>Homepage</t>
  </si>
  <si>
    <t>System.Homepage</t>
  </si>
  <si>
    <t>DEFAULT (Projection)</t>
  </si>
  <si>
    <t>SchData-OLTP-Budgeting.Func_GetDataList_BudgetExpense</t>
  </si>
  <si>
    <t>transaction.read.dataList.budgeting.getBudgetExpense</t>
  </si>
  <si>
    <t>transaction.read.dataList.budgeting.getBudgetExpenseLine</t>
  </si>
  <si>
    <t>transaction.read.dataList.budgeting.getBudgetExpenseGroup</t>
  </si>
  <si>
    <t>transaction.read.dataList.budgeting.getBudgetExpenseLineCeiling</t>
  </si>
  <si>
    <t>transaction.read.dataList.budgeting.getBudgetExpenseLineCeilingObjects</t>
  </si>
  <si>
    <t>transaction.read.dataList.budgeting.getBudgetExpenseOwner</t>
  </si>
  <si>
    <t>SchData-OLTP-Budgeting.Func_GetDataList_BudgetExpenseLine</t>
  </si>
  <si>
    <t>SchData-OLTP-Budgeting.Func_GetDataList_BudgetExpenseLineCeiling</t>
  </si>
  <si>
    <t>SchData-OLTP-Budgeting.Func_GetDataList_BudgetExpenseLineCeilingObjects</t>
  </si>
  <si>
    <t>Finance.Form</t>
  </si>
  <si>
    <t>Finance.Report</t>
  </si>
  <si>
    <t>FixedAsset.Form</t>
  </si>
  <si>
    <t>FixedAsset.Report</t>
  </si>
  <si>
    <t>HumanResource.Form</t>
  </si>
  <si>
    <t>HumanResource.Report</t>
  </si>
  <si>
    <t>Production.Report</t>
  </si>
  <si>
    <t>SupplyChain.Form</t>
  </si>
  <si>
    <t>SupplyChain.Report</t>
  </si>
  <si>
    <t>Project.Form</t>
  </si>
  <si>
    <t>Project.Report</t>
  </si>
  <si>
    <t>SchSysConfig-Synchronize.Func_GetDataSource_Raw_BudgetNonProjectAndDerivatives</t>
  </si>
  <si>
    <t>SchSysConfig-Synchronize.Func_GetDataSource_Detail_Budget</t>
  </si>
  <si>
    <t>SchSysConfig-Synchronize.Func_GetDataSource_Detail_BudgetExpense</t>
  </si>
  <si>
    <t>SchSysConfig-Synchronize.Func_GetDataSource_Detail_BudgetExpenseLine</t>
  </si>
  <si>
    <t>SchSysConfig-Synchronize.Func_GetDataSource_Detail_BudgetExpenseLineCeiling</t>
  </si>
  <si>
    <t>SchSysConfig-Synchronize.Func_GetDataSource_BusDoc_Budget</t>
  </si>
  <si>
    <t>SchSysConfig-Synchronize.Func_GetDataSource_BusDocVer_Budget</t>
  </si>
  <si>
    <t>SchSysConfig-Synchronize.Func_GetDataSource_Raw_BillOfMaterialAndDerivatives</t>
  </si>
  <si>
    <t>SchSysConfig-Synchronize.Func_GetDataSource_Raw_ProjectAndDerivatives</t>
  </si>
  <si>
    <t>SchSysConfig-Synchronize.Func_GetDataSource_Raw_SalesOrderAndDerivatives</t>
  </si>
  <si>
    <t>SchSysConfig-Synchronize"."Func_GetDataSource_Raw_Func_GetDataSource_Raw_MaterialProductComponent</t>
  </si>
  <si>
    <t>SchSysConfig-Synchronize"."Func_GetDataSource_Raw_Func_GetDataSource_Raw_MaterialProductAssembly</t>
  </si>
  <si>
    <t>SchProduction.TblBillOfMaterial</t>
  </si>
  <si>
    <t>SchProduction.TblBillOfMaterialDetail</t>
  </si>
  <si>
    <t>Production.Form.BillOfMaterial</t>
  </si>
  <si>
    <t>SchProduction"."TblMaterialProductAssembly</t>
  </si>
  <si>
    <t>SchProduction"."TblMaterialProductAssemblyVersion</t>
  </si>
  <si>
    <t>SchProduction"."TblMaterialProductComponent</t>
  </si>
  <si>
    <t>Synchronization</t>
  </si>
  <si>
    <t>LEAD TASK</t>
  </si>
  <si>
    <t>GENERAL TIMELINE</t>
  </si>
  <si>
    <t>ESTIMASI DURASI</t>
  </si>
  <si>
    <t>VLOOKUP WIDTH</t>
  </si>
  <si>
    <t>Production.System.Sync</t>
  </si>
  <si>
    <t>Project.System.Sync</t>
  </si>
  <si>
    <t>SupplyChain.System.Sync</t>
  </si>
  <si>
    <t>HumanResource.System.Sync</t>
  </si>
  <si>
    <t>FixedAsset.System.Sync</t>
  </si>
  <si>
    <t>Finance.System.Sync</t>
  </si>
  <si>
    <t>CustomerRelation.System.Sync</t>
  </si>
  <si>
    <t>Budgeting.System.Sync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</si>
</sst>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dd/mm/yyyy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rgb="FFFF0000"/>
      <name val="Arial Narrow"/>
      <family val="2"/>
    </font>
    <font>
      <sz val="10"/>
      <name val="Arial Narrow"/>
      <family val="2"/>
    </font>
    <font>
      <sz val="10"/>
      <color rgb="FF00B050"/>
      <name val="Arial Narrow"/>
      <family val="2"/>
    </font>
    <font>
      <sz val="10"/>
      <color theme="9" tint="0.79998168889431442"/>
      <name val="Arial Narrow"/>
      <family val="2"/>
    </font>
    <font>
      <sz val="10"/>
      <color theme="3" tint="0.39997558519241921"/>
      <name val="Arial Narrow"/>
      <family val="2"/>
    </font>
    <font>
      <b/>
      <sz val="10"/>
      <color rgb="FF7030A0"/>
      <name val="Arial Narrow"/>
      <family val="2"/>
    </font>
    <font>
      <b/>
      <i/>
      <sz val="10"/>
      <color rgb="FF00B05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>
        <bgColor theme="9" tint="0.39997558519241921"/>
      </patternFill>
    </fill>
    <fill>
      <patternFill patternType="lightUp">
        <bgColor theme="0"/>
      </patternFill>
    </fill>
    <fill>
      <patternFill patternType="lightUp">
        <bgColor theme="9" tint="0.79995117038483843"/>
      </patternFill>
    </fill>
    <fill>
      <patternFill patternType="lightUp">
        <bgColor theme="9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/>
    <xf numFmtId="0" fontId="2" fillId="0" borderId="0" xfId="0" applyFont="1"/>
    <xf numFmtId="0" fontId="1" fillId="2" borderId="0" xfId="0" applyFont="1" applyFill="1" applyBorder="1" applyAlignment="1"/>
    <xf numFmtId="0" fontId="1" fillId="2" borderId="5" xfId="0" applyFont="1" applyFill="1" applyBorder="1" applyAlignment="1"/>
    <xf numFmtId="0" fontId="5" fillId="9" borderId="12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1" fillId="6" borderId="0" xfId="0" applyFont="1" applyFill="1"/>
    <xf numFmtId="164" fontId="1" fillId="6" borderId="0" xfId="0" applyNumberFormat="1" applyFont="1" applyFill="1"/>
    <xf numFmtId="1" fontId="1" fillId="0" borderId="0" xfId="0" applyNumberFormat="1" applyFont="1" applyAlignment="1">
      <alignment horizontal="center"/>
    </xf>
    <xf numFmtId="14" fontId="1" fillId="4" borderId="6" xfId="0" applyNumberFormat="1" applyFont="1" applyFill="1" applyBorder="1" applyAlignment="1">
      <alignment horizontal="center" vertical="center"/>
    </xf>
    <xf numFmtId="14" fontId="0" fillId="0" borderId="0" xfId="0" applyNumberFormat="1"/>
    <xf numFmtId="9" fontId="1" fillId="0" borderId="0" xfId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9" borderId="1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center"/>
    </xf>
    <xf numFmtId="0" fontId="11" fillId="2" borderId="5" xfId="0" applyFont="1" applyFill="1" applyBorder="1"/>
    <xf numFmtId="164" fontId="1" fillId="0" borderId="0" xfId="0" applyNumberFormat="1" applyFont="1" applyAlignment="1">
      <alignment horizontal="center"/>
    </xf>
    <xf numFmtId="0" fontId="2" fillId="8" borderId="24" xfId="0" applyFont="1" applyFill="1" applyBorder="1"/>
    <xf numFmtId="0" fontId="2" fillId="6" borderId="25" xfId="0" applyFont="1" applyFill="1" applyBorder="1"/>
    <xf numFmtId="164" fontId="2" fillId="6" borderId="25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0" fontId="1" fillId="10" borderId="17" xfId="0" applyFont="1" applyFill="1" applyBorder="1"/>
    <xf numFmtId="0" fontId="1" fillId="10" borderId="28" xfId="0" applyFont="1" applyFill="1" applyBorder="1"/>
    <xf numFmtId="164" fontId="1" fillId="10" borderId="28" xfId="0" applyNumberFormat="1" applyFont="1" applyFill="1" applyBorder="1" applyAlignment="1">
      <alignment horizontal="center"/>
    </xf>
    <xf numFmtId="0" fontId="1" fillId="10" borderId="28" xfId="0" applyFont="1" applyFill="1" applyBorder="1" applyAlignment="1">
      <alignment horizontal="center"/>
    </xf>
    <xf numFmtId="1" fontId="1" fillId="10" borderId="28" xfId="0" applyNumberFormat="1" applyFont="1" applyFill="1" applyBorder="1" applyAlignment="1">
      <alignment horizontal="center"/>
    </xf>
    <xf numFmtId="0" fontId="1" fillId="10" borderId="29" xfId="0" applyFont="1" applyFill="1" applyBorder="1"/>
    <xf numFmtId="0" fontId="2" fillId="11" borderId="24" xfId="0" applyFont="1" applyFill="1" applyBorder="1" applyAlignment="1">
      <alignment horizontal="center"/>
    </xf>
    <xf numFmtId="0" fontId="2" fillId="11" borderId="10" xfId="0" applyFont="1" applyFill="1" applyBorder="1"/>
    <xf numFmtId="0" fontId="2" fillId="11" borderId="25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164" fontId="2" fillId="5" borderId="25" xfId="0" applyNumberFormat="1" applyFont="1" applyFill="1" applyBorder="1" applyAlignment="1">
      <alignment horizontal="center"/>
    </xf>
    <xf numFmtId="164" fontId="2" fillId="5" borderId="2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19" xfId="0" applyFont="1" applyFill="1" applyBorder="1"/>
    <xf numFmtId="0" fontId="1" fillId="7" borderId="28" xfId="0" applyFont="1" applyFill="1" applyBorder="1" applyAlignment="1">
      <alignment horizontal="center"/>
    </xf>
    <xf numFmtId="0" fontId="1" fillId="7" borderId="28" xfId="0" applyFont="1" applyFill="1" applyBorder="1"/>
    <xf numFmtId="0" fontId="1" fillId="7" borderId="29" xfId="0" applyFont="1" applyFill="1" applyBorder="1"/>
    <xf numFmtId="0" fontId="2" fillId="11" borderId="10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2" fillId="11" borderId="30" xfId="0" applyFont="1" applyFill="1" applyBorder="1"/>
    <xf numFmtId="14" fontId="1" fillId="2" borderId="27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/>
    <xf numFmtId="41" fontId="1" fillId="0" borderId="0" xfId="2" applyFont="1"/>
    <xf numFmtId="14" fontId="1" fillId="2" borderId="4" xfId="0" applyNumberFormat="1" applyFont="1" applyFill="1" applyBorder="1" applyAlignment="1">
      <alignment horizontal="center" vertical="center"/>
    </xf>
    <xf numFmtId="164" fontId="2" fillId="9" borderId="12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7" borderId="28" xfId="0" applyNumberFormat="1" applyFont="1" applyFill="1" applyBorder="1"/>
    <xf numFmtId="14" fontId="1" fillId="0" borderId="0" xfId="0" applyNumberFormat="1" applyFont="1"/>
    <xf numFmtId="14" fontId="1" fillId="0" borderId="0" xfId="2" applyNumberFormat="1" applyFont="1"/>
    <xf numFmtId="14" fontId="2" fillId="0" borderId="0" xfId="0" applyNumberFormat="1" applyFont="1"/>
    <xf numFmtId="14" fontId="2" fillId="0" borderId="0" xfId="2" applyNumberFormat="1" applyFont="1"/>
    <xf numFmtId="41" fontId="2" fillId="0" borderId="0" xfId="2" applyFont="1"/>
    <xf numFmtId="0" fontId="1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4" fillId="9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164" fontId="5" fillId="9" borderId="1" xfId="0" applyNumberFormat="1" applyFont="1" applyFill="1" applyBorder="1" applyAlignment="1">
      <alignment horizontal="center" vertical="center" wrapText="1"/>
    </xf>
    <xf numFmtId="164" fontId="5" fillId="9" borderId="12" xfId="0" applyNumberFormat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12" xfId="0" applyNumberFormat="1" applyFont="1" applyFill="1" applyBorder="1" applyAlignment="1">
      <alignment horizontal="center" vertical="center"/>
    </xf>
    <xf numFmtId="1" fontId="1" fillId="0" borderId="0" xfId="2" applyNumberFormat="1" applyFont="1" applyAlignment="1">
      <alignment horizontal="center"/>
    </xf>
    <xf numFmtId="1" fontId="2" fillId="9" borderId="1" xfId="2" applyNumberFormat="1" applyFont="1" applyFill="1" applyBorder="1" applyAlignment="1">
      <alignment horizontal="center" vertical="center"/>
    </xf>
    <xf numFmtId="1" fontId="2" fillId="9" borderId="12" xfId="2" applyNumberFormat="1" applyFont="1" applyFill="1" applyBorder="1" applyAlignment="1">
      <alignment horizontal="center" vertical="center"/>
    </xf>
    <xf numFmtId="1" fontId="2" fillId="5" borderId="25" xfId="2" applyNumberFormat="1" applyFont="1" applyFill="1" applyBorder="1" applyAlignment="1">
      <alignment horizontal="center"/>
    </xf>
    <xf numFmtId="1" fontId="1" fillId="2" borderId="6" xfId="2" applyNumberFormat="1" applyFont="1" applyFill="1" applyBorder="1" applyAlignment="1">
      <alignment horizontal="center"/>
    </xf>
    <xf numFmtId="1" fontId="1" fillId="7" borderId="28" xfId="2" applyNumberFormat="1" applyFont="1" applyFill="1" applyBorder="1" applyAlignment="1">
      <alignment horizontal="center"/>
    </xf>
    <xf numFmtId="1" fontId="1" fillId="2" borderId="6" xfId="2" applyNumberFormat="1" applyFont="1" applyFill="1" applyBorder="1" applyAlignment="1">
      <alignment horizontal="center" vertical="center"/>
    </xf>
    <xf numFmtId="14" fontId="1" fillId="4" borderId="5" xfId="0" applyNumberFormat="1" applyFont="1" applyFill="1" applyBorder="1" applyAlignment="1">
      <alignment horizontal="center" vertical="center"/>
    </xf>
    <xf numFmtId="0" fontId="13" fillId="2" borderId="5" xfId="0" applyFont="1" applyFill="1" applyBorder="1"/>
    <xf numFmtId="0" fontId="9" fillId="2" borderId="6" xfId="0" applyFont="1" applyFill="1" applyBorder="1" applyAlignment="1">
      <alignment horizontal="center"/>
    </xf>
    <xf numFmtId="164" fontId="9" fillId="2" borderId="6" xfId="0" applyNumberFormat="1" applyFont="1" applyFill="1" applyBorder="1" applyAlignment="1">
      <alignment horizontal="center" vertical="center"/>
    </xf>
    <xf numFmtId="14" fontId="9" fillId="4" borderId="6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14" fontId="9" fillId="2" borderId="27" xfId="0" applyNumberFormat="1" applyFont="1" applyFill="1" applyBorder="1" applyAlignment="1">
      <alignment horizontal="center" vertical="center"/>
    </xf>
    <xf numFmtId="0" fontId="4" fillId="9" borderId="31" xfId="0" applyFont="1" applyFill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1" fontId="5" fillId="9" borderId="7" xfId="2" applyNumberFormat="1" applyFont="1" applyFill="1" applyBorder="1" applyAlignment="1">
      <alignment horizontal="center" vertical="center" wrapText="1"/>
    </xf>
    <xf numFmtId="1" fontId="2" fillId="2" borderId="25" xfId="2" applyNumberFormat="1" applyFont="1" applyFill="1" applyBorder="1" applyAlignment="1">
      <alignment horizontal="center"/>
    </xf>
    <xf numFmtId="1" fontId="1" fillId="10" borderId="28" xfId="2" applyNumberFormat="1" applyFont="1" applyFill="1" applyBorder="1" applyAlignment="1">
      <alignment horizontal="center"/>
    </xf>
    <xf numFmtId="0" fontId="2" fillId="8" borderId="16" xfId="0" applyFont="1" applyFill="1" applyBorder="1"/>
    <xf numFmtId="0" fontId="2" fillId="6" borderId="6" xfId="0" applyFont="1" applyFill="1" applyBorder="1"/>
    <xf numFmtId="164" fontId="2" fillId="6" borderId="6" xfId="0" applyNumberFormat="1" applyFont="1" applyFill="1" applyBorder="1" applyAlignment="1">
      <alignment horizontal="center"/>
    </xf>
    <xf numFmtId="0" fontId="1" fillId="12" borderId="16" xfId="0" applyFont="1" applyFill="1" applyBorder="1"/>
    <xf numFmtId="0" fontId="1" fillId="12" borderId="6" xfId="0" applyFont="1" applyFill="1" applyBorder="1"/>
    <xf numFmtId="1" fontId="1" fillId="12" borderId="6" xfId="2" applyNumberFormat="1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1" fontId="1" fillId="12" borderId="6" xfId="0" applyNumberFormat="1" applyFont="1" applyFill="1" applyBorder="1" applyAlignment="1">
      <alignment horizontal="center"/>
    </xf>
    <xf numFmtId="0" fontId="1" fillId="12" borderId="27" xfId="0" applyFont="1" applyFill="1" applyBorder="1"/>
    <xf numFmtId="164" fontId="10" fillId="13" borderId="6" xfId="0" applyNumberFormat="1" applyFont="1" applyFill="1" applyBorder="1" applyAlignment="1">
      <alignment horizontal="center"/>
    </xf>
    <xf numFmtId="164" fontId="10" fillId="14" borderId="6" xfId="0" applyNumberFormat="1" applyFont="1" applyFill="1" applyBorder="1" applyAlignment="1">
      <alignment horizontal="center"/>
    </xf>
    <xf numFmtId="1" fontId="10" fillId="12" borderId="6" xfId="2" applyNumberFormat="1" applyFont="1" applyFill="1" applyBorder="1" applyAlignment="1">
      <alignment horizontal="center"/>
    </xf>
    <xf numFmtId="164" fontId="10" fillId="12" borderId="6" xfId="0" applyNumberFormat="1" applyFont="1" applyFill="1" applyBorder="1" applyAlignment="1">
      <alignment horizontal="center"/>
    </xf>
    <xf numFmtId="1" fontId="5" fillId="9" borderId="7" xfId="2" applyNumberFormat="1" applyFont="1" applyFill="1" applyBorder="1" applyAlignment="1">
      <alignment horizontal="center" vertical="center" wrapText="1"/>
    </xf>
    <xf numFmtId="1" fontId="5" fillId="9" borderId="23" xfId="2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7E3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1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 sz="2400" i="1"/>
              <a:t>Progress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729242298004389"/>
          <c:y val="0.10337391818499961"/>
          <c:w val="0.65198942440184915"/>
          <c:h val="0.84735719271599286"/>
        </c:manualLayout>
      </c:layout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RESUME!$K$2:$K$150</c:f>
              <c:strCache>
                <c:ptCount val="148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  <c:pt idx="3">
                  <c:v>System ► Form ► Homepage</c:v>
                </c:pt>
                <c:pt idx="4">
                  <c:v>Data Master ► Form ► Master ► Submit</c:v>
                </c:pt>
                <c:pt idx="5">
                  <c:v>Data Master ► Form ► Master ► Revision</c:v>
                </c:pt>
                <c:pt idx="6">
                  <c:v>Data Master ► Form ► Master ► Delete</c:v>
                </c:pt>
                <c:pt idx="7">
                  <c:v>Accounting ► Form ► Journal ► Submit</c:v>
                </c:pt>
                <c:pt idx="8">
                  <c:v>Accounting ► Form ► Journal ► Revision</c:v>
                </c:pt>
                <c:pt idx="9">
                  <c:v>Accounting ► Form ► Journal ► Posting</c:v>
                </c:pt>
                <c:pt idx="10">
                  <c:v>Accounting ► Report ► Resume ► General Ledger</c:v>
                </c:pt>
                <c:pt idx="11">
                  <c:v>Accounting ► Report ► Resume ► Journal</c:v>
                </c:pt>
                <c:pt idx="12">
                  <c:v>Accounting ► Report ► Resume ► Profit &amp; Loss</c:v>
                </c:pt>
                <c:pt idx="13">
                  <c:v>Accounting ► Report ► Resume ► Trial Balance</c:v>
                </c:pt>
                <c:pt idx="14">
                  <c:v>Budgeting ► Form ► Budget ► Submit</c:v>
                </c:pt>
                <c:pt idx="15">
                  <c:v>Budgeting ► Form ► Budget ► Revision</c:v>
                </c:pt>
                <c:pt idx="16">
                  <c:v>Budgeting ► Report ► Data List ► Budget</c:v>
                </c:pt>
                <c:pt idx="17">
                  <c:v>Customer Relation ► Form ► Customer ► Submit</c:v>
                </c:pt>
                <c:pt idx="18">
                  <c:v>Customer Relation ► Form ► Customer ► Revision</c:v>
                </c:pt>
                <c:pt idx="19">
                  <c:v>Customer Relation ► Form ► Prospective Customer ► Submit</c:v>
                </c:pt>
                <c:pt idx="20">
                  <c:v>Customer Relation ► Form ► Prospective Customer ► Revision</c:v>
                </c:pt>
                <c:pt idx="21">
                  <c:v>Customer Relation ► Form ► Sales Contract ► Submit</c:v>
                </c:pt>
                <c:pt idx="22">
                  <c:v>Customer Relation ► Form ► Sales Contract ► Revision</c:v>
                </c:pt>
                <c:pt idx="23">
                  <c:v>Customer Relation ► Form ► Sales Contract ► Cancelation</c:v>
                </c:pt>
                <c:pt idx="24">
                  <c:v>Customer Relation ► Form ► Sales Contract Addendum ► Submit</c:v>
                </c:pt>
                <c:pt idx="25">
                  <c:v>Customer Relation ► Form ► Sales Contract Addendum ► Revision</c:v>
                </c:pt>
                <c:pt idx="26">
                  <c:v>Customer Relation ► Form ► Sales Contract Addendum ► Cancelation</c:v>
                </c:pt>
                <c:pt idx="27">
                  <c:v>Customer Relation ► Form ► Sales Invoice ► Submit</c:v>
                </c:pt>
                <c:pt idx="28">
                  <c:v>Customer Relation ► Form ► Sales Invoice ► Revision</c:v>
                </c:pt>
                <c:pt idx="29">
                  <c:v>Customer Relation ► Form ► Sales Invoice ► Cancelation</c:v>
                </c:pt>
                <c:pt idx="30">
                  <c:v>Customer Relation ► Form ► Sales Order ► Submit</c:v>
                </c:pt>
                <c:pt idx="31">
                  <c:v>Customer Relation ► Form ► Sales Order ► Revision</c:v>
                </c:pt>
                <c:pt idx="32">
                  <c:v>Customer Relation ► Form ► Sales Order ► Cancelation</c:v>
                </c:pt>
                <c:pt idx="33">
                  <c:v>Customer Relation ► Form ► Sales Quotation ► Submit</c:v>
                </c:pt>
                <c:pt idx="34">
                  <c:v>Customer Relation ► Form ► Sales Quotation ► Revision</c:v>
                </c:pt>
                <c:pt idx="35">
                  <c:v>Customer Relation ► Form ► Sales Quotation ► Cancelation</c:v>
                </c:pt>
                <c:pt idx="36">
                  <c:v>Customer Relation ► Form ► Data List ► Customer</c:v>
                </c:pt>
                <c:pt idx="37">
                  <c:v>Customer Relation ► Form ► Data List ► Prospective Customer</c:v>
                </c:pt>
                <c:pt idx="38">
                  <c:v>Customer Relation ► Form ► Data List ► Sales Contract</c:v>
                </c:pt>
                <c:pt idx="39">
                  <c:v>Customer Relation ► Form ► Data List ► Sales Contract Addendum</c:v>
                </c:pt>
                <c:pt idx="40">
                  <c:v>Customer Relation ► Form ► Data List ► Sales Invoice</c:v>
                </c:pt>
                <c:pt idx="41">
                  <c:v>Customer Relation ► Form ► Data List ► Sales Order</c:v>
                </c:pt>
                <c:pt idx="42">
                  <c:v>Customer Relation ► Form ► Data List ► Sales Quotation</c:v>
                </c:pt>
                <c:pt idx="43">
                  <c:v>Finance ► Form ► Advance ► Submit</c:v>
                </c:pt>
                <c:pt idx="44">
                  <c:v>Finance ► Form ► Advance ► Revision</c:v>
                </c:pt>
                <c:pt idx="45">
                  <c:v>Finance ► Form ► Advance ► Cancelation</c:v>
                </c:pt>
                <c:pt idx="46">
                  <c:v>Finance ► Form ► Advance ► Settlement</c:v>
                </c:pt>
                <c:pt idx="47">
                  <c:v>Finance ► Form ► Bank Receive Money ► Submit</c:v>
                </c:pt>
                <c:pt idx="48">
                  <c:v>Finance ► Form ► Bank Receive Money ► Revision</c:v>
                </c:pt>
                <c:pt idx="49">
                  <c:v>Finance ► Form ► Bank Receive Money ► Cancelation</c:v>
                </c:pt>
                <c:pt idx="50">
                  <c:v>Finance ► Form ► Bank Spend Money ► Submit</c:v>
                </c:pt>
                <c:pt idx="51">
                  <c:v>Finance ► Form ► Bank Spend Money ► Revision</c:v>
                </c:pt>
                <c:pt idx="52">
                  <c:v>Finance ► Form ► Bank Spend Money ► Cancelation</c:v>
                </c:pt>
                <c:pt idx="53">
                  <c:v>Finance ► Form ► Debit Note ► Submit</c:v>
                </c:pt>
                <c:pt idx="54">
                  <c:v>Finance ► Form ► Debit Note ► Revision</c:v>
                </c:pt>
                <c:pt idx="55">
                  <c:v>Finance ► Form ► Debit Note ► Cancelation</c:v>
                </c:pt>
                <c:pt idx="56">
                  <c:v>Finance ► Form ► Payment Instruction ► Submit</c:v>
                </c:pt>
                <c:pt idx="57">
                  <c:v>Finance ► Form ► Payment Instruction ► Revision</c:v>
                </c:pt>
                <c:pt idx="58">
                  <c:v>Finance ► Form ► Payment Instruction ► Cancelation</c:v>
                </c:pt>
                <c:pt idx="59">
                  <c:v>Finance ► Form ► Payment Instruction ► Settlement</c:v>
                </c:pt>
                <c:pt idx="60">
                  <c:v>Finance ► Form ► Payment Voucher ► Submit</c:v>
                </c:pt>
                <c:pt idx="61">
                  <c:v>Finance ► Form ► Payment Voucher ► Revision</c:v>
                </c:pt>
                <c:pt idx="62">
                  <c:v>Finance ► Form ► Reimbursement ► Submit</c:v>
                </c:pt>
                <c:pt idx="63">
                  <c:v>Finance ► Form ► Reimbursement ► Revision</c:v>
                </c:pt>
                <c:pt idx="64">
                  <c:v>Finance ► Report ► Data Form ► Advance</c:v>
                </c:pt>
                <c:pt idx="65">
                  <c:v>Finance ► Report ► Data Form ► Payment Instruction</c:v>
                </c:pt>
                <c:pt idx="66">
                  <c:v>Finance ► Report ► Data List ► Advance</c:v>
                </c:pt>
                <c:pt idx="67">
                  <c:v>Finance ► Report ► Data List ► Bank Receive Money</c:v>
                </c:pt>
                <c:pt idx="68">
                  <c:v>Finance ► Report ► Data List ► Bank Spend Money</c:v>
                </c:pt>
                <c:pt idx="69">
                  <c:v>Finance ► Report ► Data List ► Debit Note</c:v>
                </c:pt>
                <c:pt idx="70">
                  <c:v>Finance ► Report ► Data List ► Payment Voucher</c:v>
                </c:pt>
                <c:pt idx="71">
                  <c:v>Finance ► Report ► Data List ► Payment Instruction</c:v>
                </c:pt>
                <c:pt idx="72">
                  <c:v>Finance ► Report ► Data List ► Reimbursement</c:v>
                </c:pt>
                <c:pt idx="73">
                  <c:v>Finance ► Report ► Resume ► Advance Request</c:v>
                </c:pt>
                <c:pt idx="74">
                  <c:v>Finance ► Report ► Resume ► Advance Settlement</c:v>
                </c:pt>
                <c:pt idx="75">
                  <c:v>Finance ► Report ► Resume ► Advance Aging</c:v>
                </c:pt>
                <c:pt idx="76">
                  <c:v>Finance ► Report ► Resume ► Advance Request To Settlement</c:v>
                </c:pt>
                <c:pt idx="77">
                  <c:v>Human Resource ► Form ► Business Trip ► Submit</c:v>
                </c:pt>
                <c:pt idx="78">
                  <c:v>Human Resource ► Form ► Business Trip ► Revision</c:v>
                </c:pt>
                <c:pt idx="79">
                  <c:v>Human Resource ► Form ► Business Trip ► Cancelation</c:v>
                </c:pt>
                <c:pt idx="80">
                  <c:v>Human Resource ► Form ► Business Trip ► Settlement</c:v>
                </c:pt>
                <c:pt idx="81">
                  <c:v>Human Resource ► Form ► Piecemeal ► Submit</c:v>
                </c:pt>
                <c:pt idx="82">
                  <c:v>Human Resource ► Form ► Piecemeal ► Revision</c:v>
                </c:pt>
                <c:pt idx="83">
                  <c:v>Human Resource ► Form ► Piecemeal ► Cancelation</c:v>
                </c:pt>
                <c:pt idx="84">
                  <c:v>Human Resource ► Form ► Timesheet ► Submit</c:v>
                </c:pt>
                <c:pt idx="85">
                  <c:v>Human Resource ► Form ► Timesheet ► Revision</c:v>
                </c:pt>
                <c:pt idx="86">
                  <c:v>Human Resource ► Form ► Timesheet ► Cancelation</c:v>
                </c:pt>
                <c:pt idx="87">
                  <c:v>Human Resource ► Report ► Data List ► Business Trip</c:v>
                </c:pt>
                <c:pt idx="88">
                  <c:v>Human Resource ► Report ► Data List ► Piecemeal</c:v>
                </c:pt>
                <c:pt idx="89">
                  <c:v>Human Resource ► Report ► Data List ► Timesheet</c:v>
                </c:pt>
                <c:pt idx="90">
                  <c:v>Production ► System ► Synchronization</c:v>
                </c:pt>
                <c:pt idx="91">
                  <c:v>Production ► Form ► Bill Of Material ► Submit</c:v>
                </c:pt>
                <c:pt idx="92">
                  <c:v>Production ► Form ► Bill Of Material ► Revision</c:v>
                </c:pt>
                <c:pt idx="93">
                  <c:v>Production ► Form ► Bill Of Material Detail ► Submit</c:v>
                </c:pt>
                <c:pt idx="94">
                  <c:v>Production ► Form ► Bill Of Material Detail ► Revision</c:v>
                </c:pt>
                <c:pt idx="95">
                  <c:v>Production ► Form ► Material Product Assembly ► Submit</c:v>
                </c:pt>
                <c:pt idx="96">
                  <c:v>Production ► Form ► Material Product Assembly ► Revision</c:v>
                </c:pt>
                <c:pt idx="97">
                  <c:v>Production ► Form ► Material Product Assembly Version ► Submit</c:v>
                </c:pt>
                <c:pt idx="98">
                  <c:v>Production ► Form ► Material Product Assembly Version ► Revision</c:v>
                </c:pt>
                <c:pt idx="99">
                  <c:v>Production ► Form ► Material Product Component ► Submit</c:v>
                </c:pt>
                <c:pt idx="100">
                  <c:v>Production ► Form ► Material Product Component ► Revision</c:v>
                </c:pt>
                <c:pt idx="101">
                  <c:v>Production ► Report ► Data List ► Bill Of Material</c:v>
                </c:pt>
                <c:pt idx="102">
                  <c:v>Production ► Report ► Data List ► Bill Of Material Detail</c:v>
                </c:pt>
                <c:pt idx="103">
                  <c:v>Production ► Report ► Data List ► Material Product Assembly</c:v>
                </c:pt>
                <c:pt idx="104">
                  <c:v>Production ► Report ► Data List ► Material Product Assembly Version</c:v>
                </c:pt>
                <c:pt idx="105">
                  <c:v>Production ► Report ► Data List ► Material Product Component</c:v>
                </c:pt>
                <c:pt idx="106">
                  <c:v>Project ► System ► Synchronization</c:v>
                </c:pt>
                <c:pt idx="107">
                  <c:v>Project ► Form ► Project ► Submit</c:v>
                </c:pt>
                <c:pt idx="108">
                  <c:v>Project ► Form ► Project ► Revision</c:v>
                </c:pt>
                <c:pt idx="109">
                  <c:v>Project ► Form ► Project Section ► Submit</c:v>
                </c:pt>
                <c:pt idx="110">
                  <c:v>Project ► Form ► Project Section ► Revision</c:v>
                </c:pt>
                <c:pt idx="111">
                  <c:v>Project ► Form ► Project Section Item ► Submit</c:v>
                </c:pt>
                <c:pt idx="112">
                  <c:v>Project ► Form ► Project Section Item ► Revision</c:v>
                </c:pt>
                <c:pt idx="113">
                  <c:v>Project ► Form ► Project Section Item Work ► Submit</c:v>
                </c:pt>
                <c:pt idx="114">
                  <c:v>Project ► Form ► Project Section Item Work ► Revision</c:v>
                </c:pt>
                <c:pt idx="115">
                  <c:v>Project ► Report ► Data List ► Project</c:v>
                </c:pt>
                <c:pt idx="116">
                  <c:v>Project ► Report ► Data List ► Project Section</c:v>
                </c:pt>
                <c:pt idx="117">
                  <c:v>Project ► Report ► Data List ► Project Section Item</c:v>
                </c:pt>
                <c:pt idx="118">
                  <c:v>Project ► Report ► Data List ► Project Section Item Work</c:v>
                </c:pt>
                <c:pt idx="119">
                  <c:v>Supply Chain ► Form ► Delivery Order ► Submit</c:v>
                </c:pt>
                <c:pt idx="120">
                  <c:v>Supply Chain ► Form ► Delivery Order ► Revision</c:v>
                </c:pt>
                <c:pt idx="121">
                  <c:v>Supply Chain ► Form ► Delivery Order ► Cancelation</c:v>
                </c:pt>
                <c:pt idx="122">
                  <c:v>Supply Chain ► Form ► Procurement Requisition ► Submit</c:v>
                </c:pt>
                <c:pt idx="123">
                  <c:v>Supply Chain ► Form ► Procurement Requisition ► Revision</c:v>
                </c:pt>
                <c:pt idx="124">
                  <c:v>Supply Chain ► Form ► Procurement Requisition ► Cancelation</c:v>
                </c:pt>
                <c:pt idx="125">
                  <c:v>Supply Chain ► Form ► Procurement Requisition ► Settlement</c:v>
                </c:pt>
                <c:pt idx="126">
                  <c:v>Supply Chain ► Form ► Purchase Order ► Submit</c:v>
                </c:pt>
                <c:pt idx="127">
                  <c:v>Supply Chain ► Form ► Purchase Order ► Revision</c:v>
                </c:pt>
                <c:pt idx="128">
                  <c:v>Supply Chain ► Form ► Purchase Order ► Cancelation</c:v>
                </c:pt>
                <c:pt idx="129">
                  <c:v>Supply Chain ► Form ► Purchase Order ► Settlement</c:v>
                </c:pt>
                <c:pt idx="130">
                  <c:v>Supply Chain ► Form ► Stock Opname ► Submit</c:v>
                </c:pt>
                <c:pt idx="131">
                  <c:v>Supply Chain ► Form ► Stock Opname ► Revision</c:v>
                </c:pt>
                <c:pt idx="132">
                  <c:v>Supply Chain ► Form ► Stock Opname ► Cancelation</c:v>
                </c:pt>
                <c:pt idx="133">
                  <c:v>Supply Chain ► Form ► Warehouse Inbound ► Submit</c:v>
                </c:pt>
                <c:pt idx="134">
                  <c:v>Supply Chain ► Form ► Warehouse Inbound ► Revision</c:v>
                </c:pt>
                <c:pt idx="135">
                  <c:v>Supply Chain ► Form ► Warehouse Inbound ► Cancelation</c:v>
                </c:pt>
                <c:pt idx="136">
                  <c:v>Supply Chain ► Form ► Warehouse Outbound ► Submit</c:v>
                </c:pt>
                <c:pt idx="137">
                  <c:v>Supply Chain ► Form ► Warehouse Outbound ► Revision</c:v>
                </c:pt>
                <c:pt idx="138">
                  <c:v>Supply Chain ► Form ► Warehouse Outbound ► Cancelation</c:v>
                </c:pt>
                <c:pt idx="139">
                  <c:v>Supply Chain ► Report ► Data List ► Delivery Order</c:v>
                </c:pt>
                <c:pt idx="140">
                  <c:v>Supply Chain ► Report ► Data List ► Procurement Requisition</c:v>
                </c:pt>
                <c:pt idx="141">
                  <c:v>Supply Chain ► Report ► Data List ► Purchase Order</c:v>
                </c:pt>
                <c:pt idx="142">
                  <c:v>Supply Chain ► Report ► Data List ► Stock Opname</c:v>
                </c:pt>
                <c:pt idx="143">
                  <c:v>Supply Chain ► Report ► Data List ► Warehouse Inbound</c:v>
                </c:pt>
                <c:pt idx="144">
                  <c:v>Supply Chain ► Report ► Data List ► Warehouse Outbound</c:v>
                </c:pt>
                <c:pt idx="145">
                  <c:v>Supply Chain ► Report ► Resume ► PR to PO</c:v>
                </c:pt>
                <c:pt idx="146">
                  <c:v>Supply Chain ► Report ► Resume ► PO to PI</c:v>
                </c:pt>
                <c:pt idx="147">
                  <c:v>Supply Chain ► Report ► Resume ► PI to Payment</c:v>
                </c:pt>
              </c:strCache>
            </c:strRef>
          </c:cat>
          <c:val>
            <c:numRef>
              <c:f>RESUME!$N$2:$N$150</c:f>
              <c:numCache>
                <c:formatCode>m/d/yyyy</c:formatCode>
                <c:ptCount val="149"/>
                <c:pt idx="0">
                  <c:v>44118</c:v>
                </c:pt>
                <c:pt idx="1">
                  <c:v>44148</c:v>
                </c:pt>
                <c:pt idx="2">
                  <c:v>44148</c:v>
                </c:pt>
                <c:pt idx="3">
                  <c:v>44151</c:v>
                </c:pt>
                <c:pt idx="4">
                  <c:v>44160</c:v>
                </c:pt>
                <c:pt idx="5">
                  <c:v>44160</c:v>
                </c:pt>
                <c:pt idx="6">
                  <c:v>44160</c:v>
                </c:pt>
                <c:pt idx="14">
                  <c:v>44337</c:v>
                </c:pt>
                <c:pt idx="15">
                  <c:v>44337</c:v>
                </c:pt>
                <c:pt idx="16">
                  <c:v>44372</c:v>
                </c:pt>
                <c:pt idx="17">
                  <c:v>44238</c:v>
                </c:pt>
                <c:pt idx="18">
                  <c:v>44238</c:v>
                </c:pt>
                <c:pt idx="21">
                  <c:v>44378</c:v>
                </c:pt>
                <c:pt idx="22">
                  <c:v>44378</c:v>
                </c:pt>
                <c:pt idx="30">
                  <c:v>44250</c:v>
                </c:pt>
                <c:pt idx="31">
                  <c:v>44250</c:v>
                </c:pt>
                <c:pt idx="32">
                  <c:v>44250</c:v>
                </c:pt>
                <c:pt idx="90">
                  <c:v>44431</c:v>
                </c:pt>
                <c:pt idx="91">
                  <c:v>44463</c:v>
                </c:pt>
                <c:pt idx="106">
                  <c:v>44431</c:v>
                </c:pt>
              </c:numCache>
            </c:numRef>
          </c:val>
        </c:ser>
        <c:ser>
          <c:idx val="1"/>
          <c:order val="1"/>
          <c:tx>
            <c:strRef>
              <c:f>RESUME!$Q$1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RESUME!$K$2:$K$150</c:f>
              <c:strCache>
                <c:ptCount val="148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  <c:pt idx="3">
                  <c:v>System ► Form ► Homepage</c:v>
                </c:pt>
                <c:pt idx="4">
                  <c:v>Data Master ► Form ► Master ► Submit</c:v>
                </c:pt>
                <c:pt idx="5">
                  <c:v>Data Master ► Form ► Master ► Revision</c:v>
                </c:pt>
                <c:pt idx="6">
                  <c:v>Data Master ► Form ► Master ► Delete</c:v>
                </c:pt>
                <c:pt idx="7">
                  <c:v>Accounting ► Form ► Journal ► Submit</c:v>
                </c:pt>
                <c:pt idx="8">
                  <c:v>Accounting ► Form ► Journal ► Revision</c:v>
                </c:pt>
                <c:pt idx="9">
                  <c:v>Accounting ► Form ► Journal ► Posting</c:v>
                </c:pt>
                <c:pt idx="10">
                  <c:v>Accounting ► Report ► Resume ► General Ledger</c:v>
                </c:pt>
                <c:pt idx="11">
                  <c:v>Accounting ► Report ► Resume ► Journal</c:v>
                </c:pt>
                <c:pt idx="12">
                  <c:v>Accounting ► Report ► Resume ► Profit &amp; Loss</c:v>
                </c:pt>
                <c:pt idx="13">
                  <c:v>Accounting ► Report ► Resume ► Trial Balance</c:v>
                </c:pt>
                <c:pt idx="14">
                  <c:v>Budgeting ► Form ► Budget ► Submit</c:v>
                </c:pt>
                <c:pt idx="15">
                  <c:v>Budgeting ► Form ► Budget ► Revision</c:v>
                </c:pt>
                <c:pt idx="16">
                  <c:v>Budgeting ► Report ► Data List ► Budget</c:v>
                </c:pt>
                <c:pt idx="17">
                  <c:v>Customer Relation ► Form ► Customer ► Submit</c:v>
                </c:pt>
                <c:pt idx="18">
                  <c:v>Customer Relation ► Form ► Customer ► Revision</c:v>
                </c:pt>
                <c:pt idx="19">
                  <c:v>Customer Relation ► Form ► Prospective Customer ► Submit</c:v>
                </c:pt>
                <c:pt idx="20">
                  <c:v>Customer Relation ► Form ► Prospective Customer ► Revision</c:v>
                </c:pt>
                <c:pt idx="21">
                  <c:v>Customer Relation ► Form ► Sales Contract ► Submit</c:v>
                </c:pt>
                <c:pt idx="22">
                  <c:v>Customer Relation ► Form ► Sales Contract ► Revision</c:v>
                </c:pt>
                <c:pt idx="23">
                  <c:v>Customer Relation ► Form ► Sales Contract ► Cancelation</c:v>
                </c:pt>
                <c:pt idx="24">
                  <c:v>Customer Relation ► Form ► Sales Contract Addendum ► Submit</c:v>
                </c:pt>
                <c:pt idx="25">
                  <c:v>Customer Relation ► Form ► Sales Contract Addendum ► Revision</c:v>
                </c:pt>
                <c:pt idx="26">
                  <c:v>Customer Relation ► Form ► Sales Contract Addendum ► Cancelation</c:v>
                </c:pt>
                <c:pt idx="27">
                  <c:v>Customer Relation ► Form ► Sales Invoice ► Submit</c:v>
                </c:pt>
                <c:pt idx="28">
                  <c:v>Customer Relation ► Form ► Sales Invoice ► Revision</c:v>
                </c:pt>
                <c:pt idx="29">
                  <c:v>Customer Relation ► Form ► Sales Invoice ► Cancelation</c:v>
                </c:pt>
                <c:pt idx="30">
                  <c:v>Customer Relation ► Form ► Sales Order ► Submit</c:v>
                </c:pt>
                <c:pt idx="31">
                  <c:v>Customer Relation ► Form ► Sales Order ► Revision</c:v>
                </c:pt>
                <c:pt idx="32">
                  <c:v>Customer Relation ► Form ► Sales Order ► Cancelation</c:v>
                </c:pt>
                <c:pt idx="33">
                  <c:v>Customer Relation ► Form ► Sales Quotation ► Submit</c:v>
                </c:pt>
                <c:pt idx="34">
                  <c:v>Customer Relation ► Form ► Sales Quotation ► Revision</c:v>
                </c:pt>
                <c:pt idx="35">
                  <c:v>Customer Relation ► Form ► Sales Quotation ► Cancelation</c:v>
                </c:pt>
                <c:pt idx="36">
                  <c:v>Customer Relation ► Form ► Data List ► Customer</c:v>
                </c:pt>
                <c:pt idx="37">
                  <c:v>Customer Relation ► Form ► Data List ► Prospective Customer</c:v>
                </c:pt>
                <c:pt idx="38">
                  <c:v>Customer Relation ► Form ► Data List ► Sales Contract</c:v>
                </c:pt>
                <c:pt idx="39">
                  <c:v>Customer Relation ► Form ► Data List ► Sales Contract Addendum</c:v>
                </c:pt>
                <c:pt idx="40">
                  <c:v>Customer Relation ► Form ► Data List ► Sales Invoice</c:v>
                </c:pt>
                <c:pt idx="41">
                  <c:v>Customer Relation ► Form ► Data List ► Sales Order</c:v>
                </c:pt>
                <c:pt idx="42">
                  <c:v>Customer Relation ► Form ► Data List ► Sales Quotation</c:v>
                </c:pt>
                <c:pt idx="43">
                  <c:v>Finance ► Form ► Advance ► Submit</c:v>
                </c:pt>
                <c:pt idx="44">
                  <c:v>Finance ► Form ► Advance ► Revision</c:v>
                </c:pt>
                <c:pt idx="45">
                  <c:v>Finance ► Form ► Advance ► Cancelation</c:v>
                </c:pt>
                <c:pt idx="46">
                  <c:v>Finance ► Form ► Advance ► Settlement</c:v>
                </c:pt>
                <c:pt idx="47">
                  <c:v>Finance ► Form ► Bank Receive Money ► Submit</c:v>
                </c:pt>
                <c:pt idx="48">
                  <c:v>Finance ► Form ► Bank Receive Money ► Revision</c:v>
                </c:pt>
                <c:pt idx="49">
                  <c:v>Finance ► Form ► Bank Receive Money ► Cancelation</c:v>
                </c:pt>
                <c:pt idx="50">
                  <c:v>Finance ► Form ► Bank Spend Money ► Submit</c:v>
                </c:pt>
                <c:pt idx="51">
                  <c:v>Finance ► Form ► Bank Spend Money ► Revision</c:v>
                </c:pt>
                <c:pt idx="52">
                  <c:v>Finance ► Form ► Bank Spend Money ► Cancelation</c:v>
                </c:pt>
                <c:pt idx="53">
                  <c:v>Finance ► Form ► Debit Note ► Submit</c:v>
                </c:pt>
                <c:pt idx="54">
                  <c:v>Finance ► Form ► Debit Note ► Revision</c:v>
                </c:pt>
                <c:pt idx="55">
                  <c:v>Finance ► Form ► Debit Note ► Cancelation</c:v>
                </c:pt>
                <c:pt idx="56">
                  <c:v>Finance ► Form ► Payment Instruction ► Submit</c:v>
                </c:pt>
                <c:pt idx="57">
                  <c:v>Finance ► Form ► Payment Instruction ► Revision</c:v>
                </c:pt>
                <c:pt idx="58">
                  <c:v>Finance ► Form ► Payment Instruction ► Cancelation</c:v>
                </c:pt>
                <c:pt idx="59">
                  <c:v>Finance ► Form ► Payment Instruction ► Settlement</c:v>
                </c:pt>
                <c:pt idx="60">
                  <c:v>Finance ► Form ► Payment Voucher ► Submit</c:v>
                </c:pt>
                <c:pt idx="61">
                  <c:v>Finance ► Form ► Payment Voucher ► Revision</c:v>
                </c:pt>
                <c:pt idx="62">
                  <c:v>Finance ► Form ► Reimbursement ► Submit</c:v>
                </c:pt>
                <c:pt idx="63">
                  <c:v>Finance ► Form ► Reimbursement ► Revision</c:v>
                </c:pt>
                <c:pt idx="64">
                  <c:v>Finance ► Report ► Data Form ► Advance</c:v>
                </c:pt>
                <c:pt idx="65">
                  <c:v>Finance ► Report ► Data Form ► Payment Instruction</c:v>
                </c:pt>
                <c:pt idx="66">
                  <c:v>Finance ► Report ► Data List ► Advance</c:v>
                </c:pt>
                <c:pt idx="67">
                  <c:v>Finance ► Report ► Data List ► Bank Receive Money</c:v>
                </c:pt>
                <c:pt idx="68">
                  <c:v>Finance ► Report ► Data List ► Bank Spend Money</c:v>
                </c:pt>
                <c:pt idx="69">
                  <c:v>Finance ► Report ► Data List ► Debit Note</c:v>
                </c:pt>
                <c:pt idx="70">
                  <c:v>Finance ► Report ► Data List ► Payment Voucher</c:v>
                </c:pt>
                <c:pt idx="71">
                  <c:v>Finance ► Report ► Data List ► Payment Instruction</c:v>
                </c:pt>
                <c:pt idx="72">
                  <c:v>Finance ► Report ► Data List ► Reimbursement</c:v>
                </c:pt>
                <c:pt idx="73">
                  <c:v>Finance ► Report ► Resume ► Advance Request</c:v>
                </c:pt>
                <c:pt idx="74">
                  <c:v>Finance ► Report ► Resume ► Advance Settlement</c:v>
                </c:pt>
                <c:pt idx="75">
                  <c:v>Finance ► Report ► Resume ► Advance Aging</c:v>
                </c:pt>
                <c:pt idx="76">
                  <c:v>Finance ► Report ► Resume ► Advance Request To Settlement</c:v>
                </c:pt>
                <c:pt idx="77">
                  <c:v>Human Resource ► Form ► Business Trip ► Submit</c:v>
                </c:pt>
                <c:pt idx="78">
                  <c:v>Human Resource ► Form ► Business Trip ► Revision</c:v>
                </c:pt>
                <c:pt idx="79">
                  <c:v>Human Resource ► Form ► Business Trip ► Cancelation</c:v>
                </c:pt>
                <c:pt idx="80">
                  <c:v>Human Resource ► Form ► Business Trip ► Settlement</c:v>
                </c:pt>
                <c:pt idx="81">
                  <c:v>Human Resource ► Form ► Piecemeal ► Submit</c:v>
                </c:pt>
                <c:pt idx="82">
                  <c:v>Human Resource ► Form ► Piecemeal ► Revision</c:v>
                </c:pt>
                <c:pt idx="83">
                  <c:v>Human Resource ► Form ► Piecemeal ► Cancelation</c:v>
                </c:pt>
                <c:pt idx="84">
                  <c:v>Human Resource ► Form ► Timesheet ► Submit</c:v>
                </c:pt>
                <c:pt idx="85">
                  <c:v>Human Resource ► Form ► Timesheet ► Revision</c:v>
                </c:pt>
                <c:pt idx="86">
                  <c:v>Human Resource ► Form ► Timesheet ► Cancelation</c:v>
                </c:pt>
                <c:pt idx="87">
                  <c:v>Human Resource ► Report ► Data List ► Business Trip</c:v>
                </c:pt>
                <c:pt idx="88">
                  <c:v>Human Resource ► Report ► Data List ► Piecemeal</c:v>
                </c:pt>
                <c:pt idx="89">
                  <c:v>Human Resource ► Report ► Data List ► Timesheet</c:v>
                </c:pt>
                <c:pt idx="90">
                  <c:v>Production ► System ► Synchronization</c:v>
                </c:pt>
                <c:pt idx="91">
                  <c:v>Production ► Form ► Bill Of Material ► Submit</c:v>
                </c:pt>
                <c:pt idx="92">
                  <c:v>Production ► Form ► Bill Of Material ► Revision</c:v>
                </c:pt>
                <c:pt idx="93">
                  <c:v>Production ► Form ► Bill Of Material Detail ► Submit</c:v>
                </c:pt>
                <c:pt idx="94">
                  <c:v>Production ► Form ► Bill Of Material Detail ► Revision</c:v>
                </c:pt>
                <c:pt idx="95">
                  <c:v>Production ► Form ► Material Product Assembly ► Submit</c:v>
                </c:pt>
                <c:pt idx="96">
                  <c:v>Production ► Form ► Material Product Assembly ► Revision</c:v>
                </c:pt>
                <c:pt idx="97">
                  <c:v>Production ► Form ► Material Product Assembly Version ► Submit</c:v>
                </c:pt>
                <c:pt idx="98">
                  <c:v>Production ► Form ► Material Product Assembly Version ► Revision</c:v>
                </c:pt>
                <c:pt idx="99">
                  <c:v>Production ► Form ► Material Product Component ► Submit</c:v>
                </c:pt>
                <c:pt idx="100">
                  <c:v>Production ► Form ► Material Product Component ► Revision</c:v>
                </c:pt>
                <c:pt idx="101">
                  <c:v>Production ► Report ► Data List ► Bill Of Material</c:v>
                </c:pt>
                <c:pt idx="102">
                  <c:v>Production ► Report ► Data List ► Bill Of Material Detail</c:v>
                </c:pt>
                <c:pt idx="103">
                  <c:v>Production ► Report ► Data List ► Material Product Assembly</c:v>
                </c:pt>
                <c:pt idx="104">
                  <c:v>Production ► Report ► Data List ► Material Product Assembly Version</c:v>
                </c:pt>
                <c:pt idx="105">
                  <c:v>Production ► Report ► Data List ► Material Product Component</c:v>
                </c:pt>
                <c:pt idx="106">
                  <c:v>Project ► System ► Synchronization</c:v>
                </c:pt>
                <c:pt idx="107">
                  <c:v>Project ► Form ► Project ► Submit</c:v>
                </c:pt>
                <c:pt idx="108">
                  <c:v>Project ► Form ► Project ► Revision</c:v>
                </c:pt>
                <c:pt idx="109">
                  <c:v>Project ► Form ► Project Section ► Submit</c:v>
                </c:pt>
                <c:pt idx="110">
                  <c:v>Project ► Form ► Project Section ► Revision</c:v>
                </c:pt>
                <c:pt idx="111">
                  <c:v>Project ► Form ► Project Section Item ► Submit</c:v>
                </c:pt>
                <c:pt idx="112">
                  <c:v>Project ► Form ► Project Section Item ► Revision</c:v>
                </c:pt>
                <c:pt idx="113">
                  <c:v>Project ► Form ► Project Section Item Work ► Submit</c:v>
                </c:pt>
                <c:pt idx="114">
                  <c:v>Project ► Form ► Project Section Item Work ► Revision</c:v>
                </c:pt>
                <c:pt idx="115">
                  <c:v>Project ► Report ► Data List ► Project</c:v>
                </c:pt>
                <c:pt idx="116">
                  <c:v>Project ► Report ► Data List ► Project Section</c:v>
                </c:pt>
                <c:pt idx="117">
                  <c:v>Project ► Report ► Data List ► Project Section Item</c:v>
                </c:pt>
                <c:pt idx="118">
                  <c:v>Project ► Report ► Data List ► Project Section Item Work</c:v>
                </c:pt>
                <c:pt idx="119">
                  <c:v>Supply Chain ► Form ► Delivery Order ► Submit</c:v>
                </c:pt>
                <c:pt idx="120">
                  <c:v>Supply Chain ► Form ► Delivery Order ► Revision</c:v>
                </c:pt>
                <c:pt idx="121">
                  <c:v>Supply Chain ► Form ► Delivery Order ► Cancelation</c:v>
                </c:pt>
                <c:pt idx="122">
                  <c:v>Supply Chain ► Form ► Procurement Requisition ► Submit</c:v>
                </c:pt>
                <c:pt idx="123">
                  <c:v>Supply Chain ► Form ► Procurement Requisition ► Revision</c:v>
                </c:pt>
                <c:pt idx="124">
                  <c:v>Supply Chain ► Form ► Procurement Requisition ► Cancelation</c:v>
                </c:pt>
                <c:pt idx="125">
                  <c:v>Supply Chain ► Form ► Procurement Requisition ► Settlement</c:v>
                </c:pt>
                <c:pt idx="126">
                  <c:v>Supply Chain ► Form ► Purchase Order ► Submit</c:v>
                </c:pt>
                <c:pt idx="127">
                  <c:v>Supply Chain ► Form ► Purchase Order ► Revision</c:v>
                </c:pt>
                <c:pt idx="128">
                  <c:v>Supply Chain ► Form ► Purchase Order ► Cancelation</c:v>
                </c:pt>
                <c:pt idx="129">
                  <c:v>Supply Chain ► Form ► Purchase Order ► Settlement</c:v>
                </c:pt>
                <c:pt idx="130">
                  <c:v>Supply Chain ► Form ► Stock Opname ► Submit</c:v>
                </c:pt>
                <c:pt idx="131">
                  <c:v>Supply Chain ► Form ► Stock Opname ► Revision</c:v>
                </c:pt>
                <c:pt idx="132">
                  <c:v>Supply Chain ► Form ► Stock Opname ► Cancelation</c:v>
                </c:pt>
                <c:pt idx="133">
                  <c:v>Supply Chain ► Form ► Warehouse Inbound ► Submit</c:v>
                </c:pt>
                <c:pt idx="134">
                  <c:v>Supply Chain ► Form ► Warehouse Inbound ► Revision</c:v>
                </c:pt>
                <c:pt idx="135">
                  <c:v>Supply Chain ► Form ► Warehouse Inbound ► Cancelation</c:v>
                </c:pt>
                <c:pt idx="136">
                  <c:v>Supply Chain ► Form ► Warehouse Outbound ► Submit</c:v>
                </c:pt>
                <c:pt idx="137">
                  <c:v>Supply Chain ► Form ► Warehouse Outbound ► Revision</c:v>
                </c:pt>
                <c:pt idx="138">
                  <c:v>Supply Chain ► Form ► Warehouse Outbound ► Cancelation</c:v>
                </c:pt>
                <c:pt idx="139">
                  <c:v>Supply Chain ► Report ► Data List ► Delivery Order</c:v>
                </c:pt>
                <c:pt idx="140">
                  <c:v>Supply Chain ► Report ► Data List ► Procurement Requisition</c:v>
                </c:pt>
                <c:pt idx="141">
                  <c:v>Supply Chain ► Report ► Data List ► Purchase Order</c:v>
                </c:pt>
                <c:pt idx="142">
                  <c:v>Supply Chain ► Report ► Data List ► Stock Opname</c:v>
                </c:pt>
                <c:pt idx="143">
                  <c:v>Supply Chain ► Report ► Data List ► Warehouse Inbound</c:v>
                </c:pt>
                <c:pt idx="144">
                  <c:v>Supply Chain ► Report ► Data List ► Warehouse Outbound</c:v>
                </c:pt>
                <c:pt idx="145">
                  <c:v>Supply Chain ► Report ► Resume ► PR to PO</c:v>
                </c:pt>
                <c:pt idx="146">
                  <c:v>Supply Chain ► Report ► Resume ► PO to PI</c:v>
                </c:pt>
                <c:pt idx="147">
                  <c:v>Supply Chain ► Report ► Resume ► PI to Payment</c:v>
                </c:pt>
              </c:strCache>
            </c:strRef>
          </c:cat>
          <c:val>
            <c:numRef>
              <c:f>RESUME!$Q$2:$Q$150</c:f>
              <c:numCache>
                <c:formatCode>_(* #,##0_);_(* \(#,##0\);_(* "-"_);_(@_)</c:formatCode>
                <c:ptCount val="149"/>
                <c:pt idx="0">
                  <c:v>30</c:v>
                </c:pt>
                <c:pt idx="1">
                  <c:v>3</c:v>
                </c:pt>
                <c:pt idx="2">
                  <c:v>13</c:v>
                </c:pt>
                <c:pt idx="3">
                  <c:v>7</c:v>
                </c:pt>
                <c:pt idx="4">
                  <c:v>351.56739166666375</c:v>
                </c:pt>
                <c:pt idx="5">
                  <c:v>351.56739166666375</c:v>
                </c:pt>
                <c:pt idx="6">
                  <c:v>351.56739166666375</c:v>
                </c:pt>
                <c:pt idx="14">
                  <c:v>165</c:v>
                </c:pt>
                <c:pt idx="15">
                  <c:v>165</c:v>
                </c:pt>
                <c:pt idx="16">
                  <c:v>132</c:v>
                </c:pt>
                <c:pt idx="17">
                  <c:v>71</c:v>
                </c:pt>
                <c:pt idx="18">
                  <c:v>71</c:v>
                </c:pt>
                <c:pt idx="21">
                  <c:v>1</c:v>
                </c:pt>
                <c:pt idx="22">
                  <c:v>1</c:v>
                </c:pt>
                <c:pt idx="30">
                  <c:v>206</c:v>
                </c:pt>
                <c:pt idx="31">
                  <c:v>206</c:v>
                </c:pt>
                <c:pt idx="32">
                  <c:v>206</c:v>
                </c:pt>
                <c:pt idx="90">
                  <c:v>32</c:v>
                </c:pt>
                <c:pt idx="91">
                  <c:v>30</c:v>
                </c:pt>
                <c:pt idx="106">
                  <c:v>32</c:v>
                </c:pt>
              </c:numCache>
            </c:numRef>
          </c:val>
        </c:ser>
        <c:ser>
          <c:idx val="2"/>
          <c:order val="2"/>
          <c:tx>
            <c:strRef>
              <c:f>RESUME!$R$1</c:f>
              <c:strCache>
                <c:ptCount val="1"/>
                <c:pt idx="0">
                  <c:v>Remain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RESUME!$K$2:$K$150</c:f>
              <c:strCache>
                <c:ptCount val="148"/>
                <c:pt idx="0">
                  <c:v>Main ► Form ► Core</c:v>
                </c:pt>
                <c:pt idx="1">
                  <c:v>System ► Form ► Authentication ► Login</c:v>
                </c:pt>
                <c:pt idx="2">
                  <c:v>System ► Form ► Authentication ► Logout</c:v>
                </c:pt>
                <c:pt idx="3">
                  <c:v>System ► Form ► Homepage</c:v>
                </c:pt>
                <c:pt idx="4">
                  <c:v>Data Master ► Form ► Master ► Submit</c:v>
                </c:pt>
                <c:pt idx="5">
                  <c:v>Data Master ► Form ► Master ► Revision</c:v>
                </c:pt>
                <c:pt idx="6">
                  <c:v>Data Master ► Form ► Master ► Delete</c:v>
                </c:pt>
                <c:pt idx="7">
                  <c:v>Accounting ► Form ► Journal ► Submit</c:v>
                </c:pt>
                <c:pt idx="8">
                  <c:v>Accounting ► Form ► Journal ► Revision</c:v>
                </c:pt>
                <c:pt idx="9">
                  <c:v>Accounting ► Form ► Journal ► Posting</c:v>
                </c:pt>
                <c:pt idx="10">
                  <c:v>Accounting ► Report ► Resume ► General Ledger</c:v>
                </c:pt>
                <c:pt idx="11">
                  <c:v>Accounting ► Report ► Resume ► Journal</c:v>
                </c:pt>
                <c:pt idx="12">
                  <c:v>Accounting ► Report ► Resume ► Profit &amp; Loss</c:v>
                </c:pt>
                <c:pt idx="13">
                  <c:v>Accounting ► Report ► Resume ► Trial Balance</c:v>
                </c:pt>
                <c:pt idx="14">
                  <c:v>Budgeting ► Form ► Budget ► Submit</c:v>
                </c:pt>
                <c:pt idx="15">
                  <c:v>Budgeting ► Form ► Budget ► Revision</c:v>
                </c:pt>
                <c:pt idx="16">
                  <c:v>Budgeting ► Report ► Data List ► Budget</c:v>
                </c:pt>
                <c:pt idx="17">
                  <c:v>Customer Relation ► Form ► Customer ► Submit</c:v>
                </c:pt>
                <c:pt idx="18">
                  <c:v>Customer Relation ► Form ► Customer ► Revision</c:v>
                </c:pt>
                <c:pt idx="19">
                  <c:v>Customer Relation ► Form ► Prospective Customer ► Submit</c:v>
                </c:pt>
                <c:pt idx="20">
                  <c:v>Customer Relation ► Form ► Prospective Customer ► Revision</c:v>
                </c:pt>
                <c:pt idx="21">
                  <c:v>Customer Relation ► Form ► Sales Contract ► Submit</c:v>
                </c:pt>
                <c:pt idx="22">
                  <c:v>Customer Relation ► Form ► Sales Contract ► Revision</c:v>
                </c:pt>
                <c:pt idx="23">
                  <c:v>Customer Relation ► Form ► Sales Contract ► Cancelation</c:v>
                </c:pt>
                <c:pt idx="24">
                  <c:v>Customer Relation ► Form ► Sales Contract Addendum ► Submit</c:v>
                </c:pt>
                <c:pt idx="25">
                  <c:v>Customer Relation ► Form ► Sales Contract Addendum ► Revision</c:v>
                </c:pt>
                <c:pt idx="26">
                  <c:v>Customer Relation ► Form ► Sales Contract Addendum ► Cancelation</c:v>
                </c:pt>
                <c:pt idx="27">
                  <c:v>Customer Relation ► Form ► Sales Invoice ► Submit</c:v>
                </c:pt>
                <c:pt idx="28">
                  <c:v>Customer Relation ► Form ► Sales Invoice ► Revision</c:v>
                </c:pt>
                <c:pt idx="29">
                  <c:v>Customer Relation ► Form ► Sales Invoice ► Cancelation</c:v>
                </c:pt>
                <c:pt idx="30">
                  <c:v>Customer Relation ► Form ► Sales Order ► Submit</c:v>
                </c:pt>
                <c:pt idx="31">
                  <c:v>Customer Relation ► Form ► Sales Order ► Revision</c:v>
                </c:pt>
                <c:pt idx="32">
                  <c:v>Customer Relation ► Form ► Sales Order ► Cancelation</c:v>
                </c:pt>
                <c:pt idx="33">
                  <c:v>Customer Relation ► Form ► Sales Quotation ► Submit</c:v>
                </c:pt>
                <c:pt idx="34">
                  <c:v>Customer Relation ► Form ► Sales Quotation ► Revision</c:v>
                </c:pt>
                <c:pt idx="35">
                  <c:v>Customer Relation ► Form ► Sales Quotation ► Cancelation</c:v>
                </c:pt>
                <c:pt idx="36">
                  <c:v>Customer Relation ► Form ► Data List ► Customer</c:v>
                </c:pt>
                <c:pt idx="37">
                  <c:v>Customer Relation ► Form ► Data List ► Prospective Customer</c:v>
                </c:pt>
                <c:pt idx="38">
                  <c:v>Customer Relation ► Form ► Data List ► Sales Contract</c:v>
                </c:pt>
                <c:pt idx="39">
                  <c:v>Customer Relation ► Form ► Data List ► Sales Contract Addendum</c:v>
                </c:pt>
                <c:pt idx="40">
                  <c:v>Customer Relation ► Form ► Data List ► Sales Invoice</c:v>
                </c:pt>
                <c:pt idx="41">
                  <c:v>Customer Relation ► Form ► Data List ► Sales Order</c:v>
                </c:pt>
                <c:pt idx="42">
                  <c:v>Customer Relation ► Form ► Data List ► Sales Quotation</c:v>
                </c:pt>
                <c:pt idx="43">
                  <c:v>Finance ► Form ► Advance ► Submit</c:v>
                </c:pt>
                <c:pt idx="44">
                  <c:v>Finance ► Form ► Advance ► Revision</c:v>
                </c:pt>
                <c:pt idx="45">
                  <c:v>Finance ► Form ► Advance ► Cancelation</c:v>
                </c:pt>
                <c:pt idx="46">
                  <c:v>Finance ► Form ► Advance ► Settlement</c:v>
                </c:pt>
                <c:pt idx="47">
                  <c:v>Finance ► Form ► Bank Receive Money ► Submit</c:v>
                </c:pt>
                <c:pt idx="48">
                  <c:v>Finance ► Form ► Bank Receive Money ► Revision</c:v>
                </c:pt>
                <c:pt idx="49">
                  <c:v>Finance ► Form ► Bank Receive Money ► Cancelation</c:v>
                </c:pt>
                <c:pt idx="50">
                  <c:v>Finance ► Form ► Bank Spend Money ► Submit</c:v>
                </c:pt>
                <c:pt idx="51">
                  <c:v>Finance ► Form ► Bank Spend Money ► Revision</c:v>
                </c:pt>
                <c:pt idx="52">
                  <c:v>Finance ► Form ► Bank Spend Money ► Cancelation</c:v>
                </c:pt>
                <c:pt idx="53">
                  <c:v>Finance ► Form ► Debit Note ► Submit</c:v>
                </c:pt>
                <c:pt idx="54">
                  <c:v>Finance ► Form ► Debit Note ► Revision</c:v>
                </c:pt>
                <c:pt idx="55">
                  <c:v>Finance ► Form ► Debit Note ► Cancelation</c:v>
                </c:pt>
                <c:pt idx="56">
                  <c:v>Finance ► Form ► Payment Instruction ► Submit</c:v>
                </c:pt>
                <c:pt idx="57">
                  <c:v>Finance ► Form ► Payment Instruction ► Revision</c:v>
                </c:pt>
                <c:pt idx="58">
                  <c:v>Finance ► Form ► Payment Instruction ► Cancelation</c:v>
                </c:pt>
                <c:pt idx="59">
                  <c:v>Finance ► Form ► Payment Instruction ► Settlement</c:v>
                </c:pt>
                <c:pt idx="60">
                  <c:v>Finance ► Form ► Payment Voucher ► Submit</c:v>
                </c:pt>
                <c:pt idx="61">
                  <c:v>Finance ► Form ► Payment Voucher ► Revision</c:v>
                </c:pt>
                <c:pt idx="62">
                  <c:v>Finance ► Form ► Reimbursement ► Submit</c:v>
                </c:pt>
                <c:pt idx="63">
                  <c:v>Finance ► Form ► Reimbursement ► Revision</c:v>
                </c:pt>
                <c:pt idx="64">
                  <c:v>Finance ► Report ► Data Form ► Advance</c:v>
                </c:pt>
                <c:pt idx="65">
                  <c:v>Finance ► Report ► Data Form ► Payment Instruction</c:v>
                </c:pt>
                <c:pt idx="66">
                  <c:v>Finance ► Report ► Data List ► Advance</c:v>
                </c:pt>
                <c:pt idx="67">
                  <c:v>Finance ► Report ► Data List ► Bank Receive Money</c:v>
                </c:pt>
                <c:pt idx="68">
                  <c:v>Finance ► Report ► Data List ► Bank Spend Money</c:v>
                </c:pt>
                <c:pt idx="69">
                  <c:v>Finance ► Report ► Data List ► Debit Note</c:v>
                </c:pt>
                <c:pt idx="70">
                  <c:v>Finance ► Report ► Data List ► Payment Voucher</c:v>
                </c:pt>
                <c:pt idx="71">
                  <c:v>Finance ► Report ► Data List ► Payment Instruction</c:v>
                </c:pt>
                <c:pt idx="72">
                  <c:v>Finance ► Report ► Data List ► Reimbursement</c:v>
                </c:pt>
                <c:pt idx="73">
                  <c:v>Finance ► Report ► Resume ► Advance Request</c:v>
                </c:pt>
                <c:pt idx="74">
                  <c:v>Finance ► Report ► Resume ► Advance Settlement</c:v>
                </c:pt>
                <c:pt idx="75">
                  <c:v>Finance ► Report ► Resume ► Advance Aging</c:v>
                </c:pt>
                <c:pt idx="76">
                  <c:v>Finance ► Report ► Resume ► Advance Request To Settlement</c:v>
                </c:pt>
                <c:pt idx="77">
                  <c:v>Human Resource ► Form ► Business Trip ► Submit</c:v>
                </c:pt>
                <c:pt idx="78">
                  <c:v>Human Resource ► Form ► Business Trip ► Revision</c:v>
                </c:pt>
                <c:pt idx="79">
                  <c:v>Human Resource ► Form ► Business Trip ► Cancelation</c:v>
                </c:pt>
                <c:pt idx="80">
                  <c:v>Human Resource ► Form ► Business Trip ► Settlement</c:v>
                </c:pt>
                <c:pt idx="81">
                  <c:v>Human Resource ► Form ► Piecemeal ► Submit</c:v>
                </c:pt>
                <c:pt idx="82">
                  <c:v>Human Resource ► Form ► Piecemeal ► Revision</c:v>
                </c:pt>
                <c:pt idx="83">
                  <c:v>Human Resource ► Form ► Piecemeal ► Cancelation</c:v>
                </c:pt>
                <c:pt idx="84">
                  <c:v>Human Resource ► Form ► Timesheet ► Submit</c:v>
                </c:pt>
                <c:pt idx="85">
                  <c:v>Human Resource ► Form ► Timesheet ► Revision</c:v>
                </c:pt>
                <c:pt idx="86">
                  <c:v>Human Resource ► Form ► Timesheet ► Cancelation</c:v>
                </c:pt>
                <c:pt idx="87">
                  <c:v>Human Resource ► Report ► Data List ► Business Trip</c:v>
                </c:pt>
                <c:pt idx="88">
                  <c:v>Human Resource ► Report ► Data List ► Piecemeal</c:v>
                </c:pt>
                <c:pt idx="89">
                  <c:v>Human Resource ► Report ► Data List ► Timesheet</c:v>
                </c:pt>
                <c:pt idx="90">
                  <c:v>Production ► System ► Synchronization</c:v>
                </c:pt>
                <c:pt idx="91">
                  <c:v>Production ► Form ► Bill Of Material ► Submit</c:v>
                </c:pt>
                <c:pt idx="92">
                  <c:v>Production ► Form ► Bill Of Material ► Revision</c:v>
                </c:pt>
                <c:pt idx="93">
                  <c:v>Production ► Form ► Bill Of Material Detail ► Submit</c:v>
                </c:pt>
                <c:pt idx="94">
                  <c:v>Production ► Form ► Bill Of Material Detail ► Revision</c:v>
                </c:pt>
                <c:pt idx="95">
                  <c:v>Production ► Form ► Material Product Assembly ► Submit</c:v>
                </c:pt>
                <c:pt idx="96">
                  <c:v>Production ► Form ► Material Product Assembly ► Revision</c:v>
                </c:pt>
                <c:pt idx="97">
                  <c:v>Production ► Form ► Material Product Assembly Version ► Submit</c:v>
                </c:pt>
                <c:pt idx="98">
                  <c:v>Production ► Form ► Material Product Assembly Version ► Revision</c:v>
                </c:pt>
                <c:pt idx="99">
                  <c:v>Production ► Form ► Material Product Component ► Submit</c:v>
                </c:pt>
                <c:pt idx="100">
                  <c:v>Production ► Form ► Material Product Component ► Revision</c:v>
                </c:pt>
                <c:pt idx="101">
                  <c:v>Production ► Report ► Data List ► Bill Of Material</c:v>
                </c:pt>
                <c:pt idx="102">
                  <c:v>Production ► Report ► Data List ► Bill Of Material Detail</c:v>
                </c:pt>
                <c:pt idx="103">
                  <c:v>Production ► Report ► Data List ► Material Product Assembly</c:v>
                </c:pt>
                <c:pt idx="104">
                  <c:v>Production ► Report ► Data List ► Material Product Assembly Version</c:v>
                </c:pt>
                <c:pt idx="105">
                  <c:v>Production ► Report ► Data List ► Material Product Component</c:v>
                </c:pt>
                <c:pt idx="106">
                  <c:v>Project ► System ► Synchronization</c:v>
                </c:pt>
                <c:pt idx="107">
                  <c:v>Project ► Form ► Project ► Submit</c:v>
                </c:pt>
                <c:pt idx="108">
                  <c:v>Project ► Form ► Project ► Revision</c:v>
                </c:pt>
                <c:pt idx="109">
                  <c:v>Project ► Form ► Project Section ► Submit</c:v>
                </c:pt>
                <c:pt idx="110">
                  <c:v>Project ► Form ► Project Section ► Revision</c:v>
                </c:pt>
                <c:pt idx="111">
                  <c:v>Project ► Form ► Project Section Item ► Submit</c:v>
                </c:pt>
                <c:pt idx="112">
                  <c:v>Project ► Form ► Project Section Item ► Revision</c:v>
                </c:pt>
                <c:pt idx="113">
                  <c:v>Project ► Form ► Project Section Item Work ► Submit</c:v>
                </c:pt>
                <c:pt idx="114">
                  <c:v>Project ► Form ► Project Section Item Work ► Revision</c:v>
                </c:pt>
                <c:pt idx="115">
                  <c:v>Project ► Report ► Data List ► Project</c:v>
                </c:pt>
                <c:pt idx="116">
                  <c:v>Project ► Report ► Data List ► Project Section</c:v>
                </c:pt>
                <c:pt idx="117">
                  <c:v>Project ► Report ► Data List ► Project Section Item</c:v>
                </c:pt>
                <c:pt idx="118">
                  <c:v>Project ► Report ► Data List ► Project Section Item Work</c:v>
                </c:pt>
                <c:pt idx="119">
                  <c:v>Supply Chain ► Form ► Delivery Order ► Submit</c:v>
                </c:pt>
                <c:pt idx="120">
                  <c:v>Supply Chain ► Form ► Delivery Order ► Revision</c:v>
                </c:pt>
                <c:pt idx="121">
                  <c:v>Supply Chain ► Form ► Delivery Order ► Cancelation</c:v>
                </c:pt>
                <c:pt idx="122">
                  <c:v>Supply Chain ► Form ► Procurement Requisition ► Submit</c:v>
                </c:pt>
                <c:pt idx="123">
                  <c:v>Supply Chain ► Form ► Procurement Requisition ► Revision</c:v>
                </c:pt>
                <c:pt idx="124">
                  <c:v>Supply Chain ► Form ► Procurement Requisition ► Cancelation</c:v>
                </c:pt>
                <c:pt idx="125">
                  <c:v>Supply Chain ► Form ► Procurement Requisition ► Settlement</c:v>
                </c:pt>
                <c:pt idx="126">
                  <c:v>Supply Chain ► Form ► Purchase Order ► Submit</c:v>
                </c:pt>
                <c:pt idx="127">
                  <c:v>Supply Chain ► Form ► Purchase Order ► Revision</c:v>
                </c:pt>
                <c:pt idx="128">
                  <c:v>Supply Chain ► Form ► Purchase Order ► Cancelation</c:v>
                </c:pt>
                <c:pt idx="129">
                  <c:v>Supply Chain ► Form ► Purchase Order ► Settlement</c:v>
                </c:pt>
                <c:pt idx="130">
                  <c:v>Supply Chain ► Form ► Stock Opname ► Submit</c:v>
                </c:pt>
                <c:pt idx="131">
                  <c:v>Supply Chain ► Form ► Stock Opname ► Revision</c:v>
                </c:pt>
                <c:pt idx="132">
                  <c:v>Supply Chain ► Form ► Stock Opname ► Cancelation</c:v>
                </c:pt>
                <c:pt idx="133">
                  <c:v>Supply Chain ► Form ► Warehouse Inbound ► Submit</c:v>
                </c:pt>
                <c:pt idx="134">
                  <c:v>Supply Chain ► Form ► Warehouse Inbound ► Revision</c:v>
                </c:pt>
                <c:pt idx="135">
                  <c:v>Supply Chain ► Form ► Warehouse Inbound ► Cancelation</c:v>
                </c:pt>
                <c:pt idx="136">
                  <c:v>Supply Chain ► Form ► Warehouse Outbound ► Submit</c:v>
                </c:pt>
                <c:pt idx="137">
                  <c:v>Supply Chain ► Form ► Warehouse Outbound ► Revision</c:v>
                </c:pt>
                <c:pt idx="138">
                  <c:v>Supply Chain ► Form ► Warehouse Outbound ► Cancelation</c:v>
                </c:pt>
                <c:pt idx="139">
                  <c:v>Supply Chain ► Report ► Data List ► Delivery Order</c:v>
                </c:pt>
                <c:pt idx="140">
                  <c:v>Supply Chain ► Report ► Data List ► Procurement Requisition</c:v>
                </c:pt>
                <c:pt idx="141">
                  <c:v>Supply Chain ► Report ► Data List ► Purchase Order</c:v>
                </c:pt>
                <c:pt idx="142">
                  <c:v>Supply Chain ► Report ► Data List ► Stock Opname</c:v>
                </c:pt>
                <c:pt idx="143">
                  <c:v>Supply Chain ► Report ► Data List ► Warehouse Inbound</c:v>
                </c:pt>
                <c:pt idx="144">
                  <c:v>Supply Chain ► Report ► Data List ► Warehouse Outbound</c:v>
                </c:pt>
                <c:pt idx="145">
                  <c:v>Supply Chain ► Report ► Resume ► PR to PO</c:v>
                </c:pt>
                <c:pt idx="146">
                  <c:v>Supply Chain ► Report ► Resume ► PO to PI</c:v>
                </c:pt>
                <c:pt idx="147">
                  <c:v>Supply Chain ► Report ► Resume ► PI to Payment</c:v>
                </c:pt>
              </c:strCache>
            </c:strRef>
          </c:cat>
          <c:val>
            <c:numRef>
              <c:f>RESUME!$R$2:$R$150</c:f>
              <c:numCache>
                <c:formatCode>_(* #,##0_);_(* \(#,##0\);_(* "-"_);_(@_)</c:formatCode>
                <c:ptCount val="1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48.432608333336248</c:v>
                </c:pt>
                <c:pt idx="5">
                  <c:v>48.432608333336248</c:v>
                </c:pt>
                <c:pt idx="6">
                  <c:v>48.432608333336248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1">
                  <c:v>#N/A</c:v>
                </c:pt>
                <c:pt idx="22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90">
                  <c:v>#N/A</c:v>
                </c:pt>
                <c:pt idx="91">
                  <c:v>#N/A</c:v>
                </c:pt>
                <c:pt idx="106">
                  <c:v>#N/A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87240896"/>
        <c:axId val="187178344"/>
      </c:barChart>
      <c:catAx>
        <c:axId val="18724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7178344"/>
        <c:crossesAt val="44118"/>
        <c:auto val="1"/>
        <c:lblAlgn val="ctr"/>
        <c:lblOffset val="100"/>
        <c:noMultiLvlLbl val="0"/>
      </c:catAx>
      <c:valAx>
        <c:axId val="187178344"/>
        <c:scaling>
          <c:orientation val="minMax"/>
          <c:min val="4411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872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161923</xdr:rowOff>
    </xdr:from>
    <xdr:to>
      <xdr:col>19</xdr:col>
      <xdr:colOff>8753475</xdr:colOff>
      <xdr:row>151</xdr:row>
      <xdr:rowOff>19051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49"/>
  <sheetViews>
    <sheetView topLeftCell="P116" zoomScaleNormal="100" workbookViewId="0">
      <selection activeCell="L108" sqref="L108"/>
    </sheetView>
  </sheetViews>
  <sheetFormatPr defaultRowHeight="12.75" x14ac:dyDescent="0.2"/>
  <cols>
    <col min="1" max="1" width="1.42578125" style="1" customWidth="1"/>
    <col min="2" max="2" width="13.42578125" style="1" bestFit="1" customWidth="1"/>
    <col min="3" max="3" width="5.85546875" style="1" bestFit="1" customWidth="1"/>
    <col min="4" max="4" width="24.7109375" style="1" bestFit="1" customWidth="1"/>
    <col min="5" max="5" width="25.5703125" style="1" bestFit="1" customWidth="1"/>
    <col min="6" max="6" width="1.42578125" style="25" customWidth="1"/>
    <col min="7" max="9" width="1.42578125" style="1" customWidth="1"/>
    <col min="10" max="10" width="5.5703125" style="1" customWidth="1"/>
    <col min="11" max="11" width="51.7109375" style="27" bestFit="1" customWidth="1"/>
    <col min="12" max="12" width="32.42578125" style="75" customWidth="1"/>
    <col min="13" max="13" width="12.140625" style="1" bestFit="1" customWidth="1"/>
    <col min="14" max="14" width="8.7109375" style="70" bestFit="1" customWidth="1"/>
    <col min="15" max="15" width="8.7109375" style="71" bestFit="1" customWidth="1"/>
    <col min="16" max="16" width="7" style="63" bestFit="1" customWidth="1"/>
    <col min="17" max="17" width="6.140625" style="63" bestFit="1" customWidth="1"/>
    <col min="18" max="18" width="7.7109375" style="63" bestFit="1" customWidth="1"/>
    <col min="19" max="19" width="7" style="63" customWidth="1"/>
    <col min="20" max="20" width="132.5703125" style="63" customWidth="1"/>
    <col min="21" max="21" width="9.140625" style="24"/>
    <col min="22" max="22" width="10.7109375" style="1" bestFit="1" customWidth="1"/>
    <col min="23" max="16384" width="9.140625" style="1"/>
  </cols>
  <sheetData>
    <row r="1" spans="2:22" x14ac:dyDescent="0.2">
      <c r="K1" s="26" t="s">
        <v>63</v>
      </c>
      <c r="M1" s="11" t="s">
        <v>302</v>
      </c>
      <c r="N1" s="72" t="s">
        <v>64</v>
      </c>
      <c r="O1" s="73" t="s">
        <v>298</v>
      </c>
      <c r="P1" s="74" t="s">
        <v>301</v>
      </c>
      <c r="Q1" s="74" t="s">
        <v>300</v>
      </c>
      <c r="R1" s="74" t="s">
        <v>62</v>
      </c>
    </row>
    <row r="2" spans="2:22" x14ac:dyDescent="0.2">
      <c r="B2" s="1" t="s">
        <v>65</v>
      </c>
      <c r="C2" s="1" t="s">
        <v>66</v>
      </c>
      <c r="D2" s="1" t="s">
        <v>58</v>
      </c>
      <c r="F2" s="25" t="str">
        <f>IF(EXACT(B2, ""), F1, B2)</f>
        <v>Main</v>
      </c>
      <c r="G2" s="25" t="str">
        <f t="shared" ref="G2" si="0">IF(EXACT(C2, ""), G1, C2)</f>
        <v>Form</v>
      </c>
      <c r="H2" s="25" t="str">
        <f t="shared" ref="H2" si="1">IF(EXACT(C2, ""), IF(EXACT(D2, ""), H1, D2), IF(EXACT(D2, ""), "", D2))</f>
        <v>Core</v>
      </c>
      <c r="I2" s="25" t="str">
        <f>IF(EXACT(H2, ""), "", IF(EXACT(E2, ""), "", E2))</f>
        <v/>
      </c>
      <c r="J2" s="25"/>
      <c r="K2" s="27" t="str">
        <f>CONCATENATE(
IF(EXACT(F2, ""), "", F2),
IF(EXACT(G2, ""), "", CONCATENATE(" ► ", G2)),
IF(EXACT(H2, ""), "", CONCATENATE(" ► ", H2)),
IF(EXACT(I2, ""), "", CONCATENATE(" ► ", I2)),
)</f>
        <v>Main ► Form ► Core</v>
      </c>
      <c r="L2" s="75" t="s">
        <v>25</v>
      </c>
      <c r="M2" s="1" t="str">
        <f ca="1">IF(EXACT(L2, ""),
     "",
     IF((VLOOKUP(L2, OFFSET(MAIN!$B$6, 0, 0, PARAMETER!$C$2, PARAMETER!$C$3), 9, ) &gt; 1),
          IF((VLOOKUP(L2, OFFSET(MAIN!$B$6, 0, 0, PARAMETER!$C$2, PARAMETER!$C$3), 10, ) &gt; 1),
               "Sudah Terealisir",
               "On Progress"),
          "Belum ada Realisasi"
          )
     )</f>
        <v>Sudah Terealisir</v>
      </c>
      <c r="N2" s="70">
        <f ca="1">IF((VLOOKUP(L2, OFFSET(MAIN!$B$6, 0, 0, PARAMETER!$C$2, PARAMETER!$C$3), 9, ) &gt; 1),
     IF((VLOOKUP(L2, OFFSET(MAIN!$B$6, 0, 0, PARAMETER!$C$2, PARAMETER!$C$3), 10, ) &gt; 1),
           VLOOKUP(L2, OFFSET(MAIN!$B$6, 0, 0, PARAMETER!$C$2, PARAMETER!$C$3), 9, ),
           VLOOKUP(L2, OFFSET(MAIN!$B$6, 0, 0, PARAMETER!$C$2, PARAMETER!$C$3), 9, )),
     VLOOKUP(L2, OFFSET(MAIN!$B$6, 0, 0, PARAMETER!$C$2, PARAMETER!$C$3), 6, )
     )</f>
        <v>44118</v>
      </c>
      <c r="O2" s="71">
        <f ca="1">IF((VLOOKUP(L2, OFFSET(MAIN!$B$6, 0, 0, PARAMETER!$C$2, PARAMETER!$C$3), 9, ) &gt; 1),
     IF((VLOOKUP(L2, OFFSET(MAIN!$B$6, 0, 0, PARAMETER!$C$2, PARAMETER!$C$3), 10, ) &gt; 1),
          VLOOKUP(L2, OFFSET(MAIN!$B$6, 0, 0, PARAMETER!$C$2, PARAMETER!$C$3), 10, ),
          (VLOOKUP(L2, OFFSET(MAIN!$B$6, 0, 0, PARAMETER!$C$2, PARAMETER!$C$3), 9, )+VLOOKUP(L2, OFFSET(MAIN!$B$6, 0, 0, PARAMETER!$C$2, PARAMETER!$C$3), 5, ))),
     VLOOKUP(L2, OFFSET(MAIN!$B$6, 0, 0, PARAMETER!$C$2, PARAMETER!$C$3), 7, )
     )</f>
        <v>44148</v>
      </c>
      <c r="P2" s="63">
        <f ca="1">O2-N2</f>
        <v>30</v>
      </c>
      <c r="Q2" s="63">
        <f ca="1">IF(O2 &lt;= PARAMETER!$C$4,
     P2,
     PARAMETER!$C$4 - N2
     )</f>
        <v>30</v>
      </c>
      <c r="R2" s="63" t="e">
        <f ca="1">IFERROR(1/(1/(P2-Q2)), NA())</f>
        <v>#N/A</v>
      </c>
      <c r="V2" s="17"/>
    </row>
    <row r="3" spans="2:22" x14ac:dyDescent="0.2">
      <c r="B3" s="1" t="s">
        <v>79</v>
      </c>
      <c r="C3" s="1" t="s">
        <v>66</v>
      </c>
      <c r="D3" s="1" t="s">
        <v>80</v>
      </c>
      <c r="E3" s="1" t="s">
        <v>59</v>
      </c>
      <c r="F3" s="25" t="str">
        <f t="shared" ref="F3" si="2">IF(EXACT(B3, ""), F2, B3)</f>
        <v>System</v>
      </c>
      <c r="G3" s="25" t="str">
        <f t="shared" ref="G3" si="3">IF(EXACT(C3, ""), G2, C3)</f>
        <v>Form</v>
      </c>
      <c r="H3" s="25" t="str">
        <f t="shared" ref="H3" si="4">IF(EXACT(C3, ""), IF(EXACT(D3, ""), H2, D3), IF(EXACT(D3, ""), "", D3))</f>
        <v>Authentication</v>
      </c>
      <c r="I3" s="25" t="str">
        <f t="shared" ref="I3" si="5">IF(EXACT(H3, ""), "", IF(EXACT(E3, ""), "", E3))</f>
        <v>Login</v>
      </c>
      <c r="J3" s="25"/>
      <c r="K3" s="27" t="str">
        <f t="shared" ref="K3" si="6">CONCATENATE(
IF(EXACT(F3, ""), "", F3),
IF(EXACT(G3, ""), "", CONCATENATE(" ► ", G3)),
IF(EXACT(H3, ""), "", CONCATENATE(" ► ", H3)),
IF(EXACT(I3, ""), "", CONCATENATE(" ► ", I3)),
)</f>
        <v>System ► Form ► Authentication ► Login</v>
      </c>
      <c r="L3" s="75" t="s">
        <v>26</v>
      </c>
      <c r="M3" s="1" t="str">
        <f ca="1">IF(EXACT(L3, ""),
     "",
     IF((VLOOKUP(L3, OFFSET(MAIN!$B$6, 0, 0, PARAMETER!$C$2, PARAMETER!$C$3), 9, ) &gt; 1),
          IF((VLOOKUP(L3, OFFSET(MAIN!$B$6, 0, 0, PARAMETER!$C$2, PARAMETER!$C$3), 10, ) &gt; 1),
               "Sudah Terealisir",
               "On Progress"),
          "Belum ada Realisasi"
          )
     )</f>
        <v>Sudah Terealisir</v>
      </c>
      <c r="N3" s="70">
        <f ca="1">IF((VLOOKUP(L3, OFFSET(MAIN!$B$6, 0, 0, PARAMETER!$C$2, PARAMETER!$C$3), 9, ) &gt; 1),
     IF((VLOOKUP(L3, OFFSET(MAIN!$B$6, 0, 0, PARAMETER!$C$2, PARAMETER!$C$3), 10, ) &gt; 1),
           VLOOKUP(L3, OFFSET(MAIN!$B$6, 0, 0, PARAMETER!$C$2, PARAMETER!$C$3), 9, ),
           VLOOKUP(L3, OFFSET(MAIN!$B$6, 0, 0, PARAMETER!$C$2, PARAMETER!$C$3), 9, )),
     VLOOKUP(L3, OFFSET(MAIN!$B$6, 0, 0, PARAMETER!$C$2, PARAMETER!$C$3), 6, )
     )</f>
        <v>44148</v>
      </c>
      <c r="O3" s="71">
        <f ca="1">IF((VLOOKUP(L3, OFFSET(MAIN!$B$6, 0, 0, PARAMETER!$C$2, PARAMETER!$C$3), 9, ) &gt; 1),
     IF((VLOOKUP(L3, OFFSET(MAIN!$B$6, 0, 0, PARAMETER!$C$2, PARAMETER!$C$3), 10, ) &gt; 1),
          VLOOKUP(L3, OFFSET(MAIN!$B$6, 0, 0, PARAMETER!$C$2, PARAMETER!$C$3), 10, ),
          (VLOOKUP(L3, OFFSET(MAIN!$B$6, 0, 0, PARAMETER!$C$2, PARAMETER!$C$3), 9, )+VLOOKUP(L3, OFFSET(MAIN!$B$6, 0, 0, PARAMETER!$C$2, PARAMETER!$C$3), 5, ))),
     VLOOKUP(L3, OFFSET(MAIN!$B$6, 0, 0, PARAMETER!$C$2, PARAMETER!$C$3), 7, )
     )</f>
        <v>44151</v>
      </c>
      <c r="P3" s="63">
        <f t="shared" ref="P3:P8" ca="1" si="7">O3-N3</f>
        <v>3</v>
      </c>
      <c r="Q3" s="63">
        <f ca="1">IF(O3 &lt;= PARAMETER!$C$4,
     P3,
     PARAMETER!$C$4 - N3
     )</f>
        <v>3</v>
      </c>
      <c r="R3" s="63" t="e">
        <f t="shared" ref="R3:R8" ca="1" si="8">IFERROR(1/(1/(P3-Q3)), NA())</f>
        <v>#N/A</v>
      </c>
    </row>
    <row r="4" spans="2:22" x14ac:dyDescent="0.2">
      <c r="E4" s="1" t="s">
        <v>60</v>
      </c>
      <c r="F4" s="25" t="str">
        <f t="shared" ref="F4:F9" si="9">IF(EXACT(B4, ""), F3, B4)</f>
        <v>System</v>
      </c>
      <c r="G4" s="25" t="str">
        <f t="shared" ref="G4:G9" si="10">IF(EXACT(C4, ""), G3, C4)</f>
        <v>Form</v>
      </c>
      <c r="H4" s="25" t="str">
        <f t="shared" ref="H4:H9" si="11">IF(EXACT(C4, ""), IF(EXACT(D4, ""), H3, D4), IF(EXACT(D4, ""), "", D4))</f>
        <v>Authentication</v>
      </c>
      <c r="I4" s="25" t="str">
        <f t="shared" ref="I4:I12" si="12">IF(EXACT(H4, ""), "", IF(EXACT(E4, ""), "", E4))</f>
        <v>Logout</v>
      </c>
      <c r="J4" s="25"/>
      <c r="K4" s="27" t="str">
        <f t="shared" ref="K4:K12" si="13">CONCATENATE(
IF(EXACT(F4, ""), "", F4),
IF(EXACT(G4, ""), "", CONCATENATE(" ► ", G4)),
IF(EXACT(H4, ""), "", CONCATENATE(" ► ", H4)),
IF(EXACT(I4, ""), "", CONCATENATE(" ► ", I4)),
)</f>
        <v>System ► Form ► Authentication ► Logout</v>
      </c>
      <c r="L4" s="75" t="s">
        <v>28</v>
      </c>
      <c r="M4" s="1" t="str">
        <f ca="1">IF(EXACT(L4, ""),
     "",
     IF((VLOOKUP(L4, OFFSET(MAIN!$B$6, 0, 0, PARAMETER!$C$2, PARAMETER!$C$3), 9, ) &gt; 1),
          IF((VLOOKUP(L4, OFFSET(MAIN!$B$6, 0, 0, PARAMETER!$C$2, PARAMETER!$C$3), 10, ) &gt; 1),
               "Sudah Terealisir",
               "On Progress"),
          "Belum ada Realisasi"
          )
     )</f>
        <v>Sudah Terealisir</v>
      </c>
      <c r="N4" s="70">
        <f ca="1">IF((VLOOKUP(L4, OFFSET(MAIN!$B$6, 0, 0, PARAMETER!$C$2, PARAMETER!$C$3), 9, ) &gt; 1),
     IF((VLOOKUP(L4, OFFSET(MAIN!$B$6, 0, 0, PARAMETER!$C$2, PARAMETER!$C$3), 10, ) &gt; 1),
           VLOOKUP(L4, OFFSET(MAIN!$B$6, 0, 0, PARAMETER!$C$2, PARAMETER!$C$3), 9, ),
           VLOOKUP(L4, OFFSET(MAIN!$B$6, 0, 0, PARAMETER!$C$2, PARAMETER!$C$3), 9, )),
     VLOOKUP(L4, OFFSET(MAIN!$B$6, 0, 0, PARAMETER!$C$2, PARAMETER!$C$3), 6, )
     )</f>
        <v>44148</v>
      </c>
      <c r="O4" s="71">
        <f ca="1">IF((VLOOKUP(L4, OFFSET(MAIN!$B$6, 0, 0, PARAMETER!$C$2, PARAMETER!$C$3), 9, ) &gt; 1),
     IF((VLOOKUP(L4, OFFSET(MAIN!$B$6, 0, 0, PARAMETER!$C$2, PARAMETER!$C$3), 10, ) &gt; 1),
          VLOOKUP(L4, OFFSET(MAIN!$B$6, 0, 0, PARAMETER!$C$2, PARAMETER!$C$3), 10, ),
          (VLOOKUP(L4, OFFSET(MAIN!$B$6, 0, 0, PARAMETER!$C$2, PARAMETER!$C$3), 9, )+VLOOKUP(L4, OFFSET(MAIN!$B$6, 0, 0, PARAMETER!$C$2, PARAMETER!$C$3), 5, ))),
     VLOOKUP(L4, OFFSET(MAIN!$B$6, 0, 0, PARAMETER!$C$2, PARAMETER!$C$3), 7, )
     )</f>
        <v>44161</v>
      </c>
      <c r="P4" s="63">
        <f t="shared" ca="1" si="7"/>
        <v>13</v>
      </c>
      <c r="Q4" s="63">
        <f ca="1">IF(O4 &lt;= PARAMETER!$C$4,
     P4,
     PARAMETER!$C$4 - N4
     )</f>
        <v>13</v>
      </c>
      <c r="R4" s="63" t="e">
        <f t="shared" ca="1" si="8"/>
        <v>#N/A</v>
      </c>
    </row>
    <row r="5" spans="2:22" x14ac:dyDescent="0.2">
      <c r="D5" s="1" t="s">
        <v>374</v>
      </c>
      <c r="F5" s="25" t="str">
        <f t="shared" si="9"/>
        <v>System</v>
      </c>
      <c r="G5" s="25" t="str">
        <f t="shared" si="10"/>
        <v>Form</v>
      </c>
      <c r="H5" s="25" t="str">
        <f t="shared" si="11"/>
        <v>Homepage</v>
      </c>
      <c r="I5" s="25" t="str">
        <f t="shared" si="12"/>
        <v/>
      </c>
      <c r="J5" s="25"/>
      <c r="K5" s="27" t="str">
        <f t="shared" si="13"/>
        <v>System ► Form ► Homepage</v>
      </c>
      <c r="L5" s="75" t="s">
        <v>375</v>
      </c>
      <c r="M5" s="1" t="str">
        <f ca="1">IF(EXACT(L5, ""),
     "",
     IF((VLOOKUP(L5, OFFSET(MAIN!$B$6, 0, 0, PARAMETER!$C$2, PARAMETER!$C$3), 9, ) &gt; 1),
          IF((VLOOKUP(L5, OFFSET(MAIN!$B$6, 0, 0, PARAMETER!$C$2, PARAMETER!$C$3), 10, ) &gt; 1),
               "Sudah Terealisir",
               "On Progress"),
          "Belum ada Realisasi"
          )
     )</f>
        <v>Sudah Terealisir</v>
      </c>
      <c r="N5" s="70">
        <f ca="1">IF((VLOOKUP(L5, OFFSET(MAIN!$B$6, 0, 0, PARAMETER!$C$2, PARAMETER!$C$3), 9, ) &gt; 1),
     IF((VLOOKUP(L5, OFFSET(MAIN!$B$6, 0, 0, PARAMETER!$C$2, PARAMETER!$C$3), 10, ) &gt; 1),
           VLOOKUP(L5, OFFSET(MAIN!$B$6, 0, 0, PARAMETER!$C$2, PARAMETER!$C$3), 9, ),
           VLOOKUP(L5, OFFSET(MAIN!$B$6, 0, 0, PARAMETER!$C$2, PARAMETER!$C$3), 9, )),
     VLOOKUP(L5, OFFSET(MAIN!$B$6, 0, 0, PARAMETER!$C$2, PARAMETER!$C$3), 6, )
     )</f>
        <v>44151</v>
      </c>
      <c r="O5" s="71">
        <f ca="1">IF((VLOOKUP(L5, OFFSET(MAIN!$B$6, 0, 0, PARAMETER!$C$2, PARAMETER!$C$3), 9, ) &gt; 1),
     IF((VLOOKUP(L5, OFFSET(MAIN!$B$6, 0, 0, PARAMETER!$C$2, PARAMETER!$C$3), 10, ) &gt; 1),
          VLOOKUP(L5, OFFSET(MAIN!$B$6, 0, 0, PARAMETER!$C$2, PARAMETER!$C$3), 10, ),
          (VLOOKUP(L5, OFFSET(MAIN!$B$6, 0, 0, PARAMETER!$C$2, PARAMETER!$C$3), 9, )+VLOOKUP(L5, OFFSET(MAIN!$B$6, 0, 0, PARAMETER!$C$2, PARAMETER!$C$3), 5, ))),
     VLOOKUP(L5, OFFSET(MAIN!$B$6, 0, 0, PARAMETER!$C$2, PARAMETER!$C$3), 7, )
     )</f>
        <v>44158</v>
      </c>
      <c r="P5" s="63">
        <f t="shared" ca="1" si="7"/>
        <v>7</v>
      </c>
      <c r="Q5" s="63">
        <f ca="1">IF(O5 &lt;= PARAMETER!$C$4,
     P5,
     PARAMETER!$C$4 - N5
     )</f>
        <v>7</v>
      </c>
      <c r="R5" s="63" t="e">
        <f t="shared" ca="1" si="8"/>
        <v>#N/A</v>
      </c>
    </row>
    <row r="6" spans="2:22" x14ac:dyDescent="0.2">
      <c r="B6" s="1" t="s">
        <v>129</v>
      </c>
      <c r="C6" s="1" t="s">
        <v>66</v>
      </c>
      <c r="D6" s="1" t="s">
        <v>130</v>
      </c>
      <c r="E6" s="1" t="s">
        <v>73</v>
      </c>
      <c r="F6" s="25" t="str">
        <f t="shared" si="9"/>
        <v>Data Master</v>
      </c>
      <c r="G6" s="25" t="str">
        <f t="shared" si="10"/>
        <v>Form</v>
      </c>
      <c r="H6" s="25" t="str">
        <f t="shared" si="11"/>
        <v>Master</v>
      </c>
      <c r="I6" s="25" t="str">
        <f t="shared" si="12"/>
        <v>Submit</v>
      </c>
      <c r="J6" s="25"/>
      <c r="K6" s="27" t="str">
        <f t="shared" si="13"/>
        <v>Data Master ► Form ► Master ► Submit</v>
      </c>
      <c r="L6" s="75" t="s">
        <v>130</v>
      </c>
      <c r="M6" s="1" t="str">
        <f ca="1">IF(EXACT(L6, ""),
     "",
     IF((VLOOKUP(L6, OFFSET(MAIN!$B$6, 0, 0, PARAMETER!$C$2, PARAMETER!$C$3), 9, ) &gt; 1),
          IF((VLOOKUP(L6, OFFSET(MAIN!$B$6, 0, 0, PARAMETER!$C$2, PARAMETER!$C$3), 10, ) &gt; 1),
               "Sudah Terealisir",
               "On Progress"),
          "Belum ada Realisasi"
          )
     )</f>
        <v>Sudah Terealisir</v>
      </c>
      <c r="N6" s="70">
        <f ca="1">IF((VLOOKUP(L6, OFFSET(MAIN!$B$6, 0, 0, PARAMETER!$C$2, PARAMETER!$C$3), 9, ) &gt; 1),
     IF((VLOOKUP(L6, OFFSET(MAIN!$B$6, 0, 0, PARAMETER!$C$2, PARAMETER!$C$3), 10, ) &gt; 1),
           VLOOKUP(L6, OFFSET(MAIN!$B$6, 0, 0, PARAMETER!$C$2, PARAMETER!$C$3), 9, ),
           VLOOKUP(L6, OFFSET(MAIN!$B$6, 0, 0, PARAMETER!$C$2, PARAMETER!$C$3), 9, )),
     VLOOKUP(L6, OFFSET(MAIN!$B$6, 0, 0, PARAMETER!$C$2, PARAMETER!$C$3), 6, )
     )</f>
        <v>44160</v>
      </c>
      <c r="O6" s="71">
        <f ca="1">IF((VLOOKUP(L6, OFFSET(MAIN!$B$6, 0, 0, PARAMETER!$C$2, PARAMETER!$C$3), 9, ) &gt; 1),
     IF((VLOOKUP(L6, OFFSET(MAIN!$B$6, 0, 0, PARAMETER!$C$2, PARAMETER!$C$3), 10, ) &gt; 1),
          VLOOKUP(L6, OFFSET(MAIN!$B$6, 0, 0, PARAMETER!$C$2, PARAMETER!$C$3), 10, ),
          (VLOOKUP(L6, OFFSET(MAIN!$B$6, 0, 0, PARAMETER!$C$2, PARAMETER!$C$3), 9, )+VLOOKUP(L6, OFFSET(MAIN!$B$6, 0, 0, PARAMETER!$C$2, PARAMETER!$C$3), 5, ))),
     VLOOKUP(L6, OFFSET(MAIN!$B$6, 0, 0, PARAMETER!$C$2, PARAMETER!$C$3), 7, )
     )</f>
        <v>44560</v>
      </c>
      <c r="P6" s="63">
        <f t="shared" ca="1" si="7"/>
        <v>400</v>
      </c>
      <c r="Q6" s="63">
        <f ca="1">IF(O6 &lt;= PARAMETER!$C$4,
     P6,
     PARAMETER!$C$4 - N6
     )</f>
        <v>351.56739166666375</v>
      </c>
      <c r="R6" s="63">
        <f t="shared" ca="1" si="8"/>
        <v>48.432608333336248</v>
      </c>
    </row>
    <row r="7" spans="2:22" x14ac:dyDescent="0.2">
      <c r="E7" s="1" t="s">
        <v>74</v>
      </c>
      <c r="F7" s="25" t="str">
        <f t="shared" si="9"/>
        <v>Data Master</v>
      </c>
      <c r="G7" s="25" t="str">
        <f t="shared" si="10"/>
        <v>Form</v>
      </c>
      <c r="H7" s="25" t="str">
        <f t="shared" si="11"/>
        <v>Master</v>
      </c>
      <c r="I7" s="25" t="str">
        <f t="shared" si="12"/>
        <v>Revision</v>
      </c>
      <c r="J7" s="25"/>
      <c r="K7" s="27" t="str">
        <f t="shared" si="13"/>
        <v>Data Master ► Form ► Master ► Revision</v>
      </c>
      <c r="L7" s="75" t="s">
        <v>130</v>
      </c>
      <c r="M7" s="1" t="str">
        <f ca="1">IF(EXACT(L7, ""),
     "",
     IF((VLOOKUP(L7, OFFSET(MAIN!$B$6, 0, 0, PARAMETER!$C$2, PARAMETER!$C$3), 9, ) &gt; 1),
          IF((VLOOKUP(L7, OFFSET(MAIN!$B$6, 0, 0, PARAMETER!$C$2, PARAMETER!$C$3), 10, ) &gt; 1),
               "Sudah Terealisir",
               "On Progress"),
          "Belum ada Realisasi"
          )
     )</f>
        <v>Sudah Terealisir</v>
      </c>
      <c r="N7" s="70">
        <f ca="1">IF((VLOOKUP(L7, OFFSET(MAIN!$B$6, 0, 0, PARAMETER!$C$2, PARAMETER!$C$3), 9, ) &gt; 1),
     IF((VLOOKUP(L7, OFFSET(MAIN!$B$6, 0, 0, PARAMETER!$C$2, PARAMETER!$C$3), 10, ) &gt; 1),
           VLOOKUP(L7, OFFSET(MAIN!$B$6, 0, 0, PARAMETER!$C$2, PARAMETER!$C$3), 9, ),
           VLOOKUP(L7, OFFSET(MAIN!$B$6, 0, 0, PARAMETER!$C$2, PARAMETER!$C$3), 9, )),
     VLOOKUP(L7, OFFSET(MAIN!$B$6, 0, 0, PARAMETER!$C$2, PARAMETER!$C$3), 6, )
     )</f>
        <v>44160</v>
      </c>
      <c r="O7" s="71">
        <f ca="1">IF((VLOOKUP(L7, OFFSET(MAIN!$B$6, 0, 0, PARAMETER!$C$2, PARAMETER!$C$3), 9, ) &gt; 1),
     IF((VLOOKUP(L7, OFFSET(MAIN!$B$6, 0, 0, PARAMETER!$C$2, PARAMETER!$C$3), 10, ) &gt; 1),
          VLOOKUP(L7, OFFSET(MAIN!$B$6, 0, 0, PARAMETER!$C$2, PARAMETER!$C$3), 10, ),
          (VLOOKUP(L7, OFFSET(MAIN!$B$6, 0, 0, PARAMETER!$C$2, PARAMETER!$C$3), 9, )+VLOOKUP(L7, OFFSET(MAIN!$B$6, 0, 0, PARAMETER!$C$2, PARAMETER!$C$3), 5, ))),
     VLOOKUP(L7, OFFSET(MAIN!$B$6, 0, 0, PARAMETER!$C$2, PARAMETER!$C$3), 7, )
     )</f>
        <v>44560</v>
      </c>
      <c r="P7" s="63">
        <f t="shared" ca="1" si="7"/>
        <v>400</v>
      </c>
      <c r="Q7" s="63">
        <f ca="1">IF(O7 &lt;= PARAMETER!$C$4,
     P7,
     PARAMETER!$C$4 - N7
     )</f>
        <v>351.56739166666375</v>
      </c>
      <c r="R7" s="63">
        <f t="shared" ca="1" si="8"/>
        <v>48.432608333336248</v>
      </c>
    </row>
    <row r="8" spans="2:22" x14ac:dyDescent="0.2">
      <c r="E8" s="1" t="s">
        <v>132</v>
      </c>
      <c r="F8" s="25" t="str">
        <f t="shared" si="9"/>
        <v>Data Master</v>
      </c>
      <c r="G8" s="25" t="str">
        <f t="shared" si="10"/>
        <v>Form</v>
      </c>
      <c r="H8" s="25" t="str">
        <f t="shared" si="11"/>
        <v>Master</v>
      </c>
      <c r="I8" s="25" t="str">
        <f t="shared" si="12"/>
        <v>Delete</v>
      </c>
      <c r="J8" s="25"/>
      <c r="K8" s="27" t="str">
        <f t="shared" si="13"/>
        <v>Data Master ► Form ► Master ► Delete</v>
      </c>
      <c r="L8" s="75" t="s">
        <v>130</v>
      </c>
      <c r="M8" s="1" t="str">
        <f ca="1">IF(EXACT(L8, ""),
     "",
     IF((VLOOKUP(L8, OFFSET(MAIN!$B$6, 0, 0, PARAMETER!$C$2, PARAMETER!$C$3), 9, ) &gt; 1),
          IF((VLOOKUP(L8, OFFSET(MAIN!$B$6, 0, 0, PARAMETER!$C$2, PARAMETER!$C$3), 10, ) &gt; 1),
               "Sudah Terealisir",
               "On Progress"),
          "Belum ada Realisasi"
          )
     )</f>
        <v>Sudah Terealisir</v>
      </c>
      <c r="N8" s="70">
        <f ca="1">IF((VLOOKUP(L8, OFFSET(MAIN!$B$6, 0, 0, PARAMETER!$C$2, PARAMETER!$C$3), 9, ) &gt; 1),
     IF((VLOOKUP(L8, OFFSET(MAIN!$B$6, 0, 0, PARAMETER!$C$2, PARAMETER!$C$3), 10, ) &gt; 1),
           VLOOKUP(L8, OFFSET(MAIN!$B$6, 0, 0, PARAMETER!$C$2, PARAMETER!$C$3), 9, ),
           VLOOKUP(L8, OFFSET(MAIN!$B$6, 0, 0, PARAMETER!$C$2, PARAMETER!$C$3), 9, )),
     VLOOKUP(L8, OFFSET(MAIN!$B$6, 0, 0, PARAMETER!$C$2, PARAMETER!$C$3), 6, )
     )</f>
        <v>44160</v>
      </c>
      <c r="O8" s="71">
        <f ca="1">IF((VLOOKUP(L8, OFFSET(MAIN!$B$6, 0, 0, PARAMETER!$C$2, PARAMETER!$C$3), 9, ) &gt; 1),
     IF((VLOOKUP(L8, OFFSET(MAIN!$B$6, 0, 0, PARAMETER!$C$2, PARAMETER!$C$3), 10, ) &gt; 1),
          VLOOKUP(L8, OFFSET(MAIN!$B$6, 0, 0, PARAMETER!$C$2, PARAMETER!$C$3), 10, ),
          (VLOOKUP(L8, OFFSET(MAIN!$B$6, 0, 0, PARAMETER!$C$2, PARAMETER!$C$3), 9, )+VLOOKUP(L8, OFFSET(MAIN!$B$6, 0, 0, PARAMETER!$C$2, PARAMETER!$C$3), 5, ))),
     VLOOKUP(L8, OFFSET(MAIN!$B$6, 0, 0, PARAMETER!$C$2, PARAMETER!$C$3), 7, )
     )</f>
        <v>44560</v>
      </c>
      <c r="P8" s="63">
        <f t="shared" ca="1" si="7"/>
        <v>400</v>
      </c>
      <c r="Q8" s="63">
        <f ca="1">IF(O8 &lt;= PARAMETER!$C$4,
     P8,
     PARAMETER!$C$4 - N8
     )</f>
        <v>351.56739166666375</v>
      </c>
      <c r="R8" s="63">
        <f t="shared" ca="1" si="8"/>
        <v>48.432608333336248</v>
      </c>
    </row>
    <row r="9" spans="2:22" x14ac:dyDescent="0.2">
      <c r="B9" s="1" t="s">
        <v>110</v>
      </c>
      <c r="C9" s="1" t="s">
        <v>66</v>
      </c>
      <c r="D9" s="1" t="s">
        <v>111</v>
      </c>
      <c r="E9" s="1" t="s">
        <v>73</v>
      </c>
      <c r="F9" s="25" t="str">
        <f t="shared" si="9"/>
        <v>Accounting</v>
      </c>
      <c r="G9" s="25" t="str">
        <f t="shared" si="10"/>
        <v>Form</v>
      </c>
      <c r="H9" s="25" t="str">
        <f t="shared" si="11"/>
        <v>Journal</v>
      </c>
      <c r="I9" s="25" t="str">
        <f t="shared" si="12"/>
        <v>Submit</v>
      </c>
      <c r="J9" s="25"/>
      <c r="K9" s="27" t="str">
        <f t="shared" si="13"/>
        <v>Accounting ► Form ► Journal ► Submit</v>
      </c>
      <c r="M9" s="1" t="str">
        <f ca="1">IF(EXACT(L9, ""),
     "",
     IF((VLOOKUP(L9, OFFSET(MAIN!$B$6, 0, 0, PARAMETER!$C$2, 9), 8, ) &gt; 1),
          IF((VLOOKUP(L9, OFFSET(MAIN!$B$6, 0, 0, PARAMETER!$C$2, 9), 9, ) &gt; 1),
               "Sudah Terealisir",
               "On Progress"),
          "Belum ada Realisasi"
          )
     )</f>
        <v/>
      </c>
    </row>
    <row r="10" spans="2:22" x14ac:dyDescent="0.2">
      <c r="E10" s="1" t="s">
        <v>74</v>
      </c>
      <c r="F10" s="25" t="str">
        <f t="shared" ref="F10:F73" si="14">IF(EXACT(B10, ""), F9, B10)</f>
        <v>Accounting</v>
      </c>
      <c r="G10" s="25" t="str">
        <f t="shared" ref="G10:G73" si="15">IF(EXACT(C10, ""), G9, C10)</f>
        <v>Form</v>
      </c>
      <c r="H10" s="25" t="str">
        <f t="shared" ref="H10:H73" si="16">IF(EXACT(C10, ""), IF(EXACT(D10, ""), H9, D10), IF(EXACT(D10, ""), "", D10))</f>
        <v>Journal</v>
      </c>
      <c r="I10" s="25" t="str">
        <f t="shared" ref="I10:I73" si="17">IF(EXACT(H10, ""), "", IF(EXACT(E10, ""), "", E10))</f>
        <v>Revision</v>
      </c>
      <c r="J10" s="25"/>
      <c r="K10" s="27" t="str">
        <f t="shared" ref="K10:K73" si="18">CONCATENATE(
IF(EXACT(F10, ""), "", F10),
IF(EXACT(G10, ""), "", CONCATENATE(" ► ", G10)),
IF(EXACT(H10, ""), "", CONCATENATE(" ► ", H10)),
IF(EXACT(I10, ""), "", CONCATENATE(" ► ", I10)),
)</f>
        <v>Accounting ► Form ► Journal ► Revision</v>
      </c>
      <c r="M10" s="1" t="str">
        <f ca="1">IF(EXACT(L10, ""),
     "",
     IF((VLOOKUP(L10, OFFSET(MAIN!$B$6, 0, 0, PARAMETER!$C$2, 9), 8, ) &gt; 1),
          IF((VLOOKUP(L10, OFFSET(MAIN!$B$6, 0, 0, PARAMETER!$C$2, 9), 9, ) &gt; 1),
               "Sudah Terealisir",
               "On Progress"),
          "Belum ada Realisasi"
          )
     )</f>
        <v/>
      </c>
    </row>
    <row r="11" spans="2:22" x14ac:dyDescent="0.2">
      <c r="E11" s="1" t="s">
        <v>112</v>
      </c>
      <c r="F11" s="25" t="str">
        <f t="shared" si="14"/>
        <v>Accounting</v>
      </c>
      <c r="G11" s="25" t="str">
        <f t="shared" si="15"/>
        <v>Form</v>
      </c>
      <c r="H11" s="25" t="str">
        <f t="shared" si="16"/>
        <v>Journal</v>
      </c>
      <c r="I11" s="25" t="str">
        <f t="shared" si="17"/>
        <v>Posting</v>
      </c>
      <c r="J11" s="25"/>
      <c r="K11" s="27" t="str">
        <f t="shared" si="18"/>
        <v>Accounting ► Form ► Journal ► Posting</v>
      </c>
      <c r="M11" s="1" t="str">
        <f ca="1">IF(EXACT(L11, ""),
     "",
     IF((VLOOKUP(L11, OFFSET(MAIN!$B$6, 0, 0, PARAMETER!$C$2, 9), 8, ) &gt; 1),
          IF((VLOOKUP(L11, OFFSET(MAIN!$B$6, 0, 0, PARAMETER!$C$2, 9), 9, ) &gt; 1),
               "Sudah Terealisir",
               "On Progress"),
          "Belum ada Realisasi"
          )
     )</f>
        <v/>
      </c>
    </row>
    <row r="12" spans="2:22" x14ac:dyDescent="0.2">
      <c r="C12" s="1" t="s">
        <v>70</v>
      </c>
      <c r="D12" s="1" t="s">
        <v>76</v>
      </c>
      <c r="E12" s="1" t="s">
        <v>103</v>
      </c>
      <c r="F12" s="25" t="str">
        <f t="shared" si="14"/>
        <v>Accounting</v>
      </c>
      <c r="G12" s="25" t="str">
        <f t="shared" si="15"/>
        <v>Report</v>
      </c>
      <c r="H12" s="25" t="str">
        <f t="shared" si="16"/>
        <v>Resume</v>
      </c>
      <c r="I12" s="25" t="str">
        <f t="shared" si="17"/>
        <v>General Ledger</v>
      </c>
      <c r="J12" s="25"/>
      <c r="K12" s="27" t="str">
        <f t="shared" si="18"/>
        <v>Accounting ► Report ► Resume ► General Ledger</v>
      </c>
      <c r="M12" s="1" t="str">
        <f ca="1">IF(EXACT(L12, ""),
     "",
     IF((VLOOKUP(L12, OFFSET(MAIN!$B$6, 0, 0, PARAMETER!$C$2, 9), 8, ) &gt; 1),
          IF((VLOOKUP(L12, OFFSET(MAIN!$B$6, 0, 0, PARAMETER!$C$2, 9), 9, ) &gt; 1),
               "Sudah Terealisir",
               "On Progress"),
          "Belum ada Realisasi"
          )
     )</f>
        <v/>
      </c>
      <c r="O12" s="63"/>
    </row>
    <row r="13" spans="2:22" x14ac:dyDescent="0.2">
      <c r="E13" s="1" t="s">
        <v>111</v>
      </c>
      <c r="F13" s="25" t="str">
        <f t="shared" si="14"/>
        <v>Accounting</v>
      </c>
      <c r="G13" s="25" t="str">
        <f t="shared" si="15"/>
        <v>Report</v>
      </c>
      <c r="H13" s="25" t="str">
        <f t="shared" si="16"/>
        <v>Resume</v>
      </c>
      <c r="I13" s="25" t="str">
        <f t="shared" si="17"/>
        <v>Journal</v>
      </c>
      <c r="J13" s="25"/>
      <c r="K13" s="27" t="str">
        <f t="shared" si="18"/>
        <v>Accounting ► Report ► Resume ► Journal</v>
      </c>
      <c r="M13" s="1" t="str">
        <f ca="1">IF(EXACT(L13, ""),
     "",
     IF((VLOOKUP(L13, OFFSET(MAIN!$B$6, 0, 0, PARAMETER!$C$2, 9), 8, ) &gt; 1),
          IF((VLOOKUP(L13, OFFSET(MAIN!$B$6, 0, 0, PARAMETER!$C$2, 9), 9, ) &gt; 1),
               "Sudah Terealisir",
               "On Progress"),
          "Belum ada Realisasi"
          )
     )</f>
        <v/>
      </c>
    </row>
    <row r="14" spans="2:22" x14ac:dyDescent="0.2">
      <c r="E14" s="1" t="s">
        <v>102</v>
      </c>
      <c r="F14" s="25" t="str">
        <f t="shared" si="14"/>
        <v>Accounting</v>
      </c>
      <c r="G14" s="25" t="str">
        <f t="shared" si="15"/>
        <v>Report</v>
      </c>
      <c r="H14" s="25" t="str">
        <f t="shared" si="16"/>
        <v>Resume</v>
      </c>
      <c r="I14" s="25" t="str">
        <f t="shared" si="17"/>
        <v>Profit &amp; Loss</v>
      </c>
      <c r="J14" s="25"/>
      <c r="K14" s="27" t="str">
        <f t="shared" si="18"/>
        <v>Accounting ► Report ► Resume ► Profit &amp; Loss</v>
      </c>
      <c r="M14" s="1" t="str">
        <f ca="1">IF(EXACT(L14, ""),
     "",
     IF((VLOOKUP(L14, OFFSET(MAIN!$B$6, 0, 0, PARAMETER!$C$2, 9), 8, ) &gt; 1),
          IF((VLOOKUP(L14, OFFSET(MAIN!$B$6, 0, 0, PARAMETER!$C$2, 9), 9, ) &gt; 1),
               "Sudah Terealisir",
               "On Progress"),
          "Belum ada Realisasi"
          )
     )</f>
        <v/>
      </c>
    </row>
    <row r="15" spans="2:22" x14ac:dyDescent="0.2">
      <c r="E15" s="1" t="s">
        <v>104</v>
      </c>
      <c r="F15" s="25" t="str">
        <f t="shared" si="14"/>
        <v>Accounting</v>
      </c>
      <c r="G15" s="25" t="str">
        <f t="shared" si="15"/>
        <v>Report</v>
      </c>
      <c r="H15" s="25" t="str">
        <f t="shared" si="16"/>
        <v>Resume</v>
      </c>
      <c r="I15" s="25" t="str">
        <f t="shared" si="17"/>
        <v>Trial Balance</v>
      </c>
      <c r="J15" s="25"/>
      <c r="K15" s="27" t="str">
        <f t="shared" si="18"/>
        <v>Accounting ► Report ► Resume ► Trial Balance</v>
      </c>
      <c r="M15" s="1" t="str">
        <f ca="1">IF(EXACT(L15, ""),
     "",
     IF((VLOOKUP(L15, OFFSET(MAIN!$B$6, 0, 0, PARAMETER!$C$2, 9), 8, ) &gt; 1),
          IF((VLOOKUP(L15, OFFSET(MAIN!$B$6, 0, 0, PARAMETER!$C$2, 9), 9, ) &gt; 1),
               "Sudah Terealisir",
               "On Progress"),
          "Belum ada Realisasi"
          )
     )</f>
        <v/>
      </c>
    </row>
    <row r="16" spans="2:22" x14ac:dyDescent="0.2">
      <c r="B16" s="1" t="s">
        <v>69</v>
      </c>
      <c r="C16" s="1" t="s">
        <v>66</v>
      </c>
      <c r="D16" s="1" t="s">
        <v>85</v>
      </c>
      <c r="E16" s="1" t="s">
        <v>73</v>
      </c>
      <c r="F16" s="25" t="str">
        <f t="shared" si="14"/>
        <v>Budgeting</v>
      </c>
      <c r="G16" s="25" t="str">
        <f t="shared" si="15"/>
        <v>Form</v>
      </c>
      <c r="H16" s="25" t="str">
        <f t="shared" si="16"/>
        <v>Budget</v>
      </c>
      <c r="I16" s="25" t="str">
        <f t="shared" si="17"/>
        <v>Submit</v>
      </c>
      <c r="J16" s="25"/>
      <c r="K16" s="27" t="str">
        <f t="shared" si="18"/>
        <v>Budgeting ► Form ► Budget ► Submit</v>
      </c>
      <c r="L16" s="75" t="s">
        <v>292</v>
      </c>
      <c r="M16" s="1" t="str">
        <f ca="1">IF(EXACT(L16, ""),
     "",
     IF((VLOOKUP(L16, OFFSET(MAIN!$B$6, 0, 0, PARAMETER!$C$2, PARAMETER!$C$3), 9, ) &gt; 1),
          IF((VLOOKUP(L16, OFFSET(MAIN!$B$6, 0, 0, PARAMETER!$C$2, PARAMETER!$C$3), 10, ) &gt; 1),
               "Sudah Terealisir",
               "On Progress"),
          "Belum ada Realisasi"
          )
     )</f>
        <v>Sudah Terealisir</v>
      </c>
      <c r="N16" s="70">
        <f ca="1">IF((VLOOKUP(L16, OFFSET(MAIN!$B$6, 0, 0, PARAMETER!$C$2, PARAMETER!$C$3), 9, ) &gt; 1),
     IF((VLOOKUP(L16, OFFSET(MAIN!$B$6, 0, 0, PARAMETER!$C$2, PARAMETER!$C$3), 10, ) &gt; 1),
           VLOOKUP(L16, OFFSET(MAIN!$B$6, 0, 0, PARAMETER!$C$2, PARAMETER!$C$3), 9, ),
           VLOOKUP(L16, OFFSET(MAIN!$B$6, 0, 0, PARAMETER!$C$2, PARAMETER!$C$3), 9, )),
     VLOOKUP(L16, OFFSET(MAIN!$B$6, 0, 0, PARAMETER!$C$2, PARAMETER!$C$3), 6, )
     )</f>
        <v>44337</v>
      </c>
      <c r="O16" s="71">
        <f ca="1">IF((VLOOKUP(L16, OFFSET(MAIN!$B$6, 0, 0, PARAMETER!$C$2, PARAMETER!$C$3), 9, ) &gt; 1),
     IF((VLOOKUP(L16, OFFSET(MAIN!$B$6, 0, 0, PARAMETER!$C$2, PARAMETER!$C$3), 10, ) &gt; 1),
          VLOOKUP(L16, OFFSET(MAIN!$B$6, 0, 0, PARAMETER!$C$2, PARAMETER!$C$3), 10, ),
          (VLOOKUP(L16, OFFSET(MAIN!$B$6, 0, 0, PARAMETER!$C$2, PARAMETER!$C$3), 9, )+VLOOKUP(L16, OFFSET(MAIN!$B$6, 0, 0, PARAMETER!$C$2, PARAMETER!$C$3), 5, ))),
     VLOOKUP(L16, OFFSET(MAIN!$B$6, 0, 0, PARAMETER!$C$2, PARAMETER!$C$3), 7, )
     )</f>
        <v>44502</v>
      </c>
      <c r="P16" s="63">
        <f t="shared" ref="P16:P20" ca="1" si="19">O16-N16</f>
        <v>165</v>
      </c>
      <c r="Q16" s="63">
        <f ca="1">IF(O16 &lt;= PARAMETER!$C$4,
     P16,
     PARAMETER!$C$4 - N16
     )</f>
        <v>165</v>
      </c>
      <c r="R16" s="63" t="e">
        <f t="shared" ref="R16:R20" ca="1" si="20">IFERROR(1/(1/(P16-Q16)), NA())</f>
        <v>#N/A</v>
      </c>
    </row>
    <row r="17" spans="2:18" x14ac:dyDescent="0.2">
      <c r="E17" s="1" t="s">
        <v>74</v>
      </c>
      <c r="F17" s="25" t="str">
        <f t="shared" si="14"/>
        <v>Budgeting</v>
      </c>
      <c r="G17" s="25" t="str">
        <f t="shared" si="15"/>
        <v>Form</v>
      </c>
      <c r="H17" s="25" t="str">
        <f t="shared" si="16"/>
        <v>Budget</v>
      </c>
      <c r="I17" s="25" t="str">
        <f t="shared" si="17"/>
        <v>Revision</v>
      </c>
      <c r="J17" s="25"/>
      <c r="K17" s="27" t="str">
        <f t="shared" si="18"/>
        <v>Budgeting ► Form ► Budget ► Revision</v>
      </c>
      <c r="L17" s="75" t="s">
        <v>292</v>
      </c>
      <c r="M17" s="1" t="str">
        <f ca="1">IF(EXACT(L17, ""),
     "",
     IF((VLOOKUP(L17, OFFSET(MAIN!$B$6, 0, 0, PARAMETER!$C$2, PARAMETER!$C$3), 9, ) &gt; 1),
          IF((VLOOKUP(L17, OFFSET(MAIN!$B$6, 0, 0, PARAMETER!$C$2, PARAMETER!$C$3), 10, ) &gt; 1),
               "Sudah Terealisir",
               "On Progress"),
          "Belum ada Realisasi"
          )
     )</f>
        <v>Sudah Terealisir</v>
      </c>
      <c r="N17" s="70">
        <f ca="1">IF((VLOOKUP(L17, OFFSET(MAIN!$B$6, 0, 0, PARAMETER!$C$2, PARAMETER!$C$3), 9, ) &gt; 1),
     IF((VLOOKUP(L17, OFFSET(MAIN!$B$6, 0, 0, PARAMETER!$C$2, PARAMETER!$C$3), 10, ) &gt; 1),
           VLOOKUP(L17, OFFSET(MAIN!$B$6, 0, 0, PARAMETER!$C$2, PARAMETER!$C$3), 9, ),
           VLOOKUP(L17, OFFSET(MAIN!$B$6, 0, 0, PARAMETER!$C$2, PARAMETER!$C$3), 9, )),
     VLOOKUP(L17, OFFSET(MAIN!$B$6, 0, 0, PARAMETER!$C$2, PARAMETER!$C$3), 6, )
     )</f>
        <v>44337</v>
      </c>
      <c r="O17" s="71">
        <f ca="1">IF((VLOOKUP(L17, OFFSET(MAIN!$B$6, 0, 0, PARAMETER!$C$2, PARAMETER!$C$3), 9, ) &gt; 1),
     IF((VLOOKUP(L17, OFFSET(MAIN!$B$6, 0, 0, PARAMETER!$C$2, PARAMETER!$C$3), 10, ) &gt; 1),
          VLOOKUP(L17, OFFSET(MAIN!$B$6, 0, 0, PARAMETER!$C$2, PARAMETER!$C$3), 10, ),
          (VLOOKUP(L17, OFFSET(MAIN!$B$6, 0, 0, PARAMETER!$C$2, PARAMETER!$C$3), 9, )+VLOOKUP(L17, OFFSET(MAIN!$B$6, 0, 0, PARAMETER!$C$2, PARAMETER!$C$3), 5, ))),
     VLOOKUP(L17, OFFSET(MAIN!$B$6, 0, 0, PARAMETER!$C$2, PARAMETER!$C$3), 7, )
     )</f>
        <v>44502</v>
      </c>
      <c r="P17" s="63">
        <f t="shared" ca="1" si="19"/>
        <v>165</v>
      </c>
      <c r="Q17" s="63">
        <f ca="1">IF(O17 &lt;= PARAMETER!$C$4,
     P17,
     PARAMETER!$C$4 - N17
     )</f>
        <v>165</v>
      </c>
      <c r="R17" s="63" t="e">
        <f t="shared" ca="1" si="20"/>
        <v>#N/A</v>
      </c>
    </row>
    <row r="18" spans="2:18" x14ac:dyDescent="0.2">
      <c r="C18" s="1" t="s">
        <v>70</v>
      </c>
      <c r="D18" s="1" t="s">
        <v>96</v>
      </c>
      <c r="E18" s="1" t="s">
        <v>85</v>
      </c>
      <c r="F18" s="25" t="str">
        <f t="shared" si="14"/>
        <v>Budgeting</v>
      </c>
      <c r="G18" s="25" t="str">
        <f t="shared" si="15"/>
        <v>Report</v>
      </c>
      <c r="H18" s="25" t="str">
        <f t="shared" si="16"/>
        <v>Data List</v>
      </c>
      <c r="I18" s="25" t="str">
        <f t="shared" si="17"/>
        <v>Budget</v>
      </c>
      <c r="J18" s="25"/>
      <c r="K18" s="27" t="str">
        <f t="shared" si="18"/>
        <v>Budgeting ► Report ► Data List ► Budget</v>
      </c>
      <c r="L18" s="75" t="s">
        <v>340</v>
      </c>
      <c r="M18" s="1" t="str">
        <f ca="1">IF(EXACT(L18, ""),
     "",
     IF((VLOOKUP(L18, OFFSET(MAIN!$B$6, 0, 0, PARAMETER!$C$2, PARAMETER!$C$3), 9, ) &gt; 1),
          IF((VLOOKUP(L18, OFFSET(MAIN!$B$6, 0, 0, PARAMETER!$C$2, PARAMETER!$C$3), 10, ) &gt; 1),
               "Sudah Terealisir",
               "On Progress"),
          "Belum ada Realisasi"
          )
     )</f>
        <v>Sudah Terealisir</v>
      </c>
      <c r="N18" s="70">
        <f ca="1">IF((VLOOKUP(L18, OFFSET(MAIN!$B$6, 0, 0, PARAMETER!$C$2, PARAMETER!$C$3), 9, ) &gt; 1),
     IF((VLOOKUP(L18, OFFSET(MAIN!$B$6, 0, 0, PARAMETER!$C$2, PARAMETER!$C$3), 10, ) &gt; 1),
           VLOOKUP(L18, OFFSET(MAIN!$B$6, 0, 0, PARAMETER!$C$2, PARAMETER!$C$3), 9, ),
           VLOOKUP(L18, OFFSET(MAIN!$B$6, 0, 0, PARAMETER!$C$2, PARAMETER!$C$3), 9, )),
     VLOOKUP(L18, OFFSET(MAIN!$B$6, 0, 0, PARAMETER!$C$2, PARAMETER!$C$3), 6, )
     )</f>
        <v>44372</v>
      </c>
      <c r="O18" s="71">
        <f ca="1">IF((VLOOKUP(L18, OFFSET(MAIN!$B$6, 0, 0, PARAMETER!$C$2, PARAMETER!$C$3), 9, ) &gt; 1),
     IF((VLOOKUP(L18, OFFSET(MAIN!$B$6, 0, 0, PARAMETER!$C$2, PARAMETER!$C$3), 10, ) &gt; 1),
          VLOOKUP(L18, OFFSET(MAIN!$B$6, 0, 0, PARAMETER!$C$2, PARAMETER!$C$3), 10, ),
          (VLOOKUP(L18, OFFSET(MAIN!$B$6, 0, 0, PARAMETER!$C$2, PARAMETER!$C$3), 9, )+VLOOKUP(L18, OFFSET(MAIN!$B$6, 0, 0, PARAMETER!$C$2, PARAMETER!$C$3), 5, ))),
     VLOOKUP(L18, OFFSET(MAIN!$B$6, 0, 0, PARAMETER!$C$2, PARAMETER!$C$3), 7, )
     )</f>
        <v>44504</v>
      </c>
      <c r="P18" s="63">
        <f t="shared" ca="1" si="19"/>
        <v>132</v>
      </c>
      <c r="Q18" s="63">
        <f ca="1">IF(O18 &lt;= PARAMETER!$C$4,
     P18,
     PARAMETER!$C$4 - N18
     )</f>
        <v>132</v>
      </c>
      <c r="R18" s="63" t="e">
        <f t="shared" ca="1" si="20"/>
        <v>#N/A</v>
      </c>
    </row>
    <row r="19" spans="2:18" x14ac:dyDescent="0.2">
      <c r="B19" s="1" t="s">
        <v>94</v>
      </c>
      <c r="C19" s="1" t="s">
        <v>66</v>
      </c>
      <c r="D19" s="1" t="s">
        <v>105</v>
      </c>
      <c r="E19" s="1" t="s">
        <v>73</v>
      </c>
      <c r="F19" s="25" t="str">
        <f t="shared" si="14"/>
        <v>Customer Relation</v>
      </c>
      <c r="G19" s="25" t="str">
        <f t="shared" si="15"/>
        <v>Form</v>
      </c>
      <c r="H19" s="25" t="str">
        <f t="shared" si="16"/>
        <v>Customer</v>
      </c>
      <c r="I19" s="25" t="str">
        <f t="shared" si="17"/>
        <v>Submit</v>
      </c>
      <c r="J19" s="25"/>
      <c r="K19" s="27" t="str">
        <f t="shared" si="18"/>
        <v>Customer Relation ► Form ► Customer ► Submit</v>
      </c>
      <c r="L19" s="75" t="s">
        <v>337</v>
      </c>
      <c r="M19" s="1" t="str">
        <f ca="1">IF(EXACT(L19, ""),
     "",
     IF((VLOOKUP(L19, OFFSET(MAIN!$B$6, 0, 0, PARAMETER!$C$2, PARAMETER!$C$3), 9, ) &gt; 1),
          IF((VLOOKUP(L19, OFFSET(MAIN!$B$6, 0, 0, PARAMETER!$C$2, PARAMETER!$C$3), 10, ) &gt; 1),
               "Sudah Terealisir",
               "On Progress"),
          "Belum ada Realisasi"
          )
     )</f>
        <v>Sudah Terealisir</v>
      </c>
      <c r="N19" s="70">
        <f ca="1">IF((VLOOKUP(L19, OFFSET(MAIN!$B$6, 0, 0, PARAMETER!$C$2, PARAMETER!$C$3), 9, ) &gt; 1),
     IF((VLOOKUP(L19, OFFSET(MAIN!$B$6, 0, 0, PARAMETER!$C$2, PARAMETER!$C$3), 10, ) &gt; 1),
           VLOOKUP(L19, OFFSET(MAIN!$B$6, 0, 0, PARAMETER!$C$2, PARAMETER!$C$3), 9, ),
           VLOOKUP(L19, OFFSET(MAIN!$B$6, 0, 0, PARAMETER!$C$2, PARAMETER!$C$3), 9, )),
     VLOOKUP(L19, OFFSET(MAIN!$B$6, 0, 0, PARAMETER!$C$2, PARAMETER!$C$3), 6, )
     )</f>
        <v>44238</v>
      </c>
      <c r="O19" s="71">
        <f ca="1">IF((VLOOKUP(L19, OFFSET(MAIN!$B$6, 0, 0, PARAMETER!$C$2, PARAMETER!$C$3), 9, ) &gt; 1),
     IF((VLOOKUP(L19, OFFSET(MAIN!$B$6, 0, 0, PARAMETER!$C$2, PARAMETER!$C$3), 10, ) &gt; 1),
          VLOOKUP(L19, OFFSET(MAIN!$B$6, 0, 0, PARAMETER!$C$2, PARAMETER!$C$3), 10, ),
          (VLOOKUP(L19, OFFSET(MAIN!$B$6, 0, 0, PARAMETER!$C$2, PARAMETER!$C$3), 9, )+VLOOKUP(L19, OFFSET(MAIN!$B$6, 0, 0, PARAMETER!$C$2, PARAMETER!$C$3), 5, ))),
     VLOOKUP(L19, OFFSET(MAIN!$B$6, 0, 0, PARAMETER!$C$2, PARAMETER!$C$3), 7, )
     )</f>
        <v>44309</v>
      </c>
      <c r="P19" s="63">
        <f t="shared" ca="1" si="19"/>
        <v>71</v>
      </c>
      <c r="Q19" s="63">
        <f ca="1">IF(O19 &lt;= PARAMETER!$C$4,
     P19,
     PARAMETER!$C$4 - N19
     )</f>
        <v>71</v>
      </c>
      <c r="R19" s="63" t="e">
        <f t="shared" ca="1" si="20"/>
        <v>#N/A</v>
      </c>
    </row>
    <row r="20" spans="2:18" x14ac:dyDescent="0.2">
      <c r="E20" s="1" t="s">
        <v>74</v>
      </c>
      <c r="F20" s="25" t="str">
        <f t="shared" si="14"/>
        <v>Customer Relation</v>
      </c>
      <c r="G20" s="25" t="str">
        <f t="shared" si="15"/>
        <v>Form</v>
      </c>
      <c r="H20" s="25" t="str">
        <f t="shared" si="16"/>
        <v>Customer</v>
      </c>
      <c r="I20" s="25" t="str">
        <f t="shared" si="17"/>
        <v>Revision</v>
      </c>
      <c r="J20" s="25"/>
      <c r="K20" s="27" t="str">
        <f t="shared" si="18"/>
        <v>Customer Relation ► Form ► Customer ► Revision</v>
      </c>
      <c r="L20" s="75" t="s">
        <v>337</v>
      </c>
      <c r="M20" s="1" t="str">
        <f ca="1">IF(EXACT(L20, ""),
     "",
     IF((VLOOKUP(L20, OFFSET(MAIN!$B$6, 0, 0, PARAMETER!$C$2, PARAMETER!$C$3), 9, ) &gt; 1),
          IF((VLOOKUP(L20, OFFSET(MAIN!$B$6, 0, 0, PARAMETER!$C$2, PARAMETER!$C$3), 10, ) &gt; 1),
               "Sudah Terealisir",
               "On Progress"),
          "Belum ada Realisasi"
          )
     )</f>
        <v>Sudah Terealisir</v>
      </c>
      <c r="N20" s="70">
        <f ca="1">IF((VLOOKUP(L20, OFFSET(MAIN!$B$6, 0, 0, PARAMETER!$C$2, PARAMETER!$C$3), 9, ) &gt; 1),
     IF((VLOOKUP(L20, OFFSET(MAIN!$B$6, 0, 0, PARAMETER!$C$2, PARAMETER!$C$3), 10, ) &gt; 1),
           VLOOKUP(L20, OFFSET(MAIN!$B$6, 0, 0, PARAMETER!$C$2, PARAMETER!$C$3), 9, ),
           VLOOKUP(L20, OFFSET(MAIN!$B$6, 0, 0, PARAMETER!$C$2, PARAMETER!$C$3), 9, )),
     VLOOKUP(L20, OFFSET(MAIN!$B$6, 0, 0, PARAMETER!$C$2, PARAMETER!$C$3), 6, )
     )</f>
        <v>44238</v>
      </c>
      <c r="O20" s="71">
        <f ca="1">IF((VLOOKUP(L20, OFFSET(MAIN!$B$6, 0, 0, PARAMETER!$C$2, PARAMETER!$C$3), 9, ) &gt; 1),
     IF((VLOOKUP(L20, OFFSET(MAIN!$B$6, 0, 0, PARAMETER!$C$2, PARAMETER!$C$3), 10, ) &gt; 1),
          VLOOKUP(L20, OFFSET(MAIN!$B$6, 0, 0, PARAMETER!$C$2, PARAMETER!$C$3), 10, ),
          (VLOOKUP(L20, OFFSET(MAIN!$B$6, 0, 0, PARAMETER!$C$2, PARAMETER!$C$3), 9, )+VLOOKUP(L20, OFFSET(MAIN!$B$6, 0, 0, PARAMETER!$C$2, PARAMETER!$C$3), 5, ))),
     VLOOKUP(L20, OFFSET(MAIN!$B$6, 0, 0, PARAMETER!$C$2, PARAMETER!$C$3), 7, )
     )</f>
        <v>44309</v>
      </c>
      <c r="P20" s="63">
        <f t="shared" ca="1" si="19"/>
        <v>71</v>
      </c>
      <c r="Q20" s="63">
        <f ca="1">IF(O20 &lt;= PARAMETER!$C$4,
     P20,
     PARAMETER!$C$4 - N20
     )</f>
        <v>71</v>
      </c>
      <c r="R20" s="63" t="e">
        <f t="shared" ca="1" si="20"/>
        <v>#N/A</v>
      </c>
    </row>
    <row r="21" spans="2:18" x14ac:dyDescent="0.2">
      <c r="D21" s="1" t="s">
        <v>106</v>
      </c>
      <c r="E21" s="1" t="s">
        <v>73</v>
      </c>
      <c r="F21" s="25" t="str">
        <f t="shared" si="14"/>
        <v>Customer Relation</v>
      </c>
      <c r="G21" s="25" t="str">
        <f t="shared" si="15"/>
        <v>Form</v>
      </c>
      <c r="H21" s="25" t="str">
        <f t="shared" si="16"/>
        <v>Prospective Customer</v>
      </c>
      <c r="I21" s="25" t="str">
        <f t="shared" si="17"/>
        <v>Submit</v>
      </c>
      <c r="J21" s="25"/>
      <c r="K21" s="27" t="str">
        <f t="shared" si="18"/>
        <v>Customer Relation ► Form ► Prospective Customer ► Submit</v>
      </c>
      <c r="M21" s="1" t="str">
        <f ca="1">IF(EXACT(L21, ""),
     "",
     IF((VLOOKUP(L21, OFFSET(MAIN!$B$6, 0, 0, PARAMETER!$C$2, 9), 8, ) &gt; 1),
          IF((VLOOKUP(L21, OFFSET(MAIN!$B$6, 0, 0, PARAMETER!$C$2, 9), 9, ) &gt; 1),
               "Sudah Terealisir",
               "On Progress"),
          "Belum ada Realisasi"
          )
     )</f>
        <v/>
      </c>
    </row>
    <row r="22" spans="2:18" x14ac:dyDescent="0.2">
      <c r="E22" s="1" t="s">
        <v>74</v>
      </c>
      <c r="F22" s="25" t="str">
        <f t="shared" si="14"/>
        <v>Customer Relation</v>
      </c>
      <c r="G22" s="25" t="str">
        <f t="shared" si="15"/>
        <v>Form</v>
      </c>
      <c r="H22" s="25" t="str">
        <f t="shared" si="16"/>
        <v>Prospective Customer</v>
      </c>
      <c r="I22" s="25" t="str">
        <f t="shared" si="17"/>
        <v>Revision</v>
      </c>
      <c r="J22" s="25"/>
      <c r="K22" s="27" t="str">
        <f t="shared" si="18"/>
        <v>Customer Relation ► Form ► Prospective Customer ► Revision</v>
      </c>
      <c r="M22" s="1" t="str">
        <f ca="1">IF(EXACT(L22, ""),
     "",
     IF((VLOOKUP(L22, OFFSET(MAIN!$B$6, 0, 0, PARAMETER!$C$2, 9), 8, ) &gt; 1),
          IF((VLOOKUP(L22, OFFSET(MAIN!$B$6, 0, 0, PARAMETER!$C$2, 9), 9, ) &gt; 1),
               "Sudah Terealisir",
               "On Progress"),
          "Belum ada Realisasi"
          )
     )</f>
        <v/>
      </c>
    </row>
    <row r="23" spans="2:18" x14ac:dyDescent="0.2">
      <c r="D23" s="1" t="s">
        <v>107</v>
      </c>
      <c r="E23" s="1" t="s">
        <v>73</v>
      </c>
      <c r="F23" s="25" t="str">
        <f t="shared" si="14"/>
        <v>Customer Relation</v>
      </c>
      <c r="G23" s="25" t="str">
        <f t="shared" si="15"/>
        <v>Form</v>
      </c>
      <c r="H23" s="25" t="str">
        <f t="shared" si="16"/>
        <v>Sales Contract</v>
      </c>
      <c r="I23" s="25" t="str">
        <f t="shared" si="17"/>
        <v>Submit</v>
      </c>
      <c r="J23" s="25"/>
      <c r="K23" s="27" t="str">
        <f t="shared" si="18"/>
        <v>Customer Relation ► Form ► Sales Contract ► Submit</v>
      </c>
      <c r="L23" s="75" t="s">
        <v>339</v>
      </c>
      <c r="M23" s="1" t="str">
        <f ca="1">IF(EXACT(L23, ""),
     "",
     IF((VLOOKUP(L23, OFFSET(MAIN!$B$6, 0, 0, PARAMETER!$C$2, PARAMETER!$C$3), 9, ) &gt; 1),
          IF((VLOOKUP(L23, OFFSET(MAIN!$B$6, 0, 0, PARAMETER!$C$2, PARAMETER!$C$3), 10, ) &gt; 1),
               "Sudah Terealisir",
               "On Progress"),
          "Belum ada Realisasi"
          )
     )</f>
        <v>Sudah Terealisir</v>
      </c>
      <c r="N23" s="70">
        <f ca="1">IF((VLOOKUP(L23, OFFSET(MAIN!$B$6, 0, 0, PARAMETER!$C$2, PARAMETER!$C$3), 9, ) &gt; 1),
     IF((VLOOKUP(L23, OFFSET(MAIN!$B$6, 0, 0, PARAMETER!$C$2, PARAMETER!$C$3), 10, ) &gt; 1),
           VLOOKUP(L23, OFFSET(MAIN!$B$6, 0, 0, PARAMETER!$C$2, PARAMETER!$C$3), 9, ),
           VLOOKUP(L23, OFFSET(MAIN!$B$6, 0, 0, PARAMETER!$C$2, PARAMETER!$C$3), 9, )),
     VLOOKUP(L23, OFFSET(MAIN!$B$6, 0, 0, PARAMETER!$C$2, PARAMETER!$C$3), 6, )
     )</f>
        <v>44378</v>
      </c>
      <c r="O23" s="71">
        <f ca="1">IF((VLOOKUP(L23, OFFSET(MAIN!$B$6, 0, 0, PARAMETER!$C$2, PARAMETER!$C$3), 9, ) &gt; 1),
     IF((VLOOKUP(L23, OFFSET(MAIN!$B$6, 0, 0, PARAMETER!$C$2, PARAMETER!$C$3), 10, ) &gt; 1),
          VLOOKUP(L23, OFFSET(MAIN!$B$6, 0, 0, PARAMETER!$C$2, PARAMETER!$C$3), 10, ),
          (VLOOKUP(L23, OFFSET(MAIN!$B$6, 0, 0, PARAMETER!$C$2, PARAMETER!$C$3), 9, )+VLOOKUP(L23, OFFSET(MAIN!$B$6, 0, 0, PARAMETER!$C$2, PARAMETER!$C$3), 5, ))),
     VLOOKUP(L23, OFFSET(MAIN!$B$6, 0, 0, PARAMETER!$C$2, PARAMETER!$C$3), 7, )
     )</f>
        <v>44379</v>
      </c>
      <c r="P23" s="63">
        <f t="shared" ref="P23:P24" ca="1" si="21">O23-N23</f>
        <v>1</v>
      </c>
      <c r="Q23" s="63">
        <f ca="1">IF(O23 &lt;= PARAMETER!$C$4,
     P23,
     PARAMETER!$C$4 - N23
     )</f>
        <v>1</v>
      </c>
      <c r="R23" s="63" t="e">
        <f t="shared" ref="R23:R24" ca="1" si="22">IFERROR(1/(1/(P23-Q23)), NA())</f>
        <v>#N/A</v>
      </c>
    </row>
    <row r="24" spans="2:18" x14ac:dyDescent="0.2">
      <c r="E24" s="1" t="s">
        <v>74</v>
      </c>
      <c r="F24" s="25" t="str">
        <f t="shared" si="14"/>
        <v>Customer Relation</v>
      </c>
      <c r="G24" s="25" t="str">
        <f t="shared" si="15"/>
        <v>Form</v>
      </c>
      <c r="H24" s="25" t="str">
        <f t="shared" si="16"/>
        <v>Sales Contract</v>
      </c>
      <c r="I24" s="25" t="str">
        <f t="shared" si="17"/>
        <v>Revision</v>
      </c>
      <c r="J24" s="25"/>
      <c r="K24" s="27" t="str">
        <f t="shared" si="18"/>
        <v>Customer Relation ► Form ► Sales Contract ► Revision</v>
      </c>
      <c r="L24" s="75" t="s">
        <v>339</v>
      </c>
      <c r="M24" s="1" t="str">
        <f ca="1">IF(EXACT(L24, ""),
     "",
     IF((VLOOKUP(L24, OFFSET(MAIN!$B$6, 0, 0, PARAMETER!$C$2, PARAMETER!$C$3), 9, ) &gt; 1),
          IF((VLOOKUP(L24, OFFSET(MAIN!$B$6, 0, 0, PARAMETER!$C$2, PARAMETER!$C$3), 10, ) &gt; 1),
               "Sudah Terealisir",
               "On Progress"),
          "Belum ada Realisasi"
          )
     )</f>
        <v>Sudah Terealisir</v>
      </c>
      <c r="N24" s="70">
        <f ca="1">IF((VLOOKUP(L24, OFFSET(MAIN!$B$6, 0, 0, PARAMETER!$C$2, PARAMETER!$C$3), 9, ) &gt; 1),
     IF((VLOOKUP(L24, OFFSET(MAIN!$B$6, 0, 0, PARAMETER!$C$2, PARAMETER!$C$3), 10, ) &gt; 1),
           VLOOKUP(L24, OFFSET(MAIN!$B$6, 0, 0, PARAMETER!$C$2, PARAMETER!$C$3), 9, ),
           VLOOKUP(L24, OFFSET(MAIN!$B$6, 0, 0, PARAMETER!$C$2, PARAMETER!$C$3), 9, )),
     VLOOKUP(L24, OFFSET(MAIN!$B$6, 0, 0, PARAMETER!$C$2, PARAMETER!$C$3), 6, )
     )</f>
        <v>44378</v>
      </c>
      <c r="O24" s="71">
        <f ca="1">IF((VLOOKUP(L24, OFFSET(MAIN!$B$6, 0, 0, PARAMETER!$C$2, PARAMETER!$C$3), 9, ) &gt; 1),
     IF((VLOOKUP(L24, OFFSET(MAIN!$B$6, 0, 0, PARAMETER!$C$2, PARAMETER!$C$3), 10, ) &gt; 1),
          VLOOKUP(L24, OFFSET(MAIN!$B$6, 0, 0, PARAMETER!$C$2, PARAMETER!$C$3), 10, ),
          (VLOOKUP(L24, OFFSET(MAIN!$B$6, 0, 0, PARAMETER!$C$2, PARAMETER!$C$3), 9, )+VLOOKUP(L24, OFFSET(MAIN!$B$6, 0, 0, PARAMETER!$C$2, PARAMETER!$C$3), 5, ))),
     VLOOKUP(L24, OFFSET(MAIN!$B$6, 0, 0, PARAMETER!$C$2, PARAMETER!$C$3), 7, )
     )</f>
        <v>44379</v>
      </c>
      <c r="P24" s="63">
        <f t="shared" ca="1" si="21"/>
        <v>1</v>
      </c>
      <c r="Q24" s="63">
        <f ca="1">IF(O24 &lt;= PARAMETER!$C$4,
     P24,
     PARAMETER!$C$4 - N24
     )</f>
        <v>1</v>
      </c>
      <c r="R24" s="63" t="e">
        <f t="shared" ca="1" si="22"/>
        <v>#N/A</v>
      </c>
    </row>
    <row r="25" spans="2:18" x14ac:dyDescent="0.2">
      <c r="E25" s="1" t="s">
        <v>75</v>
      </c>
      <c r="F25" s="25" t="str">
        <f t="shared" si="14"/>
        <v>Customer Relation</v>
      </c>
      <c r="G25" s="25" t="str">
        <f t="shared" si="15"/>
        <v>Form</v>
      </c>
      <c r="H25" s="25" t="str">
        <f t="shared" si="16"/>
        <v>Sales Contract</v>
      </c>
      <c r="I25" s="25" t="str">
        <f t="shared" si="17"/>
        <v>Cancelation</v>
      </c>
      <c r="J25" s="25"/>
      <c r="K25" s="27" t="str">
        <f t="shared" si="18"/>
        <v>Customer Relation ► Form ► Sales Contract ► Cancelation</v>
      </c>
      <c r="M25" s="1" t="str">
        <f ca="1">IF(EXACT(L25, ""),
     "",
     IF((VLOOKUP(L25, OFFSET(MAIN!$B$6, 0, 0, PARAMETER!$C$2, 9), 8, ) &gt; 1),
          IF((VLOOKUP(L25, OFFSET(MAIN!$B$6, 0, 0, PARAMETER!$C$2, 9), 9, ) &gt; 1),
               "Sudah Terealisir",
               "On Progress"),
          "Belum ada Realisasi"
          )
     )</f>
        <v/>
      </c>
    </row>
    <row r="26" spans="2:18" x14ac:dyDescent="0.2">
      <c r="D26" s="1" t="s">
        <v>108</v>
      </c>
      <c r="E26" s="1" t="s">
        <v>73</v>
      </c>
      <c r="F26" s="25" t="str">
        <f t="shared" si="14"/>
        <v>Customer Relation</v>
      </c>
      <c r="G26" s="25" t="str">
        <f t="shared" si="15"/>
        <v>Form</v>
      </c>
      <c r="H26" s="25" t="str">
        <f t="shared" si="16"/>
        <v>Sales Contract Addendum</v>
      </c>
      <c r="I26" s="25" t="str">
        <f t="shared" si="17"/>
        <v>Submit</v>
      </c>
      <c r="J26" s="25"/>
      <c r="K26" s="27" t="str">
        <f t="shared" si="18"/>
        <v>Customer Relation ► Form ► Sales Contract Addendum ► Submit</v>
      </c>
      <c r="M26" s="1" t="str">
        <f ca="1">IF(EXACT(L26, ""),
     "",
     IF((VLOOKUP(L26, OFFSET(MAIN!$B$6, 0, 0, PARAMETER!$C$2, 9), 8, ) &gt; 1),
          IF((VLOOKUP(L26, OFFSET(MAIN!$B$6, 0, 0, PARAMETER!$C$2, 9), 9, ) &gt; 1),
               "Sudah Terealisir",
               "On Progress"),
          "Belum ada Realisasi"
          )
     )</f>
        <v/>
      </c>
    </row>
    <row r="27" spans="2:18" x14ac:dyDescent="0.2">
      <c r="E27" s="1" t="s">
        <v>74</v>
      </c>
      <c r="F27" s="25" t="str">
        <f t="shared" si="14"/>
        <v>Customer Relation</v>
      </c>
      <c r="G27" s="25" t="str">
        <f t="shared" si="15"/>
        <v>Form</v>
      </c>
      <c r="H27" s="25" t="str">
        <f t="shared" si="16"/>
        <v>Sales Contract Addendum</v>
      </c>
      <c r="I27" s="25" t="str">
        <f t="shared" si="17"/>
        <v>Revision</v>
      </c>
      <c r="J27" s="25"/>
      <c r="K27" s="27" t="str">
        <f t="shared" si="18"/>
        <v>Customer Relation ► Form ► Sales Contract Addendum ► Revision</v>
      </c>
      <c r="M27" s="1" t="str">
        <f ca="1">IF(EXACT(L27, ""),
     "",
     IF((VLOOKUP(L27, OFFSET(MAIN!$B$6, 0, 0, PARAMETER!$C$2, 9), 8, ) &gt; 1),
          IF((VLOOKUP(L27, OFFSET(MAIN!$B$6, 0, 0, PARAMETER!$C$2, 9), 9, ) &gt; 1),
               "Sudah Terealisir",
               "On Progress"),
          "Belum ada Realisasi"
          )
     )</f>
        <v/>
      </c>
    </row>
    <row r="28" spans="2:18" x14ac:dyDescent="0.2">
      <c r="E28" s="1" t="s">
        <v>75</v>
      </c>
      <c r="F28" s="25" t="str">
        <f t="shared" si="14"/>
        <v>Customer Relation</v>
      </c>
      <c r="G28" s="25" t="str">
        <f t="shared" si="15"/>
        <v>Form</v>
      </c>
      <c r="H28" s="25" t="str">
        <f t="shared" si="16"/>
        <v>Sales Contract Addendum</v>
      </c>
      <c r="I28" s="25" t="str">
        <f t="shared" si="17"/>
        <v>Cancelation</v>
      </c>
      <c r="J28" s="25"/>
      <c r="K28" s="27" t="str">
        <f t="shared" si="18"/>
        <v>Customer Relation ► Form ► Sales Contract Addendum ► Cancelation</v>
      </c>
      <c r="M28" s="1" t="str">
        <f ca="1">IF(EXACT(L28, ""),
     "",
     IF((VLOOKUP(L28, OFFSET(MAIN!$B$6, 0, 0, PARAMETER!$C$2, 9), 8, ) &gt; 1),
          IF((VLOOKUP(L28, OFFSET(MAIN!$B$6, 0, 0, PARAMETER!$C$2, 9), 9, ) &gt; 1),
               "Sudah Terealisir",
               "On Progress"),
          "Belum ada Realisasi"
          )
     )</f>
        <v/>
      </c>
    </row>
    <row r="29" spans="2:18" x14ac:dyDescent="0.2">
      <c r="D29" s="1" t="s">
        <v>98</v>
      </c>
      <c r="E29" s="1" t="s">
        <v>73</v>
      </c>
      <c r="F29" s="25" t="str">
        <f t="shared" si="14"/>
        <v>Customer Relation</v>
      </c>
      <c r="G29" s="25" t="str">
        <f t="shared" si="15"/>
        <v>Form</v>
      </c>
      <c r="H29" s="25" t="str">
        <f t="shared" si="16"/>
        <v>Sales Invoice</v>
      </c>
      <c r="I29" s="25" t="str">
        <f t="shared" si="17"/>
        <v>Submit</v>
      </c>
      <c r="J29" s="25"/>
      <c r="K29" s="27" t="str">
        <f t="shared" si="18"/>
        <v>Customer Relation ► Form ► Sales Invoice ► Submit</v>
      </c>
      <c r="M29" s="1" t="str">
        <f ca="1">IF(EXACT(L29, ""),
     "",
     IF((VLOOKUP(L29, OFFSET(MAIN!$B$6, 0, 0, PARAMETER!$C$2, 9), 8, ) &gt; 1),
          IF((VLOOKUP(L29, OFFSET(MAIN!$B$6, 0, 0, PARAMETER!$C$2, 9), 9, ) &gt; 1),
               "Sudah Terealisir",
               "On Progress"),
          "Belum ada Realisasi"
          )
     )</f>
        <v/>
      </c>
    </row>
    <row r="30" spans="2:18" x14ac:dyDescent="0.2">
      <c r="E30" s="1" t="s">
        <v>74</v>
      </c>
      <c r="F30" s="25" t="str">
        <f t="shared" si="14"/>
        <v>Customer Relation</v>
      </c>
      <c r="G30" s="25" t="str">
        <f t="shared" si="15"/>
        <v>Form</v>
      </c>
      <c r="H30" s="25" t="str">
        <f t="shared" si="16"/>
        <v>Sales Invoice</v>
      </c>
      <c r="I30" s="25" t="str">
        <f t="shared" si="17"/>
        <v>Revision</v>
      </c>
      <c r="J30" s="25"/>
      <c r="K30" s="27" t="str">
        <f t="shared" si="18"/>
        <v>Customer Relation ► Form ► Sales Invoice ► Revision</v>
      </c>
      <c r="M30" s="1" t="str">
        <f ca="1">IF(EXACT(L30, ""),
     "",
     IF((VLOOKUP(L30, OFFSET(MAIN!$B$6, 0, 0, PARAMETER!$C$2, 9), 8, ) &gt; 1),
          IF((VLOOKUP(L30, OFFSET(MAIN!$B$6, 0, 0, PARAMETER!$C$2, 9), 9, ) &gt; 1),
               "Sudah Terealisir",
               "On Progress"),
          "Belum ada Realisasi"
          )
     )</f>
        <v/>
      </c>
    </row>
    <row r="31" spans="2:18" x14ac:dyDescent="0.2">
      <c r="E31" s="1" t="s">
        <v>75</v>
      </c>
      <c r="F31" s="25" t="str">
        <f t="shared" si="14"/>
        <v>Customer Relation</v>
      </c>
      <c r="G31" s="25" t="str">
        <f t="shared" si="15"/>
        <v>Form</v>
      </c>
      <c r="H31" s="25" t="str">
        <f t="shared" si="16"/>
        <v>Sales Invoice</v>
      </c>
      <c r="I31" s="25" t="str">
        <f t="shared" si="17"/>
        <v>Cancelation</v>
      </c>
      <c r="J31" s="25"/>
      <c r="K31" s="27" t="str">
        <f t="shared" si="18"/>
        <v>Customer Relation ► Form ► Sales Invoice ► Cancelation</v>
      </c>
      <c r="M31" s="1" t="str">
        <f ca="1">IF(EXACT(L31, ""),
     "",
     IF((VLOOKUP(L31, OFFSET(MAIN!$B$6, 0, 0, PARAMETER!$C$2, 9), 8, ) &gt; 1),
          IF((VLOOKUP(L31, OFFSET(MAIN!$B$6, 0, 0, PARAMETER!$C$2, 9), 9, ) &gt; 1),
               "Sudah Terealisir",
               "On Progress"),
          "Belum ada Realisasi"
          )
     )</f>
        <v/>
      </c>
    </row>
    <row r="32" spans="2:18" x14ac:dyDescent="0.2">
      <c r="D32" s="1" t="s">
        <v>95</v>
      </c>
      <c r="E32" s="1" t="s">
        <v>73</v>
      </c>
      <c r="F32" s="25" t="str">
        <f t="shared" si="14"/>
        <v>Customer Relation</v>
      </c>
      <c r="G32" s="25" t="str">
        <f t="shared" si="15"/>
        <v>Form</v>
      </c>
      <c r="H32" s="25" t="str">
        <f t="shared" si="16"/>
        <v>Sales Order</v>
      </c>
      <c r="I32" s="25" t="str">
        <f t="shared" si="17"/>
        <v>Submit</v>
      </c>
      <c r="J32" s="25"/>
      <c r="K32" s="27" t="str">
        <f t="shared" si="18"/>
        <v>Customer Relation ► Form ► Sales Order ► Submit</v>
      </c>
      <c r="L32" s="75" t="s">
        <v>338</v>
      </c>
      <c r="M32" s="1" t="str">
        <f ca="1">IF(EXACT(L32, ""),
     "",
     IF((VLOOKUP(L32, OFFSET(MAIN!$B$6, 0, 0, PARAMETER!$C$2, PARAMETER!$C$3), 9, ) &gt; 1),
          IF((VLOOKUP(L32, OFFSET(MAIN!$B$6, 0, 0, PARAMETER!$C$2, PARAMETER!$C$3), 10, ) &gt; 1),
               "Sudah Terealisir",
               "On Progress"),
          "Belum ada Realisasi"
          )
     )</f>
        <v>Sudah Terealisir</v>
      </c>
      <c r="N32" s="70">
        <f ca="1">IF((VLOOKUP(L32, OFFSET(MAIN!$B$6, 0, 0, PARAMETER!$C$2, PARAMETER!$C$3), 9, ) &gt; 1),
     IF((VLOOKUP(L32, OFFSET(MAIN!$B$6, 0, 0, PARAMETER!$C$2, PARAMETER!$C$3), 10, ) &gt; 1),
           VLOOKUP(L32, OFFSET(MAIN!$B$6, 0, 0, PARAMETER!$C$2, PARAMETER!$C$3), 9, ),
           VLOOKUP(L32, OFFSET(MAIN!$B$6, 0, 0, PARAMETER!$C$2, PARAMETER!$C$3), 9, )),
     VLOOKUP(L32, OFFSET(MAIN!$B$6, 0, 0, PARAMETER!$C$2, PARAMETER!$C$3), 6, )
     )</f>
        <v>44250</v>
      </c>
      <c r="O32" s="71">
        <f ca="1">IF((VLOOKUP(L32, OFFSET(MAIN!$B$6, 0, 0, PARAMETER!$C$2, PARAMETER!$C$3), 9, ) &gt; 1),
     IF((VLOOKUP(L32, OFFSET(MAIN!$B$6, 0, 0, PARAMETER!$C$2, PARAMETER!$C$3), 10, ) &gt; 1),
          VLOOKUP(L32, OFFSET(MAIN!$B$6, 0, 0, PARAMETER!$C$2, PARAMETER!$C$3), 10, ),
          (VLOOKUP(L32, OFFSET(MAIN!$B$6, 0, 0, PARAMETER!$C$2, PARAMETER!$C$3), 9, )+VLOOKUP(L32, OFFSET(MAIN!$B$6, 0, 0, PARAMETER!$C$2, PARAMETER!$C$3), 5, ))),
     VLOOKUP(L32, OFFSET(MAIN!$B$6, 0, 0, PARAMETER!$C$2, PARAMETER!$C$3), 7, )
     )</f>
        <v>44456</v>
      </c>
      <c r="P32" s="63">
        <f t="shared" ref="P32:P34" ca="1" si="23">O32-N32</f>
        <v>206</v>
      </c>
      <c r="Q32" s="63">
        <f ca="1">IF(O32 &lt;= PARAMETER!$C$4,
     P32,
     PARAMETER!$C$4 - N32
     )</f>
        <v>206</v>
      </c>
      <c r="R32" s="63" t="e">
        <f t="shared" ref="R32:R34" ca="1" si="24">IFERROR(1/(1/(P32-Q32)), NA())</f>
        <v>#N/A</v>
      </c>
    </row>
    <row r="33" spans="2:18" x14ac:dyDescent="0.2">
      <c r="E33" s="1" t="s">
        <v>74</v>
      </c>
      <c r="F33" s="25" t="str">
        <f t="shared" si="14"/>
        <v>Customer Relation</v>
      </c>
      <c r="G33" s="25" t="str">
        <f t="shared" si="15"/>
        <v>Form</v>
      </c>
      <c r="H33" s="25" t="str">
        <f t="shared" si="16"/>
        <v>Sales Order</v>
      </c>
      <c r="I33" s="25" t="str">
        <f t="shared" si="17"/>
        <v>Revision</v>
      </c>
      <c r="J33" s="25"/>
      <c r="K33" s="27" t="str">
        <f t="shared" si="18"/>
        <v>Customer Relation ► Form ► Sales Order ► Revision</v>
      </c>
      <c r="L33" s="75" t="s">
        <v>338</v>
      </c>
      <c r="M33" s="1" t="str">
        <f ca="1">IF(EXACT(L33, ""),
     "",
     IF((VLOOKUP(L33, OFFSET(MAIN!$B$6, 0, 0, PARAMETER!$C$2, PARAMETER!$C$3), 9, ) &gt; 1),
          IF((VLOOKUP(L33, OFFSET(MAIN!$B$6, 0, 0, PARAMETER!$C$2, PARAMETER!$C$3), 10, ) &gt; 1),
               "Sudah Terealisir",
               "On Progress"),
          "Belum ada Realisasi"
          )
     )</f>
        <v>Sudah Terealisir</v>
      </c>
      <c r="N33" s="70">
        <f ca="1">IF((VLOOKUP(L33, OFFSET(MAIN!$B$6, 0, 0, PARAMETER!$C$2, PARAMETER!$C$3), 9, ) &gt; 1),
     IF((VLOOKUP(L33, OFFSET(MAIN!$B$6, 0, 0, PARAMETER!$C$2, PARAMETER!$C$3), 10, ) &gt; 1),
           VLOOKUP(L33, OFFSET(MAIN!$B$6, 0, 0, PARAMETER!$C$2, PARAMETER!$C$3), 9, ),
           VLOOKUP(L33, OFFSET(MAIN!$B$6, 0, 0, PARAMETER!$C$2, PARAMETER!$C$3), 9, )),
     VLOOKUP(L33, OFFSET(MAIN!$B$6, 0, 0, PARAMETER!$C$2, PARAMETER!$C$3), 6, )
     )</f>
        <v>44250</v>
      </c>
      <c r="O33" s="71">
        <f ca="1">IF((VLOOKUP(L33, OFFSET(MAIN!$B$6, 0, 0, PARAMETER!$C$2, PARAMETER!$C$3), 9, ) &gt; 1),
     IF((VLOOKUP(L33, OFFSET(MAIN!$B$6, 0, 0, PARAMETER!$C$2, PARAMETER!$C$3), 10, ) &gt; 1),
          VLOOKUP(L33, OFFSET(MAIN!$B$6, 0, 0, PARAMETER!$C$2, PARAMETER!$C$3), 10, ),
          (VLOOKUP(L33, OFFSET(MAIN!$B$6, 0, 0, PARAMETER!$C$2, PARAMETER!$C$3), 9, )+VLOOKUP(L33, OFFSET(MAIN!$B$6, 0, 0, PARAMETER!$C$2, PARAMETER!$C$3), 5, ))),
     VLOOKUP(L33, OFFSET(MAIN!$B$6, 0, 0, PARAMETER!$C$2, PARAMETER!$C$3), 7, )
     )</f>
        <v>44456</v>
      </c>
      <c r="P33" s="63">
        <f t="shared" ca="1" si="23"/>
        <v>206</v>
      </c>
      <c r="Q33" s="63">
        <f ca="1">IF(O33 &lt;= PARAMETER!$C$4,
     P33,
     PARAMETER!$C$4 - N33
     )</f>
        <v>206</v>
      </c>
      <c r="R33" s="63" t="e">
        <f t="shared" ca="1" si="24"/>
        <v>#N/A</v>
      </c>
    </row>
    <row r="34" spans="2:18" x14ac:dyDescent="0.2">
      <c r="E34" s="1" t="s">
        <v>75</v>
      </c>
      <c r="F34" s="25" t="str">
        <f t="shared" si="14"/>
        <v>Customer Relation</v>
      </c>
      <c r="G34" s="25" t="str">
        <f t="shared" si="15"/>
        <v>Form</v>
      </c>
      <c r="H34" s="25" t="str">
        <f t="shared" si="16"/>
        <v>Sales Order</v>
      </c>
      <c r="I34" s="25" t="str">
        <f t="shared" si="17"/>
        <v>Cancelation</v>
      </c>
      <c r="J34" s="25"/>
      <c r="K34" s="27" t="str">
        <f t="shared" si="18"/>
        <v>Customer Relation ► Form ► Sales Order ► Cancelation</v>
      </c>
      <c r="L34" s="75" t="s">
        <v>338</v>
      </c>
      <c r="M34" s="1" t="str">
        <f ca="1">IF(EXACT(L34, ""),
     "",
     IF((VLOOKUP(L34, OFFSET(MAIN!$B$6, 0, 0, PARAMETER!$C$2, PARAMETER!$C$3), 9, ) &gt; 1),
          IF((VLOOKUP(L34, OFFSET(MAIN!$B$6, 0, 0, PARAMETER!$C$2, PARAMETER!$C$3), 10, ) &gt; 1),
               "Sudah Terealisir",
               "On Progress"),
          "Belum ada Realisasi"
          )
     )</f>
        <v>Sudah Terealisir</v>
      </c>
      <c r="N34" s="70">
        <f ca="1">IF((VLOOKUP(L34, OFFSET(MAIN!$B$6, 0, 0, PARAMETER!$C$2, PARAMETER!$C$3), 9, ) &gt; 1),
     IF((VLOOKUP(L34, OFFSET(MAIN!$B$6, 0, 0, PARAMETER!$C$2, PARAMETER!$C$3), 10, ) &gt; 1),
           VLOOKUP(L34, OFFSET(MAIN!$B$6, 0, 0, PARAMETER!$C$2, PARAMETER!$C$3), 9, ),
           VLOOKUP(L34, OFFSET(MAIN!$B$6, 0, 0, PARAMETER!$C$2, PARAMETER!$C$3), 9, )),
     VLOOKUP(L34, OFFSET(MAIN!$B$6, 0, 0, PARAMETER!$C$2, PARAMETER!$C$3), 6, )
     )</f>
        <v>44250</v>
      </c>
      <c r="O34" s="71">
        <f ca="1">IF((VLOOKUP(L34, OFFSET(MAIN!$B$6, 0, 0, PARAMETER!$C$2, PARAMETER!$C$3), 9, ) &gt; 1),
     IF((VLOOKUP(L34, OFFSET(MAIN!$B$6, 0, 0, PARAMETER!$C$2, PARAMETER!$C$3), 10, ) &gt; 1),
          VLOOKUP(L34, OFFSET(MAIN!$B$6, 0, 0, PARAMETER!$C$2, PARAMETER!$C$3), 10, ),
          (VLOOKUP(L34, OFFSET(MAIN!$B$6, 0, 0, PARAMETER!$C$2, PARAMETER!$C$3), 9, )+VLOOKUP(L34, OFFSET(MAIN!$B$6, 0, 0, PARAMETER!$C$2, PARAMETER!$C$3), 5, ))),
     VLOOKUP(L34, OFFSET(MAIN!$B$6, 0, 0, PARAMETER!$C$2, PARAMETER!$C$3), 7, )
     )</f>
        <v>44456</v>
      </c>
      <c r="P34" s="63">
        <f t="shared" ca="1" si="23"/>
        <v>206</v>
      </c>
      <c r="Q34" s="63">
        <f ca="1">IF(O34 &lt;= PARAMETER!$C$4,
     P34,
     PARAMETER!$C$4 - N34
     )</f>
        <v>206</v>
      </c>
      <c r="R34" s="63" t="e">
        <f t="shared" ca="1" si="24"/>
        <v>#N/A</v>
      </c>
    </row>
    <row r="35" spans="2:18" x14ac:dyDescent="0.2">
      <c r="D35" s="1" t="s">
        <v>109</v>
      </c>
      <c r="E35" s="1" t="s">
        <v>73</v>
      </c>
      <c r="F35" s="25" t="str">
        <f t="shared" si="14"/>
        <v>Customer Relation</v>
      </c>
      <c r="G35" s="25" t="str">
        <f t="shared" si="15"/>
        <v>Form</v>
      </c>
      <c r="H35" s="25" t="str">
        <f t="shared" si="16"/>
        <v>Sales Quotation</v>
      </c>
      <c r="I35" s="25" t="str">
        <f t="shared" si="17"/>
        <v>Submit</v>
      </c>
      <c r="J35" s="25"/>
      <c r="K35" s="27" t="str">
        <f t="shared" si="18"/>
        <v>Customer Relation ► Form ► Sales Quotation ► Submit</v>
      </c>
      <c r="M35" s="1" t="str">
        <f ca="1">IF(EXACT(L35, ""),
     "",
     IF((VLOOKUP(L35, OFFSET(MAIN!$B$6, 0, 0, PARAMETER!$C$2, 9), 8, ) &gt; 1),
          IF((VLOOKUP(L35, OFFSET(MAIN!$B$6, 0, 0, PARAMETER!$C$2, 9), 9, ) &gt; 1),
               "Sudah Terealisir",
               "On Progress"),
          "Belum ada Realisasi"
          )
     )</f>
        <v/>
      </c>
    </row>
    <row r="36" spans="2:18" x14ac:dyDescent="0.2">
      <c r="E36" s="1" t="s">
        <v>74</v>
      </c>
      <c r="F36" s="25" t="str">
        <f t="shared" si="14"/>
        <v>Customer Relation</v>
      </c>
      <c r="G36" s="25" t="str">
        <f t="shared" si="15"/>
        <v>Form</v>
      </c>
      <c r="H36" s="25" t="str">
        <f t="shared" si="16"/>
        <v>Sales Quotation</v>
      </c>
      <c r="I36" s="25" t="str">
        <f t="shared" si="17"/>
        <v>Revision</v>
      </c>
      <c r="J36" s="25"/>
      <c r="K36" s="27" t="str">
        <f t="shared" si="18"/>
        <v>Customer Relation ► Form ► Sales Quotation ► Revision</v>
      </c>
      <c r="M36" s="1" t="str">
        <f ca="1">IF(EXACT(L36, ""),
     "",
     IF((VLOOKUP(L36, OFFSET(MAIN!$B$6, 0, 0, PARAMETER!$C$2, 9), 8, ) &gt; 1),
          IF((VLOOKUP(L36, OFFSET(MAIN!$B$6, 0, 0, PARAMETER!$C$2, 9), 9, ) &gt; 1),
               "Sudah Terealisir",
               "On Progress"),
          "Belum ada Realisasi"
          )
     )</f>
        <v/>
      </c>
    </row>
    <row r="37" spans="2:18" x14ac:dyDescent="0.2">
      <c r="E37" s="1" t="s">
        <v>75</v>
      </c>
      <c r="F37" s="25" t="str">
        <f t="shared" si="14"/>
        <v>Customer Relation</v>
      </c>
      <c r="G37" s="25" t="str">
        <f t="shared" si="15"/>
        <v>Form</v>
      </c>
      <c r="H37" s="25" t="str">
        <f t="shared" si="16"/>
        <v>Sales Quotation</v>
      </c>
      <c r="I37" s="25" t="str">
        <f t="shared" si="17"/>
        <v>Cancelation</v>
      </c>
      <c r="J37" s="25"/>
      <c r="K37" s="27" t="str">
        <f t="shared" si="18"/>
        <v>Customer Relation ► Form ► Sales Quotation ► Cancelation</v>
      </c>
      <c r="M37" s="1" t="str">
        <f ca="1">IF(EXACT(L37, ""),
     "",
     IF((VLOOKUP(L37, OFFSET(MAIN!$B$6, 0, 0, PARAMETER!$C$2, 9), 8, ) &gt; 1),
          IF((VLOOKUP(L37, OFFSET(MAIN!$B$6, 0, 0, PARAMETER!$C$2, 9), 9, ) &gt; 1),
               "Sudah Terealisir",
               "On Progress"),
          "Belum ada Realisasi"
          )
     )</f>
        <v/>
      </c>
    </row>
    <row r="38" spans="2:18" x14ac:dyDescent="0.2">
      <c r="D38" s="1" t="s">
        <v>96</v>
      </c>
      <c r="E38" s="1" t="s">
        <v>105</v>
      </c>
      <c r="F38" s="25" t="str">
        <f t="shared" si="14"/>
        <v>Customer Relation</v>
      </c>
      <c r="G38" s="25" t="str">
        <f t="shared" si="15"/>
        <v>Form</v>
      </c>
      <c r="H38" s="25" t="str">
        <f t="shared" si="16"/>
        <v>Data List</v>
      </c>
      <c r="I38" s="25" t="str">
        <f t="shared" si="17"/>
        <v>Customer</v>
      </c>
      <c r="J38" s="25"/>
      <c r="K38" s="27" t="str">
        <f t="shared" si="18"/>
        <v>Customer Relation ► Form ► Data List ► Customer</v>
      </c>
      <c r="M38" s="1" t="str">
        <f ca="1">IF(EXACT(L38, ""),
     "",
     IF((VLOOKUP(L38, OFFSET(MAIN!$B$6, 0, 0, PARAMETER!$C$2, 9), 8, ) &gt; 1),
          IF((VLOOKUP(L38, OFFSET(MAIN!$B$6, 0, 0, PARAMETER!$C$2, 9), 9, ) &gt; 1),
               "Sudah Terealisir",
               "On Progress"),
          "Belum ada Realisasi"
          )
     )</f>
        <v/>
      </c>
    </row>
    <row r="39" spans="2:18" x14ac:dyDescent="0.2">
      <c r="E39" s="1" t="s">
        <v>106</v>
      </c>
      <c r="F39" s="25" t="str">
        <f t="shared" si="14"/>
        <v>Customer Relation</v>
      </c>
      <c r="G39" s="25" t="str">
        <f t="shared" si="15"/>
        <v>Form</v>
      </c>
      <c r="H39" s="25" t="str">
        <f t="shared" si="16"/>
        <v>Data List</v>
      </c>
      <c r="I39" s="25" t="str">
        <f t="shared" si="17"/>
        <v>Prospective Customer</v>
      </c>
      <c r="J39" s="25"/>
      <c r="K39" s="27" t="str">
        <f t="shared" si="18"/>
        <v>Customer Relation ► Form ► Data List ► Prospective Customer</v>
      </c>
      <c r="M39" s="1" t="str">
        <f ca="1">IF(EXACT(L39, ""),
     "",
     IF((VLOOKUP(L39, OFFSET(MAIN!$B$6, 0, 0, PARAMETER!$C$2, 9), 8, ) &gt; 1),
          IF((VLOOKUP(L39, OFFSET(MAIN!$B$6, 0, 0, PARAMETER!$C$2, 9), 9, ) &gt; 1),
               "Sudah Terealisir",
               "On Progress"),
          "Belum ada Realisasi"
          )
     )</f>
        <v/>
      </c>
    </row>
    <row r="40" spans="2:18" x14ac:dyDescent="0.2">
      <c r="E40" s="1" t="s">
        <v>107</v>
      </c>
      <c r="F40" s="25" t="str">
        <f t="shared" si="14"/>
        <v>Customer Relation</v>
      </c>
      <c r="G40" s="25" t="str">
        <f t="shared" si="15"/>
        <v>Form</v>
      </c>
      <c r="H40" s="25" t="str">
        <f t="shared" si="16"/>
        <v>Data List</v>
      </c>
      <c r="I40" s="25" t="str">
        <f t="shared" si="17"/>
        <v>Sales Contract</v>
      </c>
      <c r="J40" s="25"/>
      <c r="K40" s="27" t="str">
        <f t="shared" si="18"/>
        <v>Customer Relation ► Form ► Data List ► Sales Contract</v>
      </c>
      <c r="M40" s="1" t="str">
        <f ca="1">IF(EXACT(L40, ""),
     "",
     IF((VLOOKUP(L40, OFFSET(MAIN!$B$6, 0, 0, PARAMETER!$C$2, 9), 8, ) &gt; 1),
          IF((VLOOKUP(L40, OFFSET(MAIN!$B$6, 0, 0, PARAMETER!$C$2, 9), 9, ) &gt; 1),
               "Sudah Terealisir",
               "On Progress"),
          "Belum ada Realisasi"
          )
     )</f>
        <v/>
      </c>
    </row>
    <row r="41" spans="2:18" x14ac:dyDescent="0.2">
      <c r="E41" s="1" t="s">
        <v>108</v>
      </c>
      <c r="F41" s="25" t="str">
        <f t="shared" si="14"/>
        <v>Customer Relation</v>
      </c>
      <c r="G41" s="25" t="str">
        <f t="shared" si="15"/>
        <v>Form</v>
      </c>
      <c r="H41" s="25" t="str">
        <f t="shared" si="16"/>
        <v>Data List</v>
      </c>
      <c r="I41" s="25" t="str">
        <f t="shared" si="17"/>
        <v>Sales Contract Addendum</v>
      </c>
      <c r="J41" s="25"/>
      <c r="K41" s="27" t="str">
        <f t="shared" si="18"/>
        <v>Customer Relation ► Form ► Data List ► Sales Contract Addendum</v>
      </c>
      <c r="M41" s="1" t="str">
        <f ca="1">IF(EXACT(L41, ""),
     "",
     IF((VLOOKUP(L41, OFFSET(MAIN!$B$6, 0, 0, PARAMETER!$C$2, 9), 8, ) &gt; 1),
          IF((VLOOKUP(L41, OFFSET(MAIN!$B$6, 0, 0, PARAMETER!$C$2, 9), 9, ) &gt; 1),
               "Sudah Terealisir",
               "On Progress"),
          "Belum ada Realisasi"
          )
     )</f>
        <v/>
      </c>
    </row>
    <row r="42" spans="2:18" x14ac:dyDescent="0.2">
      <c r="E42" s="1" t="s">
        <v>98</v>
      </c>
      <c r="F42" s="25" t="str">
        <f t="shared" si="14"/>
        <v>Customer Relation</v>
      </c>
      <c r="G42" s="25" t="str">
        <f t="shared" si="15"/>
        <v>Form</v>
      </c>
      <c r="H42" s="25" t="str">
        <f t="shared" si="16"/>
        <v>Data List</v>
      </c>
      <c r="I42" s="25" t="str">
        <f t="shared" si="17"/>
        <v>Sales Invoice</v>
      </c>
      <c r="J42" s="25"/>
      <c r="K42" s="27" t="str">
        <f t="shared" si="18"/>
        <v>Customer Relation ► Form ► Data List ► Sales Invoice</v>
      </c>
      <c r="M42" s="1" t="str">
        <f ca="1">IF(EXACT(L42, ""),
     "",
     IF((VLOOKUP(L42, OFFSET(MAIN!$B$6, 0, 0, PARAMETER!$C$2, 9), 8, ) &gt; 1),
          IF((VLOOKUP(L42, OFFSET(MAIN!$B$6, 0, 0, PARAMETER!$C$2, 9), 9, ) &gt; 1),
               "Sudah Terealisir",
               "On Progress"),
          "Belum ada Realisasi"
          )
     )</f>
        <v/>
      </c>
    </row>
    <row r="43" spans="2:18" x14ac:dyDescent="0.2">
      <c r="E43" s="1" t="s">
        <v>95</v>
      </c>
      <c r="F43" s="25" t="str">
        <f t="shared" si="14"/>
        <v>Customer Relation</v>
      </c>
      <c r="G43" s="25" t="str">
        <f t="shared" si="15"/>
        <v>Form</v>
      </c>
      <c r="H43" s="25" t="str">
        <f t="shared" si="16"/>
        <v>Data List</v>
      </c>
      <c r="I43" s="25" t="str">
        <f t="shared" si="17"/>
        <v>Sales Order</v>
      </c>
      <c r="J43" s="25"/>
      <c r="K43" s="27" t="str">
        <f t="shared" si="18"/>
        <v>Customer Relation ► Form ► Data List ► Sales Order</v>
      </c>
      <c r="M43" s="1" t="str">
        <f ca="1">IF(EXACT(L43, ""),
     "",
     IF((VLOOKUP(L43, OFFSET(MAIN!$B$6, 0, 0, PARAMETER!$C$2, 9), 8, ) &gt; 1),
          IF((VLOOKUP(L43, OFFSET(MAIN!$B$6, 0, 0, PARAMETER!$C$2, 9), 9, ) &gt; 1),
               "Sudah Terealisir",
               "On Progress"),
          "Belum ada Realisasi"
          )
     )</f>
        <v/>
      </c>
    </row>
    <row r="44" spans="2:18" x14ac:dyDescent="0.2">
      <c r="E44" s="1" t="s">
        <v>109</v>
      </c>
      <c r="F44" s="25" t="str">
        <f t="shared" si="14"/>
        <v>Customer Relation</v>
      </c>
      <c r="G44" s="25" t="str">
        <f t="shared" si="15"/>
        <v>Form</v>
      </c>
      <c r="H44" s="25" t="str">
        <f t="shared" si="16"/>
        <v>Data List</v>
      </c>
      <c r="I44" s="25" t="str">
        <f t="shared" si="17"/>
        <v>Sales Quotation</v>
      </c>
      <c r="J44" s="25"/>
      <c r="K44" s="27" t="str">
        <f t="shared" si="18"/>
        <v>Customer Relation ► Form ► Data List ► Sales Quotation</v>
      </c>
      <c r="M44" s="1" t="str">
        <f ca="1">IF(EXACT(L44, ""),
     "",
     IF((VLOOKUP(L44, OFFSET(MAIN!$B$6, 0, 0, PARAMETER!$C$2, 9), 8, ) &gt; 1),
          IF((VLOOKUP(L44, OFFSET(MAIN!$B$6, 0, 0, PARAMETER!$C$2, 9), 9, ) &gt; 1),
               "Sudah Terealisir",
               "On Progress"),
          "Belum ada Realisasi"
          )
     )</f>
        <v/>
      </c>
    </row>
    <row r="45" spans="2:18" x14ac:dyDescent="0.2">
      <c r="B45" s="1" t="s">
        <v>71</v>
      </c>
      <c r="C45" s="1" t="s">
        <v>66</v>
      </c>
      <c r="D45" s="1" t="s">
        <v>72</v>
      </c>
      <c r="E45" s="1" t="s">
        <v>73</v>
      </c>
      <c r="F45" s="25" t="str">
        <f t="shared" si="14"/>
        <v>Finance</v>
      </c>
      <c r="G45" s="25" t="str">
        <f t="shared" si="15"/>
        <v>Form</v>
      </c>
      <c r="H45" s="25" t="str">
        <f t="shared" si="16"/>
        <v>Advance</v>
      </c>
      <c r="I45" s="25" t="str">
        <f t="shared" si="17"/>
        <v>Submit</v>
      </c>
      <c r="J45" s="25"/>
      <c r="K45" s="27" t="str">
        <f t="shared" si="18"/>
        <v>Finance ► Form ► Advance ► Submit</v>
      </c>
      <c r="M45" s="1" t="str">
        <f ca="1">IF(EXACT(L45, ""),
     "",
     IF((VLOOKUP(L45, OFFSET(MAIN!$B$6, 0, 0, PARAMETER!$C$2, 9), 8, ) &gt; 1),
          IF((VLOOKUP(L45, OFFSET(MAIN!$B$6, 0, 0, PARAMETER!$C$2, 9), 9, ) &gt; 1),
               "Sudah Terealisir",
               "On Progress"),
          "Belum ada Realisasi"
          )
     )</f>
        <v/>
      </c>
    </row>
    <row r="46" spans="2:18" x14ac:dyDescent="0.2">
      <c r="E46" s="1" t="s">
        <v>74</v>
      </c>
      <c r="F46" s="25" t="str">
        <f t="shared" si="14"/>
        <v>Finance</v>
      </c>
      <c r="G46" s="25" t="str">
        <f t="shared" si="15"/>
        <v>Form</v>
      </c>
      <c r="H46" s="25" t="str">
        <f t="shared" si="16"/>
        <v>Advance</v>
      </c>
      <c r="I46" s="25" t="str">
        <f t="shared" si="17"/>
        <v>Revision</v>
      </c>
      <c r="J46" s="25"/>
      <c r="K46" s="27" t="str">
        <f t="shared" si="18"/>
        <v>Finance ► Form ► Advance ► Revision</v>
      </c>
      <c r="M46" s="1" t="str">
        <f ca="1">IF(EXACT(L46, ""),
     "",
     IF((VLOOKUP(L46, OFFSET(MAIN!$B$6, 0, 0, PARAMETER!$C$2, 9), 8, ) &gt; 1),
          IF((VLOOKUP(L46, OFFSET(MAIN!$B$6, 0, 0, PARAMETER!$C$2, 9), 9, ) &gt; 1),
               "Sudah Terealisir",
               "On Progress"),
          "Belum ada Realisasi"
          )
     )</f>
        <v/>
      </c>
    </row>
    <row r="47" spans="2:18" x14ac:dyDescent="0.2">
      <c r="E47" s="1" t="s">
        <v>75</v>
      </c>
      <c r="F47" s="25" t="str">
        <f t="shared" si="14"/>
        <v>Finance</v>
      </c>
      <c r="G47" s="25" t="str">
        <f t="shared" si="15"/>
        <v>Form</v>
      </c>
      <c r="H47" s="25" t="str">
        <f t="shared" si="16"/>
        <v>Advance</v>
      </c>
      <c r="I47" s="25" t="str">
        <f t="shared" si="17"/>
        <v>Cancelation</v>
      </c>
      <c r="J47" s="25"/>
      <c r="K47" s="27" t="str">
        <f t="shared" si="18"/>
        <v>Finance ► Form ► Advance ► Cancelation</v>
      </c>
      <c r="M47" s="1" t="str">
        <f ca="1">IF(EXACT(L47, ""),
     "",
     IF((VLOOKUP(L47, OFFSET(MAIN!$B$6, 0, 0, PARAMETER!$C$2, 9), 8, ) &gt; 1),
          IF((VLOOKUP(L47, OFFSET(MAIN!$B$6, 0, 0, PARAMETER!$C$2, 9), 9, ) &gt; 1),
               "Sudah Terealisir",
               "On Progress"),
          "Belum ada Realisasi"
          )
     )</f>
        <v/>
      </c>
    </row>
    <row r="48" spans="2:18" x14ac:dyDescent="0.2">
      <c r="E48" s="1" t="s">
        <v>78</v>
      </c>
      <c r="F48" s="25" t="str">
        <f t="shared" si="14"/>
        <v>Finance</v>
      </c>
      <c r="G48" s="25" t="str">
        <f t="shared" si="15"/>
        <v>Form</v>
      </c>
      <c r="H48" s="25" t="str">
        <f t="shared" si="16"/>
        <v>Advance</v>
      </c>
      <c r="I48" s="25" t="str">
        <f t="shared" si="17"/>
        <v>Settlement</v>
      </c>
      <c r="J48" s="25"/>
      <c r="K48" s="27" t="str">
        <f t="shared" si="18"/>
        <v>Finance ► Form ► Advance ► Settlement</v>
      </c>
      <c r="M48" s="1" t="str">
        <f ca="1">IF(EXACT(L48, ""),
     "",
     IF((VLOOKUP(L48, OFFSET(MAIN!$B$6, 0, 0, PARAMETER!$C$2, 9), 8, ) &gt; 1),
          IF((VLOOKUP(L48, OFFSET(MAIN!$B$6, 0, 0, PARAMETER!$C$2, 9), 9, ) &gt; 1),
               "Sudah Terealisir",
               "On Progress"),
          "Belum ada Realisasi"
          )
     )</f>
        <v/>
      </c>
    </row>
    <row r="49" spans="4:13" x14ac:dyDescent="0.2">
      <c r="D49" s="1" t="s">
        <v>123</v>
      </c>
      <c r="E49" s="1" t="s">
        <v>73</v>
      </c>
      <c r="F49" s="25" t="str">
        <f t="shared" si="14"/>
        <v>Finance</v>
      </c>
      <c r="G49" s="25" t="str">
        <f t="shared" si="15"/>
        <v>Form</v>
      </c>
      <c r="H49" s="25" t="str">
        <f t="shared" si="16"/>
        <v>Bank Receive Money</v>
      </c>
      <c r="I49" s="25" t="str">
        <f t="shared" si="17"/>
        <v>Submit</v>
      </c>
      <c r="J49" s="25"/>
      <c r="K49" s="27" t="str">
        <f t="shared" si="18"/>
        <v>Finance ► Form ► Bank Receive Money ► Submit</v>
      </c>
      <c r="M49" s="1" t="str">
        <f ca="1">IF(EXACT(L49, ""),
     "",
     IF((VLOOKUP(L49, OFFSET(MAIN!$B$6, 0, 0, PARAMETER!$C$2, 9), 8, ) &gt; 1),
          IF((VLOOKUP(L49, OFFSET(MAIN!$B$6, 0, 0, PARAMETER!$C$2, 9), 9, ) &gt; 1),
               "Sudah Terealisir",
               "On Progress"),
          "Belum ada Realisasi"
          )
     )</f>
        <v/>
      </c>
    </row>
    <row r="50" spans="4:13" x14ac:dyDescent="0.2">
      <c r="E50" s="1" t="s">
        <v>74</v>
      </c>
      <c r="F50" s="25" t="str">
        <f t="shared" si="14"/>
        <v>Finance</v>
      </c>
      <c r="G50" s="25" t="str">
        <f t="shared" si="15"/>
        <v>Form</v>
      </c>
      <c r="H50" s="25" t="str">
        <f t="shared" si="16"/>
        <v>Bank Receive Money</v>
      </c>
      <c r="I50" s="25" t="str">
        <f t="shared" si="17"/>
        <v>Revision</v>
      </c>
      <c r="J50" s="25"/>
      <c r="K50" s="27" t="str">
        <f t="shared" si="18"/>
        <v>Finance ► Form ► Bank Receive Money ► Revision</v>
      </c>
      <c r="M50" s="1" t="str">
        <f ca="1">IF(EXACT(L50, ""),
     "",
     IF((VLOOKUP(L50, OFFSET(MAIN!$B$6, 0, 0, PARAMETER!$C$2, 9), 8, ) &gt; 1),
          IF((VLOOKUP(L50, OFFSET(MAIN!$B$6, 0, 0, PARAMETER!$C$2, 9), 9, ) &gt; 1),
               "Sudah Terealisir",
               "On Progress"),
          "Belum ada Realisasi"
          )
     )</f>
        <v/>
      </c>
    </row>
    <row r="51" spans="4:13" x14ac:dyDescent="0.2">
      <c r="E51" s="1" t="s">
        <v>75</v>
      </c>
      <c r="F51" s="25" t="str">
        <f t="shared" si="14"/>
        <v>Finance</v>
      </c>
      <c r="G51" s="25" t="str">
        <f t="shared" si="15"/>
        <v>Form</v>
      </c>
      <c r="H51" s="25" t="str">
        <f t="shared" si="16"/>
        <v>Bank Receive Money</v>
      </c>
      <c r="I51" s="25" t="str">
        <f t="shared" si="17"/>
        <v>Cancelation</v>
      </c>
      <c r="J51" s="25"/>
      <c r="K51" s="27" t="str">
        <f t="shared" si="18"/>
        <v>Finance ► Form ► Bank Receive Money ► Cancelation</v>
      </c>
      <c r="M51" s="1" t="str">
        <f ca="1">IF(EXACT(L51, ""),
     "",
     IF((VLOOKUP(L51, OFFSET(MAIN!$B$6, 0, 0, PARAMETER!$C$2, 9), 8, ) &gt; 1),
          IF((VLOOKUP(L51, OFFSET(MAIN!$B$6, 0, 0, PARAMETER!$C$2, 9), 9, ) &gt; 1),
               "Sudah Terealisir",
               "On Progress"),
          "Belum ada Realisasi"
          )
     )</f>
        <v/>
      </c>
    </row>
    <row r="52" spans="4:13" x14ac:dyDescent="0.2">
      <c r="D52" s="1" t="s">
        <v>124</v>
      </c>
      <c r="E52" s="1" t="s">
        <v>73</v>
      </c>
      <c r="F52" s="25" t="str">
        <f t="shared" si="14"/>
        <v>Finance</v>
      </c>
      <c r="G52" s="25" t="str">
        <f t="shared" si="15"/>
        <v>Form</v>
      </c>
      <c r="H52" s="25" t="str">
        <f t="shared" si="16"/>
        <v>Bank Spend Money</v>
      </c>
      <c r="I52" s="25" t="str">
        <f t="shared" si="17"/>
        <v>Submit</v>
      </c>
      <c r="J52" s="25"/>
      <c r="K52" s="27" t="str">
        <f t="shared" si="18"/>
        <v>Finance ► Form ► Bank Spend Money ► Submit</v>
      </c>
      <c r="M52" s="1" t="str">
        <f ca="1">IF(EXACT(L52, ""),
     "",
     IF((VLOOKUP(L52, OFFSET(MAIN!$B$6, 0, 0, PARAMETER!$C$2, 9), 8, ) &gt; 1),
          IF((VLOOKUP(L52, OFFSET(MAIN!$B$6, 0, 0, PARAMETER!$C$2, 9), 9, ) &gt; 1),
               "Sudah Terealisir",
               "On Progress"),
          "Belum ada Realisasi"
          )
     )</f>
        <v/>
      </c>
    </row>
    <row r="53" spans="4:13" x14ac:dyDescent="0.2">
      <c r="E53" s="1" t="s">
        <v>74</v>
      </c>
      <c r="F53" s="25" t="str">
        <f t="shared" si="14"/>
        <v>Finance</v>
      </c>
      <c r="G53" s="25" t="str">
        <f t="shared" si="15"/>
        <v>Form</v>
      </c>
      <c r="H53" s="25" t="str">
        <f t="shared" si="16"/>
        <v>Bank Spend Money</v>
      </c>
      <c r="I53" s="25" t="str">
        <f t="shared" si="17"/>
        <v>Revision</v>
      </c>
      <c r="J53" s="25"/>
      <c r="K53" s="27" t="str">
        <f t="shared" si="18"/>
        <v>Finance ► Form ► Bank Spend Money ► Revision</v>
      </c>
      <c r="M53" s="1" t="str">
        <f ca="1">IF(EXACT(L53, ""),
     "",
     IF((VLOOKUP(L53, OFFSET(MAIN!$B$6, 0, 0, PARAMETER!$C$2, 9), 8, ) &gt; 1),
          IF((VLOOKUP(L53, OFFSET(MAIN!$B$6, 0, 0, PARAMETER!$C$2, 9), 9, ) &gt; 1),
               "Sudah Terealisir",
               "On Progress"),
          "Belum ada Realisasi"
          )
     )</f>
        <v/>
      </c>
    </row>
    <row r="54" spans="4:13" x14ac:dyDescent="0.2">
      <c r="E54" s="1" t="s">
        <v>75</v>
      </c>
      <c r="F54" s="25" t="str">
        <f t="shared" si="14"/>
        <v>Finance</v>
      </c>
      <c r="G54" s="25" t="str">
        <f t="shared" si="15"/>
        <v>Form</v>
      </c>
      <c r="H54" s="25" t="str">
        <f t="shared" si="16"/>
        <v>Bank Spend Money</v>
      </c>
      <c r="I54" s="25" t="str">
        <f t="shared" si="17"/>
        <v>Cancelation</v>
      </c>
      <c r="J54" s="25"/>
      <c r="K54" s="27" t="str">
        <f t="shared" si="18"/>
        <v>Finance ► Form ► Bank Spend Money ► Cancelation</v>
      </c>
      <c r="M54" s="1" t="str">
        <f ca="1">IF(EXACT(L54, ""),
     "",
     IF((VLOOKUP(L54, OFFSET(MAIN!$B$6, 0, 0, PARAMETER!$C$2, 9), 8, ) &gt; 1),
          IF((VLOOKUP(L54, OFFSET(MAIN!$B$6, 0, 0, PARAMETER!$C$2, 9), 9, ) &gt; 1),
               "Sudah Terealisir",
               "On Progress"),
          "Belum ada Realisasi"
          )
     )</f>
        <v/>
      </c>
    </row>
    <row r="55" spans="4:13" x14ac:dyDescent="0.2">
      <c r="D55" s="1" t="s">
        <v>120</v>
      </c>
      <c r="E55" s="1" t="s">
        <v>73</v>
      </c>
      <c r="F55" s="25" t="str">
        <f t="shared" si="14"/>
        <v>Finance</v>
      </c>
      <c r="G55" s="25" t="str">
        <f t="shared" si="15"/>
        <v>Form</v>
      </c>
      <c r="H55" s="25" t="str">
        <f t="shared" si="16"/>
        <v>Debit Note</v>
      </c>
      <c r="I55" s="25" t="str">
        <f t="shared" si="17"/>
        <v>Submit</v>
      </c>
      <c r="J55" s="25"/>
      <c r="K55" s="27" t="str">
        <f t="shared" si="18"/>
        <v>Finance ► Form ► Debit Note ► Submit</v>
      </c>
      <c r="M55" s="1" t="str">
        <f ca="1">IF(EXACT(L55, ""),
     "",
     IF((VLOOKUP(L55, OFFSET(MAIN!$B$6, 0, 0, PARAMETER!$C$2, 9), 8, ) &gt; 1),
          IF((VLOOKUP(L55, OFFSET(MAIN!$B$6, 0, 0, PARAMETER!$C$2, 9), 9, ) &gt; 1),
               "Sudah Terealisir",
               "On Progress"),
          "Belum ada Realisasi"
          )
     )</f>
        <v/>
      </c>
    </row>
    <row r="56" spans="4:13" x14ac:dyDescent="0.2">
      <c r="E56" s="1" t="s">
        <v>74</v>
      </c>
      <c r="F56" s="25" t="str">
        <f t="shared" si="14"/>
        <v>Finance</v>
      </c>
      <c r="G56" s="25" t="str">
        <f t="shared" si="15"/>
        <v>Form</v>
      </c>
      <c r="H56" s="25" t="str">
        <f t="shared" si="16"/>
        <v>Debit Note</v>
      </c>
      <c r="I56" s="25" t="str">
        <f t="shared" si="17"/>
        <v>Revision</v>
      </c>
      <c r="J56" s="25"/>
      <c r="K56" s="27" t="str">
        <f t="shared" si="18"/>
        <v>Finance ► Form ► Debit Note ► Revision</v>
      </c>
      <c r="M56" s="1" t="str">
        <f ca="1">IF(EXACT(L56, ""),
     "",
     IF((VLOOKUP(L56, OFFSET(MAIN!$B$6, 0, 0, PARAMETER!$C$2, 9), 8, ) &gt; 1),
          IF((VLOOKUP(L56, OFFSET(MAIN!$B$6, 0, 0, PARAMETER!$C$2, 9), 9, ) &gt; 1),
               "Sudah Terealisir",
               "On Progress"),
          "Belum ada Realisasi"
          )
     )</f>
        <v/>
      </c>
    </row>
    <row r="57" spans="4:13" x14ac:dyDescent="0.2">
      <c r="E57" s="1" t="s">
        <v>75</v>
      </c>
      <c r="F57" s="25" t="str">
        <f t="shared" si="14"/>
        <v>Finance</v>
      </c>
      <c r="G57" s="25" t="str">
        <f t="shared" si="15"/>
        <v>Form</v>
      </c>
      <c r="H57" s="25" t="str">
        <f t="shared" si="16"/>
        <v>Debit Note</v>
      </c>
      <c r="I57" s="25" t="str">
        <f t="shared" si="17"/>
        <v>Cancelation</v>
      </c>
      <c r="J57" s="25"/>
      <c r="K57" s="27" t="str">
        <f t="shared" si="18"/>
        <v>Finance ► Form ► Debit Note ► Cancelation</v>
      </c>
      <c r="M57" s="1" t="str">
        <f ca="1">IF(EXACT(L57, ""),
     "",
     IF((VLOOKUP(L57, OFFSET(MAIN!$B$6, 0, 0, PARAMETER!$C$2, 9), 8, ) &gt; 1),
          IF((VLOOKUP(L57, OFFSET(MAIN!$B$6, 0, 0, PARAMETER!$C$2, 9), 9, ) &gt; 1),
               "Sudah Terealisir",
               "On Progress"),
          "Belum ada Realisasi"
          )
     )</f>
        <v/>
      </c>
    </row>
    <row r="58" spans="4:13" x14ac:dyDescent="0.2">
      <c r="D58" s="1" t="s">
        <v>77</v>
      </c>
      <c r="E58" s="1" t="s">
        <v>73</v>
      </c>
      <c r="F58" s="25" t="str">
        <f t="shared" si="14"/>
        <v>Finance</v>
      </c>
      <c r="G58" s="25" t="str">
        <f t="shared" si="15"/>
        <v>Form</v>
      </c>
      <c r="H58" s="25" t="str">
        <f t="shared" si="16"/>
        <v>Payment Instruction</v>
      </c>
      <c r="I58" s="25" t="str">
        <f t="shared" si="17"/>
        <v>Submit</v>
      </c>
      <c r="J58" s="25"/>
      <c r="K58" s="27" t="str">
        <f t="shared" si="18"/>
        <v>Finance ► Form ► Payment Instruction ► Submit</v>
      </c>
      <c r="M58" s="1" t="str">
        <f ca="1">IF(EXACT(L58, ""),
     "",
     IF((VLOOKUP(L58, OFFSET(MAIN!$B$6, 0, 0, PARAMETER!$C$2, 9), 8, ) &gt; 1),
          IF((VLOOKUP(L58, OFFSET(MAIN!$B$6, 0, 0, PARAMETER!$C$2, 9), 9, ) &gt; 1),
               "Sudah Terealisir",
               "On Progress"),
          "Belum ada Realisasi"
          )
     )</f>
        <v/>
      </c>
    </row>
    <row r="59" spans="4:13" x14ac:dyDescent="0.2">
      <c r="E59" s="1" t="s">
        <v>74</v>
      </c>
      <c r="F59" s="25" t="str">
        <f t="shared" si="14"/>
        <v>Finance</v>
      </c>
      <c r="G59" s="25" t="str">
        <f t="shared" si="15"/>
        <v>Form</v>
      </c>
      <c r="H59" s="25" t="str">
        <f t="shared" si="16"/>
        <v>Payment Instruction</v>
      </c>
      <c r="I59" s="25" t="str">
        <f t="shared" si="17"/>
        <v>Revision</v>
      </c>
      <c r="J59" s="25"/>
      <c r="K59" s="27" t="str">
        <f t="shared" si="18"/>
        <v>Finance ► Form ► Payment Instruction ► Revision</v>
      </c>
      <c r="M59" s="1" t="str">
        <f ca="1">IF(EXACT(L59, ""),
     "",
     IF((VLOOKUP(L59, OFFSET(MAIN!$B$6, 0, 0, PARAMETER!$C$2, 9), 8, ) &gt; 1),
          IF((VLOOKUP(L59, OFFSET(MAIN!$B$6, 0, 0, PARAMETER!$C$2, 9), 9, ) &gt; 1),
               "Sudah Terealisir",
               "On Progress"),
          "Belum ada Realisasi"
          )
     )</f>
        <v/>
      </c>
    </row>
    <row r="60" spans="4:13" x14ac:dyDescent="0.2">
      <c r="E60" s="1" t="s">
        <v>75</v>
      </c>
      <c r="F60" s="25" t="str">
        <f t="shared" si="14"/>
        <v>Finance</v>
      </c>
      <c r="G60" s="25" t="str">
        <f t="shared" si="15"/>
        <v>Form</v>
      </c>
      <c r="H60" s="25" t="str">
        <f t="shared" si="16"/>
        <v>Payment Instruction</v>
      </c>
      <c r="I60" s="25" t="str">
        <f t="shared" si="17"/>
        <v>Cancelation</v>
      </c>
      <c r="J60" s="25"/>
      <c r="K60" s="27" t="str">
        <f t="shared" si="18"/>
        <v>Finance ► Form ► Payment Instruction ► Cancelation</v>
      </c>
      <c r="M60" s="1" t="str">
        <f ca="1">IF(EXACT(L60, ""),
     "",
     IF((VLOOKUP(L60, OFFSET(MAIN!$B$6, 0, 0, PARAMETER!$C$2, 9), 8, ) &gt; 1),
          IF((VLOOKUP(L60, OFFSET(MAIN!$B$6, 0, 0, PARAMETER!$C$2, 9), 9, ) &gt; 1),
               "Sudah Terealisir",
               "On Progress"),
          "Belum ada Realisasi"
          )
     )</f>
        <v/>
      </c>
    </row>
    <row r="61" spans="4:13" x14ac:dyDescent="0.2">
      <c r="E61" s="1" t="s">
        <v>78</v>
      </c>
      <c r="F61" s="25" t="str">
        <f t="shared" si="14"/>
        <v>Finance</v>
      </c>
      <c r="G61" s="25" t="str">
        <f t="shared" si="15"/>
        <v>Form</v>
      </c>
      <c r="H61" s="25" t="str">
        <f t="shared" si="16"/>
        <v>Payment Instruction</v>
      </c>
      <c r="I61" s="25" t="str">
        <f t="shared" si="17"/>
        <v>Settlement</v>
      </c>
      <c r="J61" s="25"/>
      <c r="K61" s="27" t="str">
        <f t="shared" si="18"/>
        <v>Finance ► Form ► Payment Instruction ► Settlement</v>
      </c>
      <c r="M61" s="1" t="str">
        <f ca="1">IF(EXACT(L61, ""),
     "",
     IF((VLOOKUP(L61, OFFSET(MAIN!$B$6, 0, 0, PARAMETER!$C$2, 9), 8, ) &gt; 1),
          IF((VLOOKUP(L61, OFFSET(MAIN!$B$6, 0, 0, PARAMETER!$C$2, 9), 9, ) &gt; 1),
               "Sudah Terealisir",
               "On Progress"),
          "Belum ada Realisasi"
          )
     )</f>
        <v/>
      </c>
    </row>
    <row r="62" spans="4:13" x14ac:dyDescent="0.2">
      <c r="D62" s="1" t="s">
        <v>128</v>
      </c>
      <c r="E62" s="1" t="s">
        <v>73</v>
      </c>
      <c r="F62" s="25" t="str">
        <f t="shared" si="14"/>
        <v>Finance</v>
      </c>
      <c r="G62" s="25" t="str">
        <f t="shared" si="15"/>
        <v>Form</v>
      </c>
      <c r="H62" s="25" t="str">
        <f t="shared" si="16"/>
        <v>Payment Voucher</v>
      </c>
      <c r="I62" s="25" t="str">
        <f t="shared" si="17"/>
        <v>Submit</v>
      </c>
      <c r="J62" s="25"/>
      <c r="K62" s="27" t="str">
        <f t="shared" si="18"/>
        <v>Finance ► Form ► Payment Voucher ► Submit</v>
      </c>
      <c r="M62" s="1" t="str">
        <f ca="1">IF(EXACT(L62, ""),
     "",
     IF((VLOOKUP(L62, OFFSET(MAIN!$B$6, 0, 0, PARAMETER!$C$2, 9), 8, ) &gt; 1),
          IF((VLOOKUP(L62, OFFSET(MAIN!$B$6, 0, 0, PARAMETER!$C$2, 9), 9, ) &gt; 1),
               "Sudah Terealisir",
               "On Progress"),
          "Belum ada Realisasi"
          )
     )</f>
        <v/>
      </c>
    </row>
    <row r="63" spans="4:13" x14ac:dyDescent="0.2">
      <c r="E63" s="1" t="s">
        <v>74</v>
      </c>
      <c r="F63" s="25" t="str">
        <f t="shared" si="14"/>
        <v>Finance</v>
      </c>
      <c r="G63" s="25" t="str">
        <f t="shared" si="15"/>
        <v>Form</v>
      </c>
      <c r="H63" s="25" t="str">
        <f t="shared" si="16"/>
        <v>Payment Voucher</v>
      </c>
      <c r="I63" s="25" t="str">
        <f t="shared" si="17"/>
        <v>Revision</v>
      </c>
      <c r="J63" s="25"/>
      <c r="K63" s="27" t="str">
        <f t="shared" si="18"/>
        <v>Finance ► Form ► Payment Voucher ► Revision</v>
      </c>
      <c r="M63" s="1" t="str">
        <f ca="1">IF(EXACT(L63, ""),
     "",
     IF((VLOOKUP(L63, OFFSET(MAIN!$B$6, 0, 0, PARAMETER!$C$2, 9), 8, ) &gt; 1),
          IF((VLOOKUP(L63, OFFSET(MAIN!$B$6, 0, 0, PARAMETER!$C$2, 9), 9, ) &gt; 1),
               "Sudah Terealisir",
               "On Progress"),
          "Belum ada Realisasi"
          )
     )</f>
        <v/>
      </c>
    </row>
    <row r="64" spans="4:13" x14ac:dyDescent="0.2">
      <c r="D64" s="1" t="s">
        <v>118</v>
      </c>
      <c r="E64" s="1" t="s">
        <v>73</v>
      </c>
      <c r="F64" s="25" t="str">
        <f t="shared" si="14"/>
        <v>Finance</v>
      </c>
      <c r="G64" s="25" t="str">
        <f t="shared" si="15"/>
        <v>Form</v>
      </c>
      <c r="H64" s="25" t="str">
        <f t="shared" si="16"/>
        <v>Reimbursement</v>
      </c>
      <c r="I64" s="25" t="str">
        <f t="shared" si="17"/>
        <v>Submit</v>
      </c>
      <c r="J64" s="25"/>
      <c r="K64" s="27" t="str">
        <f t="shared" si="18"/>
        <v>Finance ► Form ► Reimbursement ► Submit</v>
      </c>
      <c r="M64" s="1" t="str">
        <f ca="1">IF(EXACT(L64, ""),
     "",
     IF((VLOOKUP(L64, OFFSET(MAIN!$B$6, 0, 0, PARAMETER!$C$2, 9), 8, ) &gt; 1),
          IF((VLOOKUP(L64, OFFSET(MAIN!$B$6, 0, 0, PARAMETER!$C$2, 9), 9, ) &gt; 1),
               "Sudah Terealisir",
               "On Progress"),
          "Belum ada Realisasi"
          )
     )</f>
        <v/>
      </c>
    </row>
    <row r="65" spans="2:13" x14ac:dyDescent="0.2">
      <c r="E65" s="1" t="s">
        <v>74</v>
      </c>
      <c r="F65" s="25" t="str">
        <f t="shared" si="14"/>
        <v>Finance</v>
      </c>
      <c r="G65" s="25" t="str">
        <f t="shared" si="15"/>
        <v>Form</v>
      </c>
      <c r="H65" s="25" t="str">
        <f t="shared" si="16"/>
        <v>Reimbursement</v>
      </c>
      <c r="I65" s="25" t="str">
        <f t="shared" si="17"/>
        <v>Revision</v>
      </c>
      <c r="J65" s="25"/>
      <c r="K65" s="27" t="str">
        <f t="shared" si="18"/>
        <v>Finance ► Form ► Reimbursement ► Revision</v>
      </c>
      <c r="M65" s="1" t="str">
        <f ca="1">IF(EXACT(L65, ""),
     "",
     IF((VLOOKUP(L65, OFFSET(MAIN!$B$6, 0, 0, PARAMETER!$C$2, 9), 8, ) &gt; 1),
          IF((VLOOKUP(L65, OFFSET(MAIN!$B$6, 0, 0, PARAMETER!$C$2, 9), 9, ) &gt; 1),
               "Sudah Terealisir",
               "On Progress"),
          "Belum ada Realisasi"
          )
     )</f>
        <v/>
      </c>
    </row>
    <row r="66" spans="2:13" x14ac:dyDescent="0.2">
      <c r="C66" s="1" t="s">
        <v>70</v>
      </c>
      <c r="D66" s="1" t="s">
        <v>97</v>
      </c>
      <c r="E66" s="1" t="s">
        <v>72</v>
      </c>
      <c r="F66" s="25" t="str">
        <f t="shared" si="14"/>
        <v>Finance</v>
      </c>
      <c r="G66" s="25" t="str">
        <f t="shared" si="15"/>
        <v>Report</v>
      </c>
      <c r="H66" s="25" t="str">
        <f t="shared" si="16"/>
        <v>Data Form</v>
      </c>
      <c r="I66" s="25" t="str">
        <f t="shared" si="17"/>
        <v>Advance</v>
      </c>
      <c r="J66" s="25"/>
      <c r="K66" s="27" t="str">
        <f t="shared" si="18"/>
        <v>Finance ► Report ► Data Form ► Advance</v>
      </c>
      <c r="M66" s="1" t="str">
        <f ca="1">IF(EXACT(L66, ""),
     "",
     IF((VLOOKUP(L66, OFFSET(MAIN!$B$6, 0, 0, PARAMETER!$C$2, 9), 8, ) &gt; 1),
          IF((VLOOKUP(L66, OFFSET(MAIN!$B$6, 0, 0, PARAMETER!$C$2, 9), 9, ) &gt; 1),
               "Sudah Terealisir",
               "On Progress"),
          "Belum ada Realisasi"
          )
     )</f>
        <v/>
      </c>
    </row>
    <row r="67" spans="2:13" x14ac:dyDescent="0.2">
      <c r="E67" s="1" t="s">
        <v>77</v>
      </c>
      <c r="F67" s="25" t="str">
        <f t="shared" si="14"/>
        <v>Finance</v>
      </c>
      <c r="G67" s="25" t="str">
        <f t="shared" si="15"/>
        <v>Report</v>
      </c>
      <c r="H67" s="25" t="str">
        <f t="shared" si="16"/>
        <v>Data Form</v>
      </c>
      <c r="I67" s="25" t="str">
        <f t="shared" si="17"/>
        <v>Payment Instruction</v>
      </c>
      <c r="J67" s="25"/>
      <c r="K67" s="27" t="str">
        <f t="shared" si="18"/>
        <v>Finance ► Report ► Data Form ► Payment Instruction</v>
      </c>
      <c r="M67" s="1" t="str">
        <f ca="1">IF(EXACT(L67, ""),
     "",
     IF((VLOOKUP(L67, OFFSET(MAIN!$B$6, 0, 0, PARAMETER!$C$2, 9), 8, ) &gt; 1),
          IF((VLOOKUP(L67, OFFSET(MAIN!$B$6, 0, 0, PARAMETER!$C$2, 9), 9, ) &gt; 1),
               "Sudah Terealisir",
               "On Progress"),
          "Belum ada Realisasi"
          )
     )</f>
        <v/>
      </c>
    </row>
    <row r="68" spans="2:13" x14ac:dyDescent="0.2">
      <c r="D68" s="1" t="s">
        <v>96</v>
      </c>
      <c r="E68" s="1" t="s">
        <v>72</v>
      </c>
      <c r="F68" s="25" t="str">
        <f t="shared" si="14"/>
        <v>Finance</v>
      </c>
      <c r="G68" s="25" t="str">
        <f t="shared" si="15"/>
        <v>Report</v>
      </c>
      <c r="H68" s="25" t="str">
        <f t="shared" si="16"/>
        <v>Data List</v>
      </c>
      <c r="I68" s="25" t="str">
        <f t="shared" si="17"/>
        <v>Advance</v>
      </c>
      <c r="J68" s="25"/>
      <c r="K68" s="27" t="str">
        <f t="shared" si="18"/>
        <v>Finance ► Report ► Data List ► Advance</v>
      </c>
      <c r="M68" s="1" t="str">
        <f ca="1">IF(EXACT(L68, ""),
     "",
     IF((VLOOKUP(L68, OFFSET(MAIN!$B$6, 0, 0, PARAMETER!$C$2, 9), 8, ) &gt; 1),
          IF((VLOOKUP(L68, OFFSET(MAIN!$B$6, 0, 0, PARAMETER!$C$2, 9), 9, ) &gt; 1),
               "Sudah Terealisir",
               "On Progress"),
          "Belum ada Realisasi"
          )
     )</f>
        <v/>
      </c>
    </row>
    <row r="69" spans="2:13" x14ac:dyDescent="0.2">
      <c r="E69" s="1" t="s">
        <v>123</v>
      </c>
      <c r="F69" s="25" t="str">
        <f t="shared" si="14"/>
        <v>Finance</v>
      </c>
      <c r="G69" s="25" t="str">
        <f t="shared" si="15"/>
        <v>Report</v>
      </c>
      <c r="H69" s="25" t="str">
        <f t="shared" si="16"/>
        <v>Data List</v>
      </c>
      <c r="I69" s="25" t="str">
        <f t="shared" si="17"/>
        <v>Bank Receive Money</v>
      </c>
      <c r="J69" s="25"/>
      <c r="K69" s="27" t="str">
        <f t="shared" si="18"/>
        <v>Finance ► Report ► Data List ► Bank Receive Money</v>
      </c>
      <c r="M69" s="1" t="str">
        <f ca="1">IF(EXACT(L69, ""),
     "",
     IF((VLOOKUP(L69, OFFSET(MAIN!$B$6, 0, 0, PARAMETER!$C$2, 9), 8, ) &gt; 1),
          IF((VLOOKUP(L69, OFFSET(MAIN!$B$6, 0, 0, PARAMETER!$C$2, 9), 9, ) &gt; 1),
               "Sudah Terealisir",
               "On Progress"),
          "Belum ada Realisasi"
          )
     )</f>
        <v/>
      </c>
    </row>
    <row r="70" spans="2:13" x14ac:dyDescent="0.2">
      <c r="E70" s="1" t="s">
        <v>124</v>
      </c>
      <c r="F70" s="25" t="str">
        <f t="shared" si="14"/>
        <v>Finance</v>
      </c>
      <c r="G70" s="25" t="str">
        <f t="shared" si="15"/>
        <v>Report</v>
      </c>
      <c r="H70" s="25" t="str">
        <f t="shared" si="16"/>
        <v>Data List</v>
      </c>
      <c r="I70" s="25" t="str">
        <f t="shared" si="17"/>
        <v>Bank Spend Money</v>
      </c>
      <c r="J70" s="25"/>
      <c r="K70" s="27" t="str">
        <f t="shared" si="18"/>
        <v>Finance ► Report ► Data List ► Bank Spend Money</v>
      </c>
      <c r="M70" s="1" t="str">
        <f ca="1">IF(EXACT(L70, ""),
     "",
     IF((VLOOKUP(L70, OFFSET(MAIN!$B$6, 0, 0, PARAMETER!$C$2, 9), 8, ) &gt; 1),
          IF((VLOOKUP(L70, OFFSET(MAIN!$B$6, 0, 0, PARAMETER!$C$2, 9), 9, ) &gt; 1),
               "Sudah Terealisir",
               "On Progress"),
          "Belum ada Realisasi"
          )
     )</f>
        <v/>
      </c>
    </row>
    <row r="71" spans="2:13" x14ac:dyDescent="0.2">
      <c r="E71" s="1" t="s">
        <v>120</v>
      </c>
      <c r="F71" s="25" t="str">
        <f t="shared" si="14"/>
        <v>Finance</v>
      </c>
      <c r="G71" s="25" t="str">
        <f t="shared" si="15"/>
        <v>Report</v>
      </c>
      <c r="H71" s="25" t="str">
        <f t="shared" si="16"/>
        <v>Data List</v>
      </c>
      <c r="I71" s="25" t="str">
        <f t="shared" si="17"/>
        <v>Debit Note</v>
      </c>
      <c r="J71" s="25"/>
      <c r="K71" s="27" t="str">
        <f t="shared" si="18"/>
        <v>Finance ► Report ► Data List ► Debit Note</v>
      </c>
      <c r="M71" s="1" t="str">
        <f ca="1">IF(EXACT(L71, ""),
     "",
     IF((VLOOKUP(L71, OFFSET(MAIN!$B$6, 0, 0, PARAMETER!$C$2, 9), 8, ) &gt; 1),
          IF((VLOOKUP(L71, OFFSET(MAIN!$B$6, 0, 0, PARAMETER!$C$2, 9), 9, ) &gt; 1),
               "Sudah Terealisir",
               "On Progress"),
          "Belum ada Realisasi"
          )
     )</f>
        <v/>
      </c>
    </row>
    <row r="72" spans="2:13" x14ac:dyDescent="0.2">
      <c r="E72" s="1" t="s">
        <v>128</v>
      </c>
      <c r="F72" s="25" t="str">
        <f t="shared" si="14"/>
        <v>Finance</v>
      </c>
      <c r="G72" s="25" t="str">
        <f t="shared" si="15"/>
        <v>Report</v>
      </c>
      <c r="H72" s="25" t="str">
        <f t="shared" si="16"/>
        <v>Data List</v>
      </c>
      <c r="I72" s="25" t="str">
        <f t="shared" si="17"/>
        <v>Payment Voucher</v>
      </c>
      <c r="J72" s="25"/>
      <c r="K72" s="27" t="str">
        <f t="shared" si="18"/>
        <v>Finance ► Report ► Data List ► Payment Voucher</v>
      </c>
      <c r="M72" s="1" t="str">
        <f ca="1">IF(EXACT(L72, ""),
     "",
     IF((VLOOKUP(L72, OFFSET(MAIN!$B$6, 0, 0, PARAMETER!$C$2, 9), 8, ) &gt; 1),
          IF((VLOOKUP(L72, OFFSET(MAIN!$B$6, 0, 0, PARAMETER!$C$2, 9), 9, ) &gt; 1),
               "Sudah Terealisir",
               "On Progress"),
          "Belum ada Realisasi"
          )
     )</f>
        <v/>
      </c>
    </row>
    <row r="73" spans="2:13" x14ac:dyDescent="0.2">
      <c r="E73" s="1" t="s">
        <v>77</v>
      </c>
      <c r="F73" s="25" t="str">
        <f t="shared" si="14"/>
        <v>Finance</v>
      </c>
      <c r="G73" s="25" t="str">
        <f t="shared" si="15"/>
        <v>Report</v>
      </c>
      <c r="H73" s="25" t="str">
        <f t="shared" si="16"/>
        <v>Data List</v>
      </c>
      <c r="I73" s="25" t="str">
        <f t="shared" si="17"/>
        <v>Payment Instruction</v>
      </c>
      <c r="J73" s="25"/>
      <c r="K73" s="27" t="str">
        <f t="shared" si="18"/>
        <v>Finance ► Report ► Data List ► Payment Instruction</v>
      </c>
      <c r="M73" s="1" t="str">
        <f ca="1">IF(EXACT(L73, ""),
     "",
     IF((VLOOKUP(L73, OFFSET(MAIN!$B$6, 0, 0, PARAMETER!$C$2, 9), 8, ) &gt; 1),
          IF((VLOOKUP(L73, OFFSET(MAIN!$B$6, 0, 0, PARAMETER!$C$2, 9), 9, ) &gt; 1),
               "Sudah Terealisir",
               "On Progress"),
          "Belum ada Realisasi"
          )
     )</f>
        <v/>
      </c>
    </row>
    <row r="74" spans="2:13" x14ac:dyDescent="0.2">
      <c r="E74" s="1" t="s">
        <v>118</v>
      </c>
      <c r="F74" s="25" t="str">
        <f t="shared" ref="F74:F89" si="25">IF(EXACT(B74, ""), F73, B74)</f>
        <v>Finance</v>
      </c>
      <c r="G74" s="25" t="str">
        <f t="shared" ref="G74:G89" si="26">IF(EXACT(C74, ""), G73, C74)</f>
        <v>Report</v>
      </c>
      <c r="H74" s="25" t="str">
        <f t="shared" ref="H74:H89" si="27">IF(EXACT(C74, ""), IF(EXACT(D74, ""), H73, D74), IF(EXACT(D74, ""), "", D74))</f>
        <v>Data List</v>
      </c>
      <c r="I74" s="25" t="str">
        <f t="shared" ref="I74:I139" si="28">IF(EXACT(H74, ""), "", IF(EXACT(E74, ""), "", E74))</f>
        <v>Reimbursement</v>
      </c>
      <c r="J74" s="25"/>
      <c r="K74" s="27" t="str">
        <f t="shared" ref="K74:K139" si="29">CONCATENATE(
IF(EXACT(F74, ""), "", F74),
IF(EXACT(G74, ""), "", CONCATENATE(" ► ", G74)),
IF(EXACT(H74, ""), "", CONCATENATE(" ► ", H74)),
IF(EXACT(I74, ""), "", CONCATENATE(" ► ", I74)),
)</f>
        <v>Finance ► Report ► Data List ► Reimbursement</v>
      </c>
      <c r="M74" s="1" t="str">
        <f ca="1">IF(EXACT(L74, ""),
     "",
     IF((VLOOKUP(L74, OFFSET(MAIN!$B$6, 0, 0, PARAMETER!$C$2, 9), 8, ) &gt; 1),
          IF((VLOOKUP(L74, OFFSET(MAIN!$B$6, 0, 0, PARAMETER!$C$2, 9), 9, ) &gt; 1),
               "Sudah Terealisir",
               "On Progress"),
          "Belum ada Realisasi"
          )
     )</f>
        <v/>
      </c>
    </row>
    <row r="75" spans="2:13" x14ac:dyDescent="0.2">
      <c r="D75" s="1" t="s">
        <v>76</v>
      </c>
      <c r="E75" s="1" t="s">
        <v>84</v>
      </c>
      <c r="F75" s="25" t="str">
        <f t="shared" si="25"/>
        <v>Finance</v>
      </c>
      <c r="G75" s="25" t="str">
        <f t="shared" si="26"/>
        <v>Report</v>
      </c>
      <c r="H75" s="25" t="str">
        <f t="shared" si="27"/>
        <v>Resume</v>
      </c>
      <c r="I75" s="25" t="str">
        <f t="shared" si="28"/>
        <v>Advance Request</v>
      </c>
      <c r="J75" s="25"/>
      <c r="K75" s="27" t="str">
        <f t="shared" si="29"/>
        <v>Finance ► Report ► Resume ► Advance Request</v>
      </c>
      <c r="M75" s="1" t="str">
        <f ca="1">IF(EXACT(L75, ""),
     "",
     IF((VLOOKUP(L75, OFFSET(MAIN!$B$6, 0, 0, PARAMETER!$C$2, 9), 8, ) &gt; 1),
          IF((VLOOKUP(L75, OFFSET(MAIN!$B$6, 0, 0, PARAMETER!$C$2, 9), 9, ) &gt; 1),
               "Sudah Terealisir",
               "On Progress"),
          "Belum ada Realisasi"
          )
     )</f>
        <v/>
      </c>
    </row>
    <row r="76" spans="2:13" x14ac:dyDescent="0.2">
      <c r="E76" s="1" t="s">
        <v>83</v>
      </c>
      <c r="F76" s="25" t="str">
        <f t="shared" si="25"/>
        <v>Finance</v>
      </c>
      <c r="G76" s="25" t="str">
        <f t="shared" si="26"/>
        <v>Report</v>
      </c>
      <c r="H76" s="25" t="str">
        <f t="shared" si="27"/>
        <v>Resume</v>
      </c>
      <c r="I76" s="25" t="str">
        <f t="shared" si="28"/>
        <v>Advance Settlement</v>
      </c>
      <c r="J76" s="25"/>
      <c r="K76" s="27" t="str">
        <f t="shared" si="29"/>
        <v>Finance ► Report ► Resume ► Advance Settlement</v>
      </c>
      <c r="M76" s="1" t="str">
        <f ca="1">IF(EXACT(L76, ""),
     "",
     IF((VLOOKUP(L76, OFFSET(MAIN!$B$6, 0, 0, PARAMETER!$C$2, 9), 8, ) &gt; 1),
          IF((VLOOKUP(L76, OFFSET(MAIN!$B$6, 0, 0, PARAMETER!$C$2, 9), 9, ) &gt; 1),
               "Sudah Terealisir",
               "On Progress"),
          "Belum ada Realisasi"
          )
     )</f>
        <v/>
      </c>
    </row>
    <row r="77" spans="2:13" x14ac:dyDescent="0.2">
      <c r="E77" s="1" t="s">
        <v>81</v>
      </c>
      <c r="F77" s="25" t="str">
        <f t="shared" si="25"/>
        <v>Finance</v>
      </c>
      <c r="G77" s="25" t="str">
        <f t="shared" si="26"/>
        <v>Report</v>
      </c>
      <c r="H77" s="25" t="str">
        <f t="shared" si="27"/>
        <v>Resume</v>
      </c>
      <c r="I77" s="25" t="str">
        <f t="shared" si="28"/>
        <v>Advance Aging</v>
      </c>
      <c r="J77" s="25"/>
      <c r="K77" s="27" t="str">
        <f t="shared" si="29"/>
        <v>Finance ► Report ► Resume ► Advance Aging</v>
      </c>
      <c r="M77" s="1" t="str">
        <f ca="1">IF(EXACT(L77, ""),
     "",
     IF((VLOOKUP(L77, OFFSET(MAIN!$B$6, 0, 0, PARAMETER!$C$2, 9), 8, ) &gt; 1),
          IF((VLOOKUP(L77, OFFSET(MAIN!$B$6, 0, 0, PARAMETER!$C$2, 9), 9, ) &gt; 1),
               "Sudah Terealisir",
               "On Progress"),
          "Belum ada Realisasi"
          )
     )</f>
        <v/>
      </c>
    </row>
    <row r="78" spans="2:13" x14ac:dyDescent="0.2">
      <c r="E78" s="1" t="s">
        <v>82</v>
      </c>
      <c r="F78" s="25" t="str">
        <f t="shared" si="25"/>
        <v>Finance</v>
      </c>
      <c r="G78" s="25" t="str">
        <f t="shared" si="26"/>
        <v>Report</v>
      </c>
      <c r="H78" s="25" t="str">
        <f t="shared" si="27"/>
        <v>Resume</v>
      </c>
      <c r="I78" s="25" t="str">
        <f t="shared" si="28"/>
        <v>Advance Request To Settlement</v>
      </c>
      <c r="J78" s="25"/>
      <c r="K78" s="27" t="str">
        <f t="shared" si="29"/>
        <v>Finance ► Report ► Resume ► Advance Request To Settlement</v>
      </c>
      <c r="M78" s="1" t="str">
        <f ca="1">IF(EXACT(L78, ""),
     "",
     IF((VLOOKUP(L78, OFFSET(MAIN!$B$6, 0, 0, PARAMETER!$C$2, 9), 8, ) &gt; 1),
          IF((VLOOKUP(L78, OFFSET(MAIN!$B$6, 0, 0, PARAMETER!$C$2, 9), 9, ) &gt; 1),
               "Sudah Terealisir",
               "On Progress"),
          "Belum ada Realisasi"
          )
     )</f>
        <v/>
      </c>
    </row>
    <row r="79" spans="2:13" x14ac:dyDescent="0.2">
      <c r="B79" s="1" t="s">
        <v>113</v>
      </c>
      <c r="C79" s="1" t="s">
        <v>66</v>
      </c>
      <c r="D79" s="1" t="s">
        <v>114</v>
      </c>
      <c r="E79" s="1" t="s">
        <v>73</v>
      </c>
      <c r="F79" s="25" t="str">
        <f t="shared" si="25"/>
        <v>Human Resource</v>
      </c>
      <c r="G79" s="25" t="str">
        <f t="shared" si="26"/>
        <v>Form</v>
      </c>
      <c r="H79" s="25" t="str">
        <f t="shared" si="27"/>
        <v>Business Trip</v>
      </c>
      <c r="I79" s="25" t="str">
        <f t="shared" si="28"/>
        <v>Submit</v>
      </c>
      <c r="J79" s="25"/>
      <c r="K79" s="27" t="str">
        <f t="shared" si="29"/>
        <v>Human Resource ► Form ► Business Trip ► Submit</v>
      </c>
      <c r="M79" s="1" t="str">
        <f ca="1">IF(EXACT(L79, ""),
     "",
     IF((VLOOKUP(L79, OFFSET(MAIN!$B$6, 0, 0, PARAMETER!$C$2, 9), 8, ) &gt; 1),
          IF((VLOOKUP(L79, OFFSET(MAIN!$B$6, 0, 0, PARAMETER!$C$2, 9), 9, ) &gt; 1),
               "Sudah Terealisir",
               "On Progress"),
          "Belum ada Realisasi"
          )
     )</f>
        <v/>
      </c>
    </row>
    <row r="80" spans="2:13" x14ac:dyDescent="0.2">
      <c r="E80" s="1" t="s">
        <v>74</v>
      </c>
      <c r="F80" s="25" t="str">
        <f t="shared" si="25"/>
        <v>Human Resource</v>
      </c>
      <c r="G80" s="25" t="str">
        <f t="shared" si="26"/>
        <v>Form</v>
      </c>
      <c r="H80" s="25" t="str">
        <f t="shared" si="27"/>
        <v>Business Trip</v>
      </c>
      <c r="I80" s="25" t="str">
        <f t="shared" si="28"/>
        <v>Revision</v>
      </c>
      <c r="J80" s="25"/>
      <c r="K80" s="27" t="str">
        <f t="shared" si="29"/>
        <v>Human Resource ► Form ► Business Trip ► Revision</v>
      </c>
      <c r="M80" s="1" t="str">
        <f ca="1">IF(EXACT(L80, ""),
     "",
     IF((VLOOKUP(L80, OFFSET(MAIN!$B$6, 0, 0, PARAMETER!$C$2, 9), 8, ) &gt; 1),
          IF((VLOOKUP(L80, OFFSET(MAIN!$B$6, 0, 0, PARAMETER!$C$2, 9), 9, ) &gt; 1),
               "Sudah Terealisir",
               "On Progress"),
          "Belum ada Realisasi"
          )
     )</f>
        <v/>
      </c>
    </row>
    <row r="81" spans="2:18" x14ac:dyDescent="0.2">
      <c r="E81" s="1" t="s">
        <v>75</v>
      </c>
      <c r="F81" s="25" t="str">
        <f t="shared" si="25"/>
        <v>Human Resource</v>
      </c>
      <c r="G81" s="25" t="str">
        <f t="shared" si="26"/>
        <v>Form</v>
      </c>
      <c r="H81" s="25" t="str">
        <f t="shared" si="27"/>
        <v>Business Trip</v>
      </c>
      <c r="I81" s="25" t="str">
        <f t="shared" si="28"/>
        <v>Cancelation</v>
      </c>
      <c r="J81" s="25"/>
      <c r="K81" s="27" t="str">
        <f t="shared" si="29"/>
        <v>Human Resource ► Form ► Business Trip ► Cancelation</v>
      </c>
      <c r="M81" s="1" t="str">
        <f ca="1">IF(EXACT(L81, ""),
     "",
     IF((VLOOKUP(L81, OFFSET(MAIN!$B$6, 0, 0, PARAMETER!$C$2, 9), 8, ) &gt; 1),
          IF((VLOOKUP(L81, OFFSET(MAIN!$B$6, 0, 0, PARAMETER!$C$2, 9), 9, ) &gt; 1),
               "Sudah Terealisir",
               "On Progress"),
          "Belum ada Realisasi"
          )
     )</f>
        <v/>
      </c>
    </row>
    <row r="82" spans="2:18" x14ac:dyDescent="0.2">
      <c r="E82" s="1" t="s">
        <v>78</v>
      </c>
      <c r="F82" s="25" t="str">
        <f t="shared" si="25"/>
        <v>Human Resource</v>
      </c>
      <c r="G82" s="25" t="str">
        <f t="shared" si="26"/>
        <v>Form</v>
      </c>
      <c r="H82" s="25" t="str">
        <f t="shared" si="27"/>
        <v>Business Trip</v>
      </c>
      <c r="I82" s="25" t="str">
        <f t="shared" si="28"/>
        <v>Settlement</v>
      </c>
      <c r="J82" s="25"/>
      <c r="K82" s="27" t="str">
        <f t="shared" si="29"/>
        <v>Human Resource ► Form ► Business Trip ► Settlement</v>
      </c>
      <c r="M82" s="1" t="str">
        <f ca="1">IF(EXACT(L82, ""),
     "",
     IF((VLOOKUP(L82, OFFSET(MAIN!$B$6, 0, 0, PARAMETER!$C$2, 9), 8, ) &gt; 1),
          IF((VLOOKUP(L82, OFFSET(MAIN!$B$6, 0, 0, PARAMETER!$C$2, 9), 9, ) &gt; 1),
               "Sudah Terealisir",
               "On Progress"),
          "Belum ada Realisasi"
          )
     )</f>
        <v/>
      </c>
    </row>
    <row r="83" spans="2:18" x14ac:dyDescent="0.2">
      <c r="D83" s="1" t="s">
        <v>125</v>
      </c>
      <c r="E83" s="1" t="s">
        <v>73</v>
      </c>
      <c r="F83" s="25" t="str">
        <f t="shared" si="25"/>
        <v>Human Resource</v>
      </c>
      <c r="G83" s="25" t="str">
        <f t="shared" si="26"/>
        <v>Form</v>
      </c>
      <c r="H83" s="25" t="str">
        <f t="shared" si="27"/>
        <v>Piecemeal</v>
      </c>
      <c r="I83" s="25" t="str">
        <f t="shared" si="28"/>
        <v>Submit</v>
      </c>
      <c r="J83" s="25"/>
      <c r="K83" s="27" t="str">
        <f t="shared" si="29"/>
        <v>Human Resource ► Form ► Piecemeal ► Submit</v>
      </c>
      <c r="M83" s="1" t="str">
        <f ca="1">IF(EXACT(L83, ""),
     "",
     IF((VLOOKUP(L83, OFFSET(MAIN!$B$6, 0, 0, PARAMETER!$C$2, 9), 8, ) &gt; 1),
          IF((VLOOKUP(L83, OFFSET(MAIN!$B$6, 0, 0, PARAMETER!$C$2, 9), 9, ) &gt; 1),
               "Sudah Terealisir",
               "On Progress"),
          "Belum ada Realisasi"
          )
     )</f>
        <v/>
      </c>
    </row>
    <row r="84" spans="2:18" x14ac:dyDescent="0.2">
      <c r="E84" s="1" t="s">
        <v>74</v>
      </c>
      <c r="F84" s="25" t="str">
        <f t="shared" si="25"/>
        <v>Human Resource</v>
      </c>
      <c r="G84" s="25" t="str">
        <f t="shared" si="26"/>
        <v>Form</v>
      </c>
      <c r="H84" s="25" t="str">
        <f t="shared" si="27"/>
        <v>Piecemeal</v>
      </c>
      <c r="I84" s="25" t="str">
        <f t="shared" si="28"/>
        <v>Revision</v>
      </c>
      <c r="J84" s="25"/>
      <c r="K84" s="27" t="str">
        <f t="shared" si="29"/>
        <v>Human Resource ► Form ► Piecemeal ► Revision</v>
      </c>
      <c r="M84" s="1" t="str">
        <f ca="1">IF(EXACT(L84, ""),
     "",
     IF((VLOOKUP(L84, OFFSET(MAIN!$B$6, 0, 0, PARAMETER!$C$2, 9), 8, ) &gt; 1),
          IF((VLOOKUP(L84, OFFSET(MAIN!$B$6, 0, 0, PARAMETER!$C$2, 9), 9, ) &gt; 1),
               "Sudah Terealisir",
               "On Progress"),
          "Belum ada Realisasi"
          )
     )</f>
        <v/>
      </c>
    </row>
    <row r="85" spans="2:18" x14ac:dyDescent="0.2">
      <c r="E85" s="1" t="s">
        <v>75</v>
      </c>
      <c r="F85" s="25" t="str">
        <f t="shared" si="25"/>
        <v>Human Resource</v>
      </c>
      <c r="G85" s="25" t="str">
        <f t="shared" si="26"/>
        <v>Form</v>
      </c>
      <c r="H85" s="25" t="str">
        <f t="shared" si="27"/>
        <v>Piecemeal</v>
      </c>
      <c r="I85" s="25" t="str">
        <f t="shared" si="28"/>
        <v>Cancelation</v>
      </c>
      <c r="J85" s="25"/>
      <c r="K85" s="27" t="str">
        <f t="shared" si="29"/>
        <v>Human Resource ► Form ► Piecemeal ► Cancelation</v>
      </c>
      <c r="M85" s="1" t="str">
        <f ca="1">IF(EXACT(L85, ""),
     "",
     IF((VLOOKUP(L85, OFFSET(MAIN!$B$6, 0, 0, PARAMETER!$C$2, 9), 8, ) &gt; 1),
          IF((VLOOKUP(L85, OFFSET(MAIN!$B$6, 0, 0, PARAMETER!$C$2, 9), 9, ) &gt; 1),
               "Sudah Terealisir",
               "On Progress"),
          "Belum ada Realisasi"
          )
     )</f>
        <v/>
      </c>
    </row>
    <row r="86" spans="2:18" x14ac:dyDescent="0.2">
      <c r="D86" s="1" t="s">
        <v>126</v>
      </c>
      <c r="E86" s="1" t="s">
        <v>73</v>
      </c>
      <c r="F86" s="25" t="str">
        <f t="shared" si="25"/>
        <v>Human Resource</v>
      </c>
      <c r="G86" s="25" t="str">
        <f t="shared" si="26"/>
        <v>Form</v>
      </c>
      <c r="H86" s="25" t="str">
        <f t="shared" si="27"/>
        <v>Timesheet</v>
      </c>
      <c r="I86" s="25" t="str">
        <f t="shared" si="28"/>
        <v>Submit</v>
      </c>
      <c r="J86" s="25"/>
      <c r="K86" s="27" t="str">
        <f t="shared" si="29"/>
        <v>Human Resource ► Form ► Timesheet ► Submit</v>
      </c>
      <c r="M86" s="1" t="str">
        <f ca="1">IF(EXACT(L86, ""),
     "",
     IF((VLOOKUP(L86, OFFSET(MAIN!$B$6, 0, 0, PARAMETER!$C$2, 9), 8, ) &gt; 1),
          IF((VLOOKUP(L86, OFFSET(MAIN!$B$6, 0, 0, PARAMETER!$C$2, 9), 9, ) &gt; 1),
               "Sudah Terealisir",
               "On Progress"),
          "Belum ada Realisasi"
          )
     )</f>
        <v/>
      </c>
    </row>
    <row r="87" spans="2:18" x14ac:dyDescent="0.2">
      <c r="E87" s="1" t="s">
        <v>74</v>
      </c>
      <c r="F87" s="25" t="str">
        <f t="shared" si="25"/>
        <v>Human Resource</v>
      </c>
      <c r="G87" s="25" t="str">
        <f t="shared" si="26"/>
        <v>Form</v>
      </c>
      <c r="H87" s="25" t="str">
        <f t="shared" si="27"/>
        <v>Timesheet</v>
      </c>
      <c r="I87" s="25" t="str">
        <f t="shared" si="28"/>
        <v>Revision</v>
      </c>
      <c r="J87" s="25"/>
      <c r="K87" s="27" t="str">
        <f t="shared" si="29"/>
        <v>Human Resource ► Form ► Timesheet ► Revision</v>
      </c>
      <c r="M87" s="1" t="str">
        <f ca="1">IF(EXACT(L87, ""),
     "",
     IF((VLOOKUP(L87, OFFSET(MAIN!$B$6, 0, 0, PARAMETER!$C$2, 9), 8, ) &gt; 1),
          IF((VLOOKUP(L87, OFFSET(MAIN!$B$6, 0, 0, PARAMETER!$C$2, 9), 9, ) &gt; 1),
               "Sudah Terealisir",
               "On Progress"),
          "Belum ada Realisasi"
          )
     )</f>
        <v/>
      </c>
    </row>
    <row r="88" spans="2:18" x14ac:dyDescent="0.2">
      <c r="E88" s="1" t="s">
        <v>75</v>
      </c>
      <c r="F88" s="25" t="str">
        <f t="shared" si="25"/>
        <v>Human Resource</v>
      </c>
      <c r="G88" s="25" t="str">
        <f t="shared" si="26"/>
        <v>Form</v>
      </c>
      <c r="H88" s="25" t="str">
        <f t="shared" si="27"/>
        <v>Timesheet</v>
      </c>
      <c r="I88" s="25" t="str">
        <f t="shared" si="28"/>
        <v>Cancelation</v>
      </c>
      <c r="J88" s="25"/>
      <c r="K88" s="27" t="str">
        <f t="shared" si="29"/>
        <v>Human Resource ► Form ► Timesheet ► Cancelation</v>
      </c>
      <c r="M88" s="1" t="str">
        <f ca="1">IF(EXACT(L88, ""),
     "",
     IF((VLOOKUP(L88, OFFSET(MAIN!$B$6, 0, 0, PARAMETER!$C$2, 9), 8, ) &gt; 1),
          IF((VLOOKUP(L88, OFFSET(MAIN!$B$6, 0, 0, PARAMETER!$C$2, 9), 9, ) &gt; 1),
               "Sudah Terealisir",
               "On Progress"),
          "Belum ada Realisasi"
          )
     )</f>
        <v/>
      </c>
    </row>
    <row r="89" spans="2:18" x14ac:dyDescent="0.2">
      <c r="C89" s="1" t="s">
        <v>70</v>
      </c>
      <c r="D89" s="1" t="s">
        <v>96</v>
      </c>
      <c r="E89" s="1" t="s">
        <v>114</v>
      </c>
      <c r="F89" s="25" t="str">
        <f t="shared" si="25"/>
        <v>Human Resource</v>
      </c>
      <c r="G89" s="25" t="str">
        <f t="shared" si="26"/>
        <v>Report</v>
      </c>
      <c r="H89" s="25" t="str">
        <f t="shared" si="27"/>
        <v>Data List</v>
      </c>
      <c r="I89" s="25" t="str">
        <f t="shared" si="28"/>
        <v>Business Trip</v>
      </c>
      <c r="J89" s="25"/>
      <c r="K89" s="27" t="str">
        <f t="shared" si="29"/>
        <v>Human Resource ► Report ► Data List ► Business Trip</v>
      </c>
      <c r="M89" s="1" t="str">
        <f ca="1">IF(EXACT(L89, ""),
     "",
     IF((VLOOKUP(L89, OFFSET(MAIN!$B$6, 0, 0, PARAMETER!$C$2, 9), 8, ) &gt; 1),
          IF((VLOOKUP(L89, OFFSET(MAIN!$B$6, 0, 0, PARAMETER!$C$2, 9), 9, ) &gt; 1),
               "Sudah Terealisir",
               "On Progress"),
          "Belum ada Realisasi"
          )
     )</f>
        <v/>
      </c>
    </row>
    <row r="90" spans="2:18" x14ac:dyDescent="0.2">
      <c r="E90" s="1" t="s">
        <v>125</v>
      </c>
      <c r="F90" s="25" t="str">
        <f t="shared" ref="F90:F149" si="30">IF(EXACT(B90, ""), F89, B90)</f>
        <v>Human Resource</v>
      </c>
      <c r="G90" s="25" t="str">
        <f t="shared" ref="G90:G149" si="31">IF(EXACT(C90, ""), G89, C90)</f>
        <v>Report</v>
      </c>
      <c r="H90" s="25" t="str">
        <f t="shared" ref="H90:H149" si="32">IF(EXACT(C90, ""), IF(EXACT(D90, ""), H89, D90), IF(EXACT(D90, ""), "", D90))</f>
        <v>Data List</v>
      </c>
      <c r="I90" s="25" t="str">
        <f t="shared" ref="I90:I149" si="33">IF(EXACT(H90, ""), "", IF(EXACT(E90, ""), "", E90))</f>
        <v>Piecemeal</v>
      </c>
      <c r="J90" s="25"/>
      <c r="K90" s="27" t="str">
        <f t="shared" ref="K90:K149" si="34">CONCATENATE(
IF(EXACT(F90, ""), "", F90),
IF(EXACT(G90, ""), "", CONCATENATE(" ► ", G90)),
IF(EXACT(H90, ""), "", CONCATENATE(" ► ", H90)),
IF(EXACT(I90, ""), "", CONCATENATE(" ► ", I90)),
)</f>
        <v>Human Resource ► Report ► Data List ► Piecemeal</v>
      </c>
      <c r="M90" s="1" t="str">
        <f ca="1">IF(EXACT(L90, ""),
     "",
     IF((VLOOKUP(L90, OFFSET(MAIN!$B$6, 0, 0, PARAMETER!$C$2, 9), 8, ) &gt; 1),
          IF((VLOOKUP(L90, OFFSET(MAIN!$B$6, 0, 0, PARAMETER!$C$2, 9), 9, ) &gt; 1),
               "Sudah Terealisir",
               "On Progress"),
          "Belum ada Realisasi"
          )
     )</f>
        <v/>
      </c>
    </row>
    <row r="91" spans="2:18" x14ac:dyDescent="0.2">
      <c r="E91" s="1" t="s">
        <v>126</v>
      </c>
      <c r="F91" s="25" t="str">
        <f t="shared" si="30"/>
        <v>Human Resource</v>
      </c>
      <c r="G91" s="25" t="str">
        <f t="shared" si="31"/>
        <v>Report</v>
      </c>
      <c r="H91" s="25" t="str">
        <f t="shared" si="32"/>
        <v>Data List</v>
      </c>
      <c r="I91" s="25" t="str">
        <f t="shared" si="33"/>
        <v>Timesheet</v>
      </c>
      <c r="J91" s="25"/>
      <c r="K91" s="27" t="str">
        <f t="shared" si="34"/>
        <v>Human Resource ► Report ► Data List ► Timesheet</v>
      </c>
      <c r="M91" s="1" t="str">
        <f ca="1">IF(EXACT(L91, ""),
     "",
     IF((VLOOKUP(L91, OFFSET(MAIN!$B$6, 0, 0, PARAMETER!$C$2, 9), 8, ) &gt; 1),
          IF((VLOOKUP(L91, OFFSET(MAIN!$B$6, 0, 0, PARAMETER!$C$2, 9), 9, ) &gt; 1),
               "Sudah Terealisir",
               "On Progress"),
          "Belum ada Realisasi"
          )
     )</f>
        <v/>
      </c>
    </row>
    <row r="92" spans="2:18" x14ac:dyDescent="0.2">
      <c r="B92" s="1" t="s">
        <v>67</v>
      </c>
      <c r="C92" s="1" t="s">
        <v>79</v>
      </c>
      <c r="D92" s="1" t="s">
        <v>416</v>
      </c>
      <c r="F92" s="25" t="str">
        <f t="shared" si="30"/>
        <v>Production</v>
      </c>
      <c r="G92" s="25" t="str">
        <f t="shared" si="31"/>
        <v>System</v>
      </c>
      <c r="H92" s="25" t="str">
        <f t="shared" si="32"/>
        <v>Synchronization</v>
      </c>
      <c r="I92" s="25" t="str">
        <f t="shared" si="33"/>
        <v/>
      </c>
      <c r="J92" s="25"/>
      <c r="K92" s="27" t="str">
        <f t="shared" si="34"/>
        <v>Production ► System ► Synchronization</v>
      </c>
      <c r="L92" s="75" t="s">
        <v>421</v>
      </c>
      <c r="M92" s="1" t="str">
        <f ca="1">IF(EXACT(L92, ""),
     "",
     IF((VLOOKUP(L92, OFFSET(MAIN!$B$6, 0, 0, PARAMETER!$C$2, PARAMETER!$C$3), 9, ) &gt; 1),
          IF((VLOOKUP(L92, OFFSET(MAIN!$B$6, 0, 0, PARAMETER!$C$2, PARAMETER!$C$3), 10, ) &gt; 1),
               "Sudah Terealisir",
               "On Progress"),
          "Belum ada Realisasi"
          )
     )</f>
        <v>Sudah Terealisir</v>
      </c>
      <c r="N92" s="70">
        <f ca="1">IF((VLOOKUP(L92, OFFSET(MAIN!$B$6, 0, 0, PARAMETER!$C$2, PARAMETER!$C$3), 9, ) &gt; 1),
     IF((VLOOKUP(L92, OFFSET(MAIN!$B$6, 0, 0, PARAMETER!$C$2, PARAMETER!$C$3), 10, ) &gt; 1),
           VLOOKUP(L92, OFFSET(MAIN!$B$6, 0, 0, PARAMETER!$C$2, PARAMETER!$C$3), 9, ),
           VLOOKUP(L92, OFFSET(MAIN!$B$6, 0, 0, PARAMETER!$C$2, PARAMETER!$C$3), 9, )),
     VLOOKUP(L92, OFFSET(MAIN!$B$6, 0, 0, PARAMETER!$C$2, PARAMETER!$C$3), 6, )
     )</f>
        <v>44431</v>
      </c>
      <c r="O92" s="71">
        <f ca="1">IF((VLOOKUP(L92, OFFSET(MAIN!$B$6, 0, 0, PARAMETER!$C$2, PARAMETER!$C$3), 9, ) &gt; 1),
     IF((VLOOKUP(L92, OFFSET(MAIN!$B$6, 0, 0, PARAMETER!$C$2, PARAMETER!$C$3), 10, ) &gt; 1),
          VLOOKUP(L92, OFFSET(MAIN!$B$6, 0, 0, PARAMETER!$C$2, PARAMETER!$C$3), 10, ),
          (VLOOKUP(L92, OFFSET(MAIN!$B$6, 0, 0, PARAMETER!$C$2, PARAMETER!$C$3), 9, )+VLOOKUP(L92, OFFSET(MAIN!$B$6, 0, 0, PARAMETER!$C$2, PARAMETER!$C$3), 5, ))),
     VLOOKUP(L92, OFFSET(MAIN!$B$6, 0, 0, PARAMETER!$C$2, PARAMETER!$C$3), 7, )
     )</f>
        <v>44463</v>
      </c>
      <c r="P92" s="63">
        <f t="shared" ref="P92:P93" ca="1" si="35">O92-N92</f>
        <v>32</v>
      </c>
      <c r="Q92" s="63">
        <f ca="1">IF(O92 &lt;= PARAMETER!$C$4,
     P92,
     PARAMETER!$C$4 - N92
     )</f>
        <v>32</v>
      </c>
      <c r="R92" s="63" t="e">
        <f t="shared" ref="R92:R93" ca="1" si="36">IFERROR(1/(1/(P92-Q92)), NA())</f>
        <v>#N/A</v>
      </c>
    </row>
    <row r="93" spans="2:18" x14ac:dyDescent="0.2">
      <c r="C93" s="1" t="s">
        <v>66</v>
      </c>
      <c r="D93" s="1" t="s">
        <v>86</v>
      </c>
      <c r="E93" s="1" t="s">
        <v>73</v>
      </c>
      <c r="F93" s="25" t="str">
        <f t="shared" si="30"/>
        <v>Production</v>
      </c>
      <c r="G93" s="25" t="str">
        <f t="shared" si="31"/>
        <v>Form</v>
      </c>
      <c r="H93" s="25" t="str">
        <f t="shared" si="32"/>
        <v>Bill Of Material</v>
      </c>
      <c r="I93" s="25" t="str">
        <f t="shared" si="33"/>
        <v>Submit</v>
      </c>
      <c r="J93" s="25"/>
      <c r="K93" s="27" t="str">
        <f t="shared" si="34"/>
        <v>Production ► Form ► Bill Of Material ► Submit</v>
      </c>
      <c r="L93" s="75" t="s">
        <v>412</v>
      </c>
      <c r="M93" s="1" t="str">
        <f ca="1">IF(EXACT(L93, ""),
     "",
     IF((VLOOKUP(L93, OFFSET(MAIN!$B$6, 0, 0, PARAMETER!$C$2, PARAMETER!$C$3), 9, ) &gt; 1),
          IF((VLOOKUP(L93, OFFSET(MAIN!$B$6, 0, 0, PARAMETER!$C$2, PARAMETER!$C$3), 10, ) &gt; 1),
               "Sudah Terealisir",
               "On Progress"),
          "Belum ada Realisasi"
          )
     )</f>
        <v>Sudah Terealisir</v>
      </c>
      <c r="N93" s="70">
        <f ca="1">IF((VLOOKUP(L93, OFFSET(MAIN!$B$6, 0, 0, PARAMETER!$C$2, PARAMETER!$C$3), 9, ) &gt; 1),
     IF((VLOOKUP(L93, OFFSET(MAIN!$B$6, 0, 0, PARAMETER!$C$2, PARAMETER!$C$3), 10, ) &gt; 1),
           VLOOKUP(L93, OFFSET(MAIN!$B$6, 0, 0, PARAMETER!$C$2, PARAMETER!$C$3), 9, ),
           VLOOKUP(L93, OFFSET(MAIN!$B$6, 0, 0, PARAMETER!$C$2, PARAMETER!$C$3), 9, )),
     VLOOKUP(L93, OFFSET(MAIN!$B$6, 0, 0, PARAMETER!$C$2, PARAMETER!$C$3), 6, )
     )</f>
        <v>44463</v>
      </c>
      <c r="O93" s="71">
        <f ca="1">IF((VLOOKUP(L93, OFFSET(MAIN!$B$6, 0, 0, PARAMETER!$C$2, PARAMETER!$C$3), 9, ) &gt; 1),
     IF((VLOOKUP(L93, OFFSET(MAIN!$B$6, 0, 0, PARAMETER!$C$2, PARAMETER!$C$3), 10, ) &gt; 1),
          VLOOKUP(L93, OFFSET(MAIN!$B$6, 0, 0, PARAMETER!$C$2, PARAMETER!$C$3), 10, ),
          (VLOOKUP(L93, OFFSET(MAIN!$B$6, 0, 0, PARAMETER!$C$2, PARAMETER!$C$3), 9, )+VLOOKUP(L93, OFFSET(MAIN!$B$6, 0, 0, PARAMETER!$C$2, PARAMETER!$C$3), 5, ))),
     VLOOKUP(L93, OFFSET(MAIN!$B$6, 0, 0, PARAMETER!$C$2, PARAMETER!$C$3), 7, )
     )</f>
        <v>44493</v>
      </c>
      <c r="P93" s="63">
        <f t="shared" ca="1" si="35"/>
        <v>30</v>
      </c>
      <c r="Q93" s="63">
        <f ca="1">IF(O93 &lt;= PARAMETER!$C$4,
     P93,
     PARAMETER!$C$4 - N93
     )</f>
        <v>30</v>
      </c>
      <c r="R93" s="63" t="e">
        <f t="shared" ca="1" si="36"/>
        <v>#N/A</v>
      </c>
    </row>
    <row r="94" spans="2:18" x14ac:dyDescent="0.2">
      <c r="E94" s="1" t="s">
        <v>74</v>
      </c>
      <c r="F94" s="25" t="str">
        <f t="shared" si="30"/>
        <v>Production</v>
      </c>
      <c r="G94" s="25" t="str">
        <f t="shared" si="31"/>
        <v>Form</v>
      </c>
      <c r="H94" s="25" t="str">
        <f t="shared" si="32"/>
        <v>Bill Of Material</v>
      </c>
      <c r="I94" s="25" t="str">
        <f t="shared" si="33"/>
        <v>Revision</v>
      </c>
      <c r="J94" s="25"/>
      <c r="K94" s="27" t="str">
        <f t="shared" si="34"/>
        <v>Production ► Form ► Bill Of Material ► Revision</v>
      </c>
      <c r="M94" s="1" t="str">
        <f ca="1">IF(EXACT(L94, ""),
     "",
     IF((VLOOKUP(L94, OFFSET(MAIN!$B$6, 0, 0, PARAMETER!$C$2, 9), 8, ) &gt; 1),
          IF((VLOOKUP(L94, OFFSET(MAIN!$B$6, 0, 0, PARAMETER!$C$2, 9), 9, ) &gt; 1),
               "Sudah Terealisir",
               "On Progress"),
          "Belum ada Realisasi"
          )
     )</f>
        <v/>
      </c>
    </row>
    <row r="95" spans="2:18" x14ac:dyDescent="0.2">
      <c r="D95" s="1" t="s">
        <v>87</v>
      </c>
      <c r="E95" s="1" t="s">
        <v>73</v>
      </c>
      <c r="F95" s="25" t="str">
        <f t="shared" si="30"/>
        <v>Production</v>
      </c>
      <c r="G95" s="25" t="str">
        <f t="shared" si="31"/>
        <v>Form</v>
      </c>
      <c r="H95" s="25" t="str">
        <f t="shared" si="32"/>
        <v>Bill Of Material Detail</v>
      </c>
      <c r="I95" s="25" t="str">
        <f t="shared" si="33"/>
        <v>Submit</v>
      </c>
      <c r="J95" s="25"/>
      <c r="K95" s="27" t="str">
        <f t="shared" si="34"/>
        <v>Production ► Form ► Bill Of Material Detail ► Submit</v>
      </c>
      <c r="M95" s="1" t="str">
        <f ca="1">IF(EXACT(L95, ""),
     "",
     IF((VLOOKUP(L95, OFFSET(MAIN!$B$6, 0, 0, PARAMETER!$C$2, 9), 8, ) &gt; 1),
          IF((VLOOKUP(L95, OFFSET(MAIN!$B$6, 0, 0, PARAMETER!$C$2, 9), 9, ) &gt; 1),
               "Sudah Terealisir",
               "On Progress"),
          "Belum ada Realisasi"
          )
     )</f>
        <v/>
      </c>
    </row>
    <row r="96" spans="2:18" x14ac:dyDescent="0.2">
      <c r="E96" s="1" t="s">
        <v>74</v>
      </c>
      <c r="F96" s="25" t="str">
        <f t="shared" si="30"/>
        <v>Production</v>
      </c>
      <c r="G96" s="25" t="str">
        <f t="shared" si="31"/>
        <v>Form</v>
      </c>
      <c r="H96" s="25" t="str">
        <f t="shared" si="32"/>
        <v>Bill Of Material Detail</v>
      </c>
      <c r="I96" s="25" t="str">
        <f t="shared" si="33"/>
        <v>Revision</v>
      </c>
      <c r="J96" s="25"/>
      <c r="K96" s="27" t="str">
        <f t="shared" si="34"/>
        <v>Production ► Form ► Bill Of Material Detail ► Revision</v>
      </c>
      <c r="M96" s="1" t="str">
        <f ca="1">IF(EXACT(L96, ""),
     "",
     IF((VLOOKUP(L96, OFFSET(MAIN!$B$6, 0, 0, PARAMETER!$C$2, 9), 8, ) &gt; 1),
          IF((VLOOKUP(L96, OFFSET(MAIN!$B$6, 0, 0, PARAMETER!$C$2, 9), 9, ) &gt; 1),
               "Sudah Terealisir",
               "On Progress"),
          "Belum ada Realisasi"
          )
     )</f>
        <v/>
      </c>
    </row>
    <row r="97" spans="2:18" x14ac:dyDescent="0.2">
      <c r="D97" s="1" t="s">
        <v>88</v>
      </c>
      <c r="E97" s="1" t="s">
        <v>73</v>
      </c>
      <c r="F97" s="25" t="str">
        <f t="shared" si="30"/>
        <v>Production</v>
      </c>
      <c r="G97" s="25" t="str">
        <f t="shared" si="31"/>
        <v>Form</v>
      </c>
      <c r="H97" s="25" t="str">
        <f t="shared" si="32"/>
        <v>Material Product Assembly</v>
      </c>
      <c r="I97" s="25" t="str">
        <f t="shared" si="33"/>
        <v>Submit</v>
      </c>
      <c r="J97" s="25"/>
      <c r="K97" s="27" t="str">
        <f t="shared" si="34"/>
        <v>Production ► Form ► Material Product Assembly ► Submit</v>
      </c>
      <c r="M97" s="1" t="str">
        <f ca="1">IF(EXACT(L97, ""),
     "",
     IF((VLOOKUP(L97, OFFSET(MAIN!$B$6, 0, 0, PARAMETER!$C$2, 9), 8, ) &gt; 1),
          IF((VLOOKUP(L97, OFFSET(MAIN!$B$6, 0, 0, PARAMETER!$C$2, 9), 9, ) &gt; 1),
               "Sudah Terealisir",
               "On Progress"),
          "Belum ada Realisasi"
          )
     )</f>
        <v/>
      </c>
    </row>
    <row r="98" spans="2:18" x14ac:dyDescent="0.2">
      <c r="E98" s="1" t="s">
        <v>74</v>
      </c>
      <c r="F98" s="25" t="str">
        <f t="shared" si="30"/>
        <v>Production</v>
      </c>
      <c r="G98" s="25" t="str">
        <f t="shared" si="31"/>
        <v>Form</v>
      </c>
      <c r="H98" s="25" t="str">
        <f t="shared" si="32"/>
        <v>Material Product Assembly</v>
      </c>
      <c r="I98" s="25" t="str">
        <f t="shared" si="33"/>
        <v>Revision</v>
      </c>
      <c r="J98" s="25"/>
      <c r="K98" s="27" t="str">
        <f t="shared" si="34"/>
        <v>Production ► Form ► Material Product Assembly ► Revision</v>
      </c>
      <c r="M98" s="1" t="str">
        <f ca="1">IF(EXACT(L98, ""),
     "",
     IF((VLOOKUP(L98, OFFSET(MAIN!$B$6, 0, 0, PARAMETER!$C$2, 9), 8, ) &gt; 1),
          IF((VLOOKUP(L98, OFFSET(MAIN!$B$6, 0, 0, PARAMETER!$C$2, 9), 9, ) &gt; 1),
               "Sudah Terealisir",
               "On Progress"),
          "Belum ada Realisasi"
          )
     )</f>
        <v/>
      </c>
    </row>
    <row r="99" spans="2:18" x14ac:dyDescent="0.2">
      <c r="D99" s="1" t="s">
        <v>89</v>
      </c>
      <c r="E99" s="1" t="s">
        <v>73</v>
      </c>
      <c r="F99" s="25" t="str">
        <f t="shared" si="30"/>
        <v>Production</v>
      </c>
      <c r="G99" s="25" t="str">
        <f t="shared" si="31"/>
        <v>Form</v>
      </c>
      <c r="H99" s="25" t="str">
        <f t="shared" si="32"/>
        <v>Material Product Assembly Version</v>
      </c>
      <c r="I99" s="25" t="str">
        <f t="shared" si="33"/>
        <v>Submit</v>
      </c>
      <c r="J99" s="25"/>
      <c r="K99" s="27" t="str">
        <f t="shared" si="34"/>
        <v>Production ► Form ► Material Product Assembly Version ► Submit</v>
      </c>
      <c r="M99" s="1" t="str">
        <f ca="1">IF(EXACT(L99, ""),
     "",
     IF((VLOOKUP(L99, OFFSET(MAIN!$B$6, 0, 0, PARAMETER!$C$2, 9), 8, ) &gt; 1),
          IF((VLOOKUP(L99, OFFSET(MAIN!$B$6, 0, 0, PARAMETER!$C$2, 9), 9, ) &gt; 1),
               "Sudah Terealisir",
               "On Progress"),
          "Belum ada Realisasi"
          )
     )</f>
        <v/>
      </c>
    </row>
    <row r="100" spans="2:18" x14ac:dyDescent="0.2">
      <c r="E100" s="1" t="s">
        <v>74</v>
      </c>
      <c r="F100" s="25" t="str">
        <f t="shared" si="30"/>
        <v>Production</v>
      </c>
      <c r="G100" s="25" t="str">
        <f t="shared" si="31"/>
        <v>Form</v>
      </c>
      <c r="H100" s="25" t="str">
        <f t="shared" si="32"/>
        <v>Material Product Assembly Version</v>
      </c>
      <c r="I100" s="25" t="str">
        <f t="shared" si="33"/>
        <v>Revision</v>
      </c>
      <c r="J100" s="25"/>
      <c r="K100" s="27" t="str">
        <f t="shared" si="34"/>
        <v>Production ► Form ► Material Product Assembly Version ► Revision</v>
      </c>
      <c r="M100" s="1" t="str">
        <f ca="1">IF(EXACT(L100, ""),
     "",
     IF((VLOOKUP(L100, OFFSET(MAIN!$B$6, 0, 0, PARAMETER!$C$2, 9), 8, ) &gt; 1),
          IF((VLOOKUP(L100, OFFSET(MAIN!$B$6, 0, 0, PARAMETER!$C$2, 9), 9, ) &gt; 1),
               "Sudah Terealisir",
               "On Progress"),
          "Belum ada Realisasi"
          )
     )</f>
        <v/>
      </c>
    </row>
    <row r="101" spans="2:18" x14ac:dyDescent="0.2">
      <c r="D101" s="1" t="s">
        <v>90</v>
      </c>
      <c r="E101" s="1" t="s">
        <v>73</v>
      </c>
      <c r="F101" s="25" t="str">
        <f t="shared" si="30"/>
        <v>Production</v>
      </c>
      <c r="G101" s="25" t="str">
        <f t="shared" si="31"/>
        <v>Form</v>
      </c>
      <c r="H101" s="25" t="str">
        <f t="shared" si="32"/>
        <v>Material Product Component</v>
      </c>
      <c r="I101" s="25" t="str">
        <f t="shared" si="33"/>
        <v>Submit</v>
      </c>
      <c r="J101" s="25"/>
      <c r="K101" s="27" t="str">
        <f t="shared" si="34"/>
        <v>Production ► Form ► Material Product Component ► Submit</v>
      </c>
      <c r="M101" s="1" t="str">
        <f ca="1">IF(EXACT(L101, ""),
     "",
     IF((VLOOKUP(L101, OFFSET(MAIN!$B$6, 0, 0, PARAMETER!$C$2, 9), 8, ) &gt; 1),
          IF((VLOOKUP(L101, OFFSET(MAIN!$B$6, 0, 0, PARAMETER!$C$2, 9), 9, ) &gt; 1),
               "Sudah Terealisir",
               "On Progress"),
          "Belum ada Realisasi"
          )
     )</f>
        <v/>
      </c>
    </row>
    <row r="102" spans="2:18" x14ac:dyDescent="0.2">
      <c r="E102" s="1" t="s">
        <v>74</v>
      </c>
      <c r="F102" s="25" t="str">
        <f t="shared" si="30"/>
        <v>Production</v>
      </c>
      <c r="G102" s="25" t="str">
        <f t="shared" si="31"/>
        <v>Form</v>
      </c>
      <c r="H102" s="25" t="str">
        <f t="shared" si="32"/>
        <v>Material Product Component</v>
      </c>
      <c r="I102" s="25" t="str">
        <f t="shared" si="33"/>
        <v>Revision</v>
      </c>
      <c r="J102" s="25"/>
      <c r="K102" s="27" t="str">
        <f t="shared" si="34"/>
        <v>Production ► Form ► Material Product Component ► Revision</v>
      </c>
      <c r="M102" s="1" t="str">
        <f ca="1">IF(EXACT(L102, ""),
     "",
     IF((VLOOKUP(L102, OFFSET(MAIN!$B$6, 0, 0, PARAMETER!$C$2, 9), 8, ) &gt; 1),
          IF((VLOOKUP(L102, OFFSET(MAIN!$B$6, 0, 0, PARAMETER!$C$2, 9), 9, ) &gt; 1),
               "Sudah Terealisir",
               "On Progress"),
          "Belum ada Realisasi"
          )
     )</f>
        <v/>
      </c>
    </row>
    <row r="103" spans="2:18" x14ac:dyDescent="0.2">
      <c r="C103" s="1" t="s">
        <v>70</v>
      </c>
      <c r="D103" s="1" t="s">
        <v>96</v>
      </c>
      <c r="E103" s="1" t="s">
        <v>86</v>
      </c>
      <c r="F103" s="25" t="str">
        <f t="shared" si="30"/>
        <v>Production</v>
      </c>
      <c r="G103" s="25" t="str">
        <f t="shared" si="31"/>
        <v>Report</v>
      </c>
      <c r="H103" s="25" t="str">
        <f t="shared" si="32"/>
        <v>Data List</v>
      </c>
      <c r="I103" s="25" t="str">
        <f t="shared" si="33"/>
        <v>Bill Of Material</v>
      </c>
      <c r="J103" s="25"/>
      <c r="K103" s="27" t="str">
        <f t="shared" si="34"/>
        <v>Production ► Report ► Data List ► Bill Of Material</v>
      </c>
      <c r="M103" s="1" t="str">
        <f ca="1">IF(EXACT(L103, ""),
     "",
     IF((VLOOKUP(L103, OFFSET(MAIN!$B$6, 0, 0, PARAMETER!$C$2, 9), 8, ) &gt; 1),
          IF((VLOOKUP(L103, OFFSET(MAIN!$B$6, 0, 0, PARAMETER!$C$2, 9), 9, ) &gt; 1),
               "Sudah Terealisir",
               "On Progress"),
          "Belum ada Realisasi"
          )
     )</f>
        <v/>
      </c>
    </row>
    <row r="104" spans="2:18" x14ac:dyDescent="0.2">
      <c r="E104" s="1" t="s">
        <v>87</v>
      </c>
      <c r="F104" s="25" t="str">
        <f t="shared" si="30"/>
        <v>Production</v>
      </c>
      <c r="G104" s="25" t="str">
        <f t="shared" si="31"/>
        <v>Report</v>
      </c>
      <c r="H104" s="25" t="str">
        <f t="shared" si="32"/>
        <v>Data List</v>
      </c>
      <c r="I104" s="25" t="str">
        <f t="shared" si="33"/>
        <v>Bill Of Material Detail</v>
      </c>
      <c r="J104" s="25"/>
      <c r="K104" s="27" t="str">
        <f t="shared" si="34"/>
        <v>Production ► Report ► Data List ► Bill Of Material Detail</v>
      </c>
      <c r="M104" s="1" t="str">
        <f ca="1">IF(EXACT(L104, ""),
     "",
     IF((VLOOKUP(L104, OFFSET(MAIN!$B$6, 0, 0, PARAMETER!$C$2, 9), 8, ) &gt; 1),
          IF((VLOOKUP(L104, OFFSET(MAIN!$B$6, 0, 0, PARAMETER!$C$2, 9), 9, ) &gt; 1),
               "Sudah Terealisir",
               "On Progress"),
          "Belum ada Realisasi"
          )
     )</f>
        <v/>
      </c>
    </row>
    <row r="105" spans="2:18" x14ac:dyDescent="0.2">
      <c r="E105" s="1" t="s">
        <v>88</v>
      </c>
      <c r="F105" s="25" t="str">
        <f t="shared" si="30"/>
        <v>Production</v>
      </c>
      <c r="G105" s="25" t="str">
        <f t="shared" si="31"/>
        <v>Report</v>
      </c>
      <c r="H105" s="25" t="str">
        <f t="shared" si="32"/>
        <v>Data List</v>
      </c>
      <c r="I105" s="25" t="str">
        <f t="shared" si="33"/>
        <v>Material Product Assembly</v>
      </c>
      <c r="J105" s="25"/>
      <c r="K105" s="27" t="str">
        <f t="shared" si="34"/>
        <v>Production ► Report ► Data List ► Material Product Assembly</v>
      </c>
      <c r="M105" s="1" t="str">
        <f ca="1">IF(EXACT(L105, ""),
     "",
     IF((VLOOKUP(L105, OFFSET(MAIN!$B$6, 0, 0, PARAMETER!$C$2, 9), 8, ) &gt; 1),
          IF((VLOOKUP(L105, OFFSET(MAIN!$B$6, 0, 0, PARAMETER!$C$2, 9), 9, ) &gt; 1),
               "Sudah Terealisir",
               "On Progress"),
          "Belum ada Realisasi"
          )
     )</f>
        <v/>
      </c>
    </row>
    <row r="106" spans="2:18" x14ac:dyDescent="0.2">
      <c r="E106" s="1" t="s">
        <v>89</v>
      </c>
      <c r="F106" s="25" t="str">
        <f t="shared" ref="F106:F149" si="37">IF(EXACT(B106, ""), F105, B106)</f>
        <v>Production</v>
      </c>
      <c r="G106" s="25" t="str">
        <f t="shared" ref="G106:G149" si="38">IF(EXACT(C106, ""), G105, C106)</f>
        <v>Report</v>
      </c>
      <c r="H106" s="25" t="str">
        <f t="shared" ref="H106:H149" si="39">IF(EXACT(C106, ""), IF(EXACT(D106, ""), H105, D106), IF(EXACT(D106, ""), "", D106))</f>
        <v>Data List</v>
      </c>
      <c r="I106" s="25" t="str">
        <f t="shared" ref="I106:I149" si="40">IF(EXACT(H106, ""), "", IF(EXACT(E106, ""), "", E106))</f>
        <v>Material Product Assembly Version</v>
      </c>
      <c r="J106" s="25"/>
      <c r="K106" s="27" t="str">
        <f t="shared" ref="K106:K149" si="41">CONCATENATE(
IF(EXACT(F106, ""), "", F106),
IF(EXACT(G106, ""), "", CONCATENATE(" ► ", G106)),
IF(EXACT(H106, ""), "", CONCATENATE(" ► ", H106)),
IF(EXACT(I106, ""), "", CONCATENATE(" ► ", I106)),
)</f>
        <v>Production ► Report ► Data List ► Material Product Assembly Version</v>
      </c>
      <c r="M106" s="1" t="str">
        <f ca="1">IF(EXACT(L106, ""),
     "",
     IF((VLOOKUP(L106, OFFSET(MAIN!$B$6, 0, 0, PARAMETER!$C$2, 9), 8, ) &gt; 1),
          IF((VLOOKUP(L106, OFFSET(MAIN!$B$6, 0, 0, PARAMETER!$C$2, 9), 9, ) &gt; 1),
               "Sudah Terealisir",
               "On Progress"),
          "Belum ada Realisasi"
          )
     )</f>
        <v/>
      </c>
    </row>
    <row r="107" spans="2:18" x14ac:dyDescent="0.2">
      <c r="E107" s="1" t="s">
        <v>90</v>
      </c>
      <c r="F107" s="25" t="str">
        <f t="shared" si="37"/>
        <v>Production</v>
      </c>
      <c r="G107" s="25" t="str">
        <f t="shared" si="38"/>
        <v>Report</v>
      </c>
      <c r="H107" s="25" t="str">
        <f t="shared" si="39"/>
        <v>Data List</v>
      </c>
      <c r="I107" s="25" t="str">
        <f t="shared" si="40"/>
        <v>Material Product Component</v>
      </c>
      <c r="J107" s="25"/>
      <c r="K107" s="27" t="str">
        <f t="shared" si="41"/>
        <v>Production ► Report ► Data List ► Material Product Component</v>
      </c>
      <c r="M107" s="1" t="str">
        <f ca="1">IF(EXACT(L107, ""),
     "",
     IF((VLOOKUP(L107, OFFSET(MAIN!$B$6, 0, 0, PARAMETER!$C$2, 9), 8, ) &gt; 1),
          IF((VLOOKUP(L107, OFFSET(MAIN!$B$6, 0, 0, PARAMETER!$C$2, 9), 9, ) &gt; 1),
               "Sudah Terealisir",
               "On Progress"),
          "Belum ada Realisasi"
          )
     )</f>
        <v/>
      </c>
    </row>
    <row r="108" spans="2:18" x14ac:dyDescent="0.2">
      <c r="B108" s="1" t="s">
        <v>68</v>
      </c>
      <c r="C108" s="1" t="s">
        <v>79</v>
      </c>
      <c r="D108" s="1" t="s">
        <v>416</v>
      </c>
      <c r="F108" s="25" t="str">
        <f t="shared" si="37"/>
        <v>Project</v>
      </c>
      <c r="G108" s="25" t="str">
        <f t="shared" si="38"/>
        <v>System</v>
      </c>
      <c r="H108" s="25" t="str">
        <f t="shared" si="39"/>
        <v>Synchronization</v>
      </c>
      <c r="I108" s="25" t="str">
        <f t="shared" si="40"/>
        <v/>
      </c>
      <c r="J108" s="25"/>
      <c r="K108" s="27" t="str">
        <f t="shared" si="41"/>
        <v>Project ► System ► Synchronization</v>
      </c>
      <c r="L108" s="75" t="s">
        <v>421</v>
      </c>
      <c r="M108" s="1" t="str">
        <f ca="1">IF(EXACT(L108, ""),
     "",
     IF((VLOOKUP(L108, OFFSET(MAIN!$B$6, 0, 0, PARAMETER!$C$2, PARAMETER!$C$3), 9, ) &gt; 1),
          IF((VLOOKUP(L108, OFFSET(MAIN!$B$6, 0, 0, PARAMETER!$C$2, PARAMETER!$C$3), 10, ) &gt; 1),
               "Sudah Terealisir",
               "On Progress"),
          "Belum ada Realisasi"
          )
     )</f>
        <v>Sudah Terealisir</v>
      </c>
      <c r="N108" s="70">
        <f ca="1">IF((VLOOKUP(L108, OFFSET(MAIN!$B$6, 0, 0, PARAMETER!$C$2, PARAMETER!$C$3), 9, ) &gt; 1),
     IF((VLOOKUP(L108, OFFSET(MAIN!$B$6, 0, 0, PARAMETER!$C$2, PARAMETER!$C$3), 10, ) &gt; 1),
           VLOOKUP(L108, OFFSET(MAIN!$B$6, 0, 0, PARAMETER!$C$2, PARAMETER!$C$3), 9, ),
           VLOOKUP(L108, OFFSET(MAIN!$B$6, 0, 0, PARAMETER!$C$2, PARAMETER!$C$3), 9, )),
     VLOOKUP(L108, OFFSET(MAIN!$B$6, 0, 0, PARAMETER!$C$2, PARAMETER!$C$3), 6, )
     )</f>
        <v>44431</v>
      </c>
      <c r="O108" s="71">
        <f ca="1">IF((VLOOKUP(L108, OFFSET(MAIN!$B$6, 0, 0, PARAMETER!$C$2, PARAMETER!$C$3), 9, ) &gt; 1),
     IF((VLOOKUP(L108, OFFSET(MAIN!$B$6, 0, 0, PARAMETER!$C$2, PARAMETER!$C$3), 10, ) &gt; 1),
          VLOOKUP(L108, OFFSET(MAIN!$B$6, 0, 0, PARAMETER!$C$2, PARAMETER!$C$3), 10, ),
          (VLOOKUP(L108, OFFSET(MAIN!$B$6, 0, 0, PARAMETER!$C$2, PARAMETER!$C$3), 9, )+VLOOKUP(L108, OFFSET(MAIN!$B$6, 0, 0, PARAMETER!$C$2, PARAMETER!$C$3), 5, ))),
     VLOOKUP(L108, OFFSET(MAIN!$B$6, 0, 0, PARAMETER!$C$2, PARAMETER!$C$3), 7, )
     )</f>
        <v>44463</v>
      </c>
      <c r="P108" s="63">
        <f t="shared" ref="P108" ca="1" si="42">O108-N108</f>
        <v>32</v>
      </c>
      <c r="Q108" s="63">
        <f ca="1">IF(O108 &lt;= PARAMETER!$C$4,
     P108,
     PARAMETER!$C$4 - N108
     )</f>
        <v>32</v>
      </c>
      <c r="R108" s="63" t="e">
        <f t="shared" ref="R108" ca="1" si="43">IFERROR(1/(1/(P108-Q108)), NA())</f>
        <v>#N/A</v>
      </c>
    </row>
    <row r="109" spans="2:18" x14ac:dyDescent="0.2">
      <c r="C109" s="1" t="s">
        <v>66</v>
      </c>
      <c r="D109" s="1" t="s">
        <v>68</v>
      </c>
      <c r="E109" s="1" t="s">
        <v>73</v>
      </c>
      <c r="F109" s="25" t="str">
        <f t="shared" si="37"/>
        <v>Project</v>
      </c>
      <c r="G109" s="25" t="str">
        <f t="shared" si="38"/>
        <v>Form</v>
      </c>
      <c r="H109" s="25" t="str">
        <f t="shared" si="39"/>
        <v>Project</v>
      </c>
      <c r="I109" s="25" t="str">
        <f t="shared" si="40"/>
        <v>Submit</v>
      </c>
      <c r="J109" s="25"/>
      <c r="K109" s="27" t="str">
        <f t="shared" si="41"/>
        <v>Project ► Form ► Project ► Submit</v>
      </c>
      <c r="M109" s="1" t="str">
        <f ca="1">IF(EXACT(L109, ""),
     "",
     IF((VLOOKUP(L109, OFFSET(MAIN!$B$6, 0, 0, PARAMETER!$C$2, 9), 8, ) &gt; 1),
          IF((VLOOKUP(L109, OFFSET(MAIN!$B$6, 0, 0, PARAMETER!$C$2, 9), 9, ) &gt; 1),
               "Sudah Terealisir",
               "On Progress"),
          "Belum ada Realisasi"
          )
     )</f>
        <v/>
      </c>
    </row>
    <row r="110" spans="2:18" x14ac:dyDescent="0.2">
      <c r="E110" s="1" t="s">
        <v>74</v>
      </c>
      <c r="F110" s="25" t="str">
        <f t="shared" si="37"/>
        <v>Project</v>
      </c>
      <c r="G110" s="25" t="str">
        <f t="shared" si="38"/>
        <v>Form</v>
      </c>
      <c r="H110" s="25" t="str">
        <f t="shared" si="39"/>
        <v>Project</v>
      </c>
      <c r="I110" s="25" t="str">
        <f t="shared" si="40"/>
        <v>Revision</v>
      </c>
      <c r="J110" s="25"/>
      <c r="K110" s="27" t="str">
        <f t="shared" si="41"/>
        <v>Project ► Form ► Project ► Revision</v>
      </c>
      <c r="M110" s="1" t="str">
        <f ca="1">IF(EXACT(L110, ""),
     "",
     IF((VLOOKUP(L110, OFFSET(MAIN!$B$6, 0, 0, PARAMETER!$C$2, 9), 8, ) &gt; 1),
          IF((VLOOKUP(L110, OFFSET(MAIN!$B$6, 0, 0, PARAMETER!$C$2, 9), 9, ) &gt; 1),
               "Sudah Terealisir",
               "On Progress"),
          "Belum ada Realisasi"
          )
     )</f>
        <v/>
      </c>
    </row>
    <row r="111" spans="2:18" x14ac:dyDescent="0.2">
      <c r="D111" s="1" t="s">
        <v>99</v>
      </c>
      <c r="E111" s="1" t="s">
        <v>73</v>
      </c>
      <c r="F111" s="25" t="str">
        <f t="shared" si="37"/>
        <v>Project</v>
      </c>
      <c r="G111" s="25" t="str">
        <f t="shared" si="38"/>
        <v>Form</v>
      </c>
      <c r="H111" s="25" t="str">
        <f t="shared" si="39"/>
        <v>Project Section</v>
      </c>
      <c r="I111" s="25" t="str">
        <f t="shared" si="40"/>
        <v>Submit</v>
      </c>
      <c r="J111" s="25"/>
      <c r="K111" s="27" t="str">
        <f t="shared" si="41"/>
        <v>Project ► Form ► Project Section ► Submit</v>
      </c>
      <c r="M111" s="1" t="str">
        <f ca="1">IF(EXACT(L111, ""),
     "",
     IF((VLOOKUP(L111, OFFSET(MAIN!$B$6, 0, 0, PARAMETER!$C$2, 9), 8, ) &gt; 1),
          IF((VLOOKUP(L111, OFFSET(MAIN!$B$6, 0, 0, PARAMETER!$C$2, 9), 9, ) &gt; 1),
               "Sudah Terealisir",
               "On Progress"),
          "Belum ada Realisasi"
          )
     )</f>
        <v/>
      </c>
    </row>
    <row r="112" spans="2:18" x14ac:dyDescent="0.2">
      <c r="E112" s="1" t="s">
        <v>74</v>
      </c>
      <c r="F112" s="25" t="str">
        <f t="shared" si="37"/>
        <v>Project</v>
      </c>
      <c r="G112" s="25" t="str">
        <f t="shared" si="38"/>
        <v>Form</v>
      </c>
      <c r="H112" s="25" t="str">
        <f t="shared" si="39"/>
        <v>Project Section</v>
      </c>
      <c r="I112" s="25" t="str">
        <f t="shared" si="40"/>
        <v>Revision</v>
      </c>
      <c r="J112" s="25"/>
      <c r="K112" s="27" t="str">
        <f t="shared" si="41"/>
        <v>Project ► Form ► Project Section ► Revision</v>
      </c>
      <c r="M112" s="1" t="str">
        <f ca="1">IF(EXACT(L112, ""),
     "",
     IF((VLOOKUP(L112, OFFSET(MAIN!$B$6, 0, 0, PARAMETER!$C$2, 9), 8, ) &gt; 1),
          IF((VLOOKUP(L112, OFFSET(MAIN!$B$6, 0, 0, PARAMETER!$C$2, 9), 9, ) &gt; 1),
               "Sudah Terealisir",
               "On Progress"),
          "Belum ada Realisasi"
          )
     )</f>
        <v/>
      </c>
    </row>
    <row r="113" spans="2:13" x14ac:dyDescent="0.2">
      <c r="D113" s="1" t="s">
        <v>100</v>
      </c>
      <c r="E113" s="1" t="s">
        <v>73</v>
      </c>
      <c r="F113" s="25" t="str">
        <f t="shared" si="37"/>
        <v>Project</v>
      </c>
      <c r="G113" s="25" t="str">
        <f t="shared" si="38"/>
        <v>Form</v>
      </c>
      <c r="H113" s="25" t="str">
        <f t="shared" si="39"/>
        <v>Project Section Item</v>
      </c>
      <c r="I113" s="25" t="str">
        <f t="shared" si="40"/>
        <v>Submit</v>
      </c>
      <c r="J113" s="25"/>
      <c r="K113" s="27" t="str">
        <f t="shared" si="41"/>
        <v>Project ► Form ► Project Section Item ► Submit</v>
      </c>
      <c r="M113" s="1" t="str">
        <f ca="1">IF(EXACT(L113, ""),
     "",
     IF((VLOOKUP(L113, OFFSET(MAIN!$B$6, 0, 0, PARAMETER!$C$2, 9), 8, ) &gt; 1),
          IF((VLOOKUP(L113, OFFSET(MAIN!$B$6, 0, 0, PARAMETER!$C$2, 9), 9, ) &gt; 1),
               "Sudah Terealisir",
               "On Progress"),
          "Belum ada Realisasi"
          )
     )</f>
        <v/>
      </c>
    </row>
    <row r="114" spans="2:13" x14ac:dyDescent="0.2">
      <c r="E114" s="1" t="s">
        <v>74</v>
      </c>
      <c r="F114" s="25" t="str">
        <f t="shared" si="37"/>
        <v>Project</v>
      </c>
      <c r="G114" s="25" t="str">
        <f t="shared" si="38"/>
        <v>Form</v>
      </c>
      <c r="H114" s="25" t="str">
        <f t="shared" si="39"/>
        <v>Project Section Item</v>
      </c>
      <c r="I114" s="25" t="str">
        <f t="shared" si="40"/>
        <v>Revision</v>
      </c>
      <c r="J114" s="25"/>
      <c r="K114" s="27" t="str">
        <f t="shared" si="41"/>
        <v>Project ► Form ► Project Section Item ► Revision</v>
      </c>
      <c r="M114" s="1" t="str">
        <f ca="1">IF(EXACT(L114, ""),
     "",
     IF((VLOOKUP(L114, OFFSET(MAIN!$B$6, 0, 0, PARAMETER!$C$2, 9), 8, ) &gt; 1),
          IF((VLOOKUP(L114, OFFSET(MAIN!$B$6, 0, 0, PARAMETER!$C$2, 9), 9, ) &gt; 1),
               "Sudah Terealisir",
               "On Progress"),
          "Belum ada Realisasi"
          )
     )</f>
        <v/>
      </c>
    </row>
    <row r="115" spans="2:13" x14ac:dyDescent="0.2">
      <c r="D115" s="1" t="s">
        <v>101</v>
      </c>
      <c r="E115" s="1" t="s">
        <v>73</v>
      </c>
      <c r="F115" s="25" t="str">
        <f t="shared" si="37"/>
        <v>Project</v>
      </c>
      <c r="G115" s="25" t="str">
        <f t="shared" si="38"/>
        <v>Form</v>
      </c>
      <c r="H115" s="25" t="str">
        <f t="shared" si="39"/>
        <v>Project Section Item Work</v>
      </c>
      <c r="I115" s="25" t="str">
        <f t="shared" si="40"/>
        <v>Submit</v>
      </c>
      <c r="J115" s="25"/>
      <c r="K115" s="27" t="str">
        <f t="shared" si="41"/>
        <v>Project ► Form ► Project Section Item Work ► Submit</v>
      </c>
      <c r="M115" s="1" t="str">
        <f ca="1">IF(EXACT(L115, ""),
     "",
     IF((VLOOKUP(L115, OFFSET(MAIN!$B$6, 0, 0, PARAMETER!$C$2, 9), 8, ) &gt; 1),
          IF((VLOOKUP(L115, OFFSET(MAIN!$B$6, 0, 0, PARAMETER!$C$2, 9), 9, ) &gt; 1),
               "Sudah Terealisir",
               "On Progress"),
          "Belum ada Realisasi"
          )
     )</f>
        <v/>
      </c>
    </row>
    <row r="116" spans="2:13" x14ac:dyDescent="0.2">
      <c r="E116" s="1" t="s">
        <v>74</v>
      </c>
      <c r="F116" s="25" t="str">
        <f t="shared" si="37"/>
        <v>Project</v>
      </c>
      <c r="G116" s="25" t="str">
        <f t="shared" si="38"/>
        <v>Form</v>
      </c>
      <c r="H116" s="25" t="str">
        <f t="shared" si="39"/>
        <v>Project Section Item Work</v>
      </c>
      <c r="I116" s="25" t="str">
        <f t="shared" si="40"/>
        <v>Revision</v>
      </c>
      <c r="J116" s="25"/>
      <c r="K116" s="27" t="str">
        <f t="shared" si="41"/>
        <v>Project ► Form ► Project Section Item Work ► Revision</v>
      </c>
      <c r="M116" s="1" t="str">
        <f ca="1">IF(EXACT(L116, ""),
     "",
     IF((VLOOKUP(L116, OFFSET(MAIN!$B$6, 0, 0, PARAMETER!$C$2, 9), 8, ) &gt; 1),
          IF((VLOOKUP(L116, OFFSET(MAIN!$B$6, 0, 0, PARAMETER!$C$2, 9), 9, ) &gt; 1),
               "Sudah Terealisir",
               "On Progress"),
          "Belum ada Realisasi"
          )
     )</f>
        <v/>
      </c>
    </row>
    <row r="117" spans="2:13" x14ac:dyDescent="0.2">
      <c r="C117" s="1" t="s">
        <v>70</v>
      </c>
      <c r="D117" s="1" t="s">
        <v>96</v>
      </c>
      <c r="E117" s="1" t="s">
        <v>68</v>
      </c>
      <c r="F117" s="25" t="str">
        <f t="shared" si="37"/>
        <v>Project</v>
      </c>
      <c r="G117" s="25" t="str">
        <f t="shared" si="38"/>
        <v>Report</v>
      </c>
      <c r="H117" s="25" t="str">
        <f t="shared" si="39"/>
        <v>Data List</v>
      </c>
      <c r="I117" s="25" t="str">
        <f t="shared" si="40"/>
        <v>Project</v>
      </c>
      <c r="J117" s="25"/>
      <c r="K117" s="27" t="str">
        <f t="shared" si="41"/>
        <v>Project ► Report ► Data List ► Project</v>
      </c>
      <c r="M117" s="1" t="str">
        <f ca="1">IF(EXACT(L117, ""),
     "",
     IF((VLOOKUP(L117, OFFSET(MAIN!$B$6, 0, 0, PARAMETER!$C$2, 9), 8, ) &gt; 1),
          IF((VLOOKUP(L117, OFFSET(MAIN!$B$6, 0, 0, PARAMETER!$C$2, 9), 9, ) &gt; 1),
               "Sudah Terealisir",
               "On Progress"),
          "Belum ada Realisasi"
          )
     )</f>
        <v/>
      </c>
    </row>
    <row r="118" spans="2:13" x14ac:dyDescent="0.2">
      <c r="E118" s="1" t="s">
        <v>99</v>
      </c>
      <c r="F118" s="25" t="str">
        <f t="shared" si="37"/>
        <v>Project</v>
      </c>
      <c r="G118" s="25" t="str">
        <f t="shared" si="38"/>
        <v>Report</v>
      </c>
      <c r="H118" s="25" t="str">
        <f t="shared" si="39"/>
        <v>Data List</v>
      </c>
      <c r="I118" s="25" t="str">
        <f t="shared" si="40"/>
        <v>Project Section</v>
      </c>
      <c r="J118" s="25"/>
      <c r="K118" s="27" t="str">
        <f t="shared" si="41"/>
        <v>Project ► Report ► Data List ► Project Section</v>
      </c>
      <c r="M118" s="1" t="str">
        <f ca="1">IF(EXACT(L118, ""),
     "",
     IF((VLOOKUP(L118, OFFSET(MAIN!$B$6, 0, 0, PARAMETER!$C$2, 9), 8, ) &gt; 1),
          IF((VLOOKUP(L118, OFFSET(MAIN!$B$6, 0, 0, PARAMETER!$C$2, 9), 9, ) &gt; 1),
               "Sudah Terealisir",
               "On Progress"),
          "Belum ada Realisasi"
          )
     )</f>
        <v/>
      </c>
    </row>
    <row r="119" spans="2:13" x14ac:dyDescent="0.2">
      <c r="E119" s="1" t="s">
        <v>100</v>
      </c>
      <c r="F119" s="25" t="str">
        <f t="shared" si="37"/>
        <v>Project</v>
      </c>
      <c r="G119" s="25" t="str">
        <f t="shared" si="38"/>
        <v>Report</v>
      </c>
      <c r="H119" s="25" t="str">
        <f t="shared" si="39"/>
        <v>Data List</v>
      </c>
      <c r="I119" s="25" t="str">
        <f t="shared" si="40"/>
        <v>Project Section Item</v>
      </c>
      <c r="J119" s="25"/>
      <c r="K119" s="27" t="str">
        <f t="shared" si="41"/>
        <v>Project ► Report ► Data List ► Project Section Item</v>
      </c>
      <c r="M119" s="1" t="str">
        <f ca="1">IF(EXACT(L119, ""),
     "",
     IF((VLOOKUP(L119, OFFSET(MAIN!$B$6, 0, 0, PARAMETER!$C$2, 9), 8, ) &gt; 1),
          IF((VLOOKUP(L119, OFFSET(MAIN!$B$6, 0, 0, PARAMETER!$C$2, 9), 9, ) &gt; 1),
               "Sudah Terealisir",
               "On Progress"),
          "Belum ada Realisasi"
          )
     )</f>
        <v/>
      </c>
    </row>
    <row r="120" spans="2:13" x14ac:dyDescent="0.2">
      <c r="E120" s="1" t="s">
        <v>101</v>
      </c>
      <c r="F120" s="25" t="str">
        <f t="shared" si="37"/>
        <v>Project</v>
      </c>
      <c r="G120" s="25" t="str">
        <f t="shared" si="38"/>
        <v>Report</v>
      </c>
      <c r="H120" s="25" t="str">
        <f t="shared" si="39"/>
        <v>Data List</v>
      </c>
      <c r="I120" s="25" t="str">
        <f t="shared" si="40"/>
        <v>Project Section Item Work</v>
      </c>
      <c r="J120" s="25"/>
      <c r="K120" s="27" t="str">
        <f t="shared" si="41"/>
        <v>Project ► Report ► Data List ► Project Section Item Work</v>
      </c>
      <c r="M120" s="1" t="str">
        <f ca="1">IF(EXACT(L120, ""),
     "",
     IF((VLOOKUP(L120, OFFSET(MAIN!$B$6, 0, 0, PARAMETER!$C$2, 9), 8, ) &gt; 1),
          IF((VLOOKUP(L120, OFFSET(MAIN!$B$6, 0, 0, PARAMETER!$C$2, 9), 9, ) &gt; 1),
               "Sudah Terealisir",
               "On Progress"),
          "Belum ada Realisasi"
          )
     )</f>
        <v/>
      </c>
    </row>
    <row r="121" spans="2:13" x14ac:dyDescent="0.2">
      <c r="B121" s="1" t="s">
        <v>92</v>
      </c>
      <c r="C121" s="1" t="s">
        <v>66</v>
      </c>
      <c r="D121" s="1" t="s">
        <v>119</v>
      </c>
      <c r="E121" s="1" t="s">
        <v>73</v>
      </c>
      <c r="F121" s="25" t="str">
        <f t="shared" si="37"/>
        <v>Supply Chain</v>
      </c>
      <c r="G121" s="25" t="str">
        <f t="shared" si="38"/>
        <v>Form</v>
      </c>
      <c r="H121" s="25" t="str">
        <f t="shared" si="39"/>
        <v>Delivery Order</v>
      </c>
      <c r="I121" s="25" t="str">
        <f t="shared" si="40"/>
        <v>Submit</v>
      </c>
      <c r="J121" s="25"/>
      <c r="K121" s="27" t="str">
        <f t="shared" si="41"/>
        <v>Supply Chain ► Form ► Delivery Order ► Submit</v>
      </c>
      <c r="M121" s="1" t="str">
        <f ca="1">IF(EXACT(L121, ""),
     "",
     IF((VLOOKUP(L121, OFFSET(MAIN!$B$6, 0, 0, PARAMETER!$C$2, 9), 8, ) &gt; 1),
          IF((VLOOKUP(L121, OFFSET(MAIN!$B$6, 0, 0, PARAMETER!$C$2, 9), 9, ) &gt; 1),
               "Sudah Terealisir",
               "On Progress"),
          "Belum ada Realisasi"
          )
     )</f>
        <v/>
      </c>
    </row>
    <row r="122" spans="2:13" x14ac:dyDescent="0.2">
      <c r="E122" s="1" t="s">
        <v>74</v>
      </c>
      <c r="F122" s="25" t="str">
        <f t="shared" si="37"/>
        <v>Supply Chain</v>
      </c>
      <c r="G122" s="25" t="str">
        <f t="shared" si="38"/>
        <v>Form</v>
      </c>
      <c r="H122" s="25" t="str">
        <f t="shared" si="39"/>
        <v>Delivery Order</v>
      </c>
      <c r="I122" s="25" t="str">
        <f t="shared" si="40"/>
        <v>Revision</v>
      </c>
      <c r="J122" s="25"/>
      <c r="K122" s="27" t="str">
        <f t="shared" si="41"/>
        <v>Supply Chain ► Form ► Delivery Order ► Revision</v>
      </c>
      <c r="M122" s="1" t="str">
        <f ca="1">IF(EXACT(L122, ""),
     "",
     IF((VLOOKUP(L122, OFFSET(MAIN!$B$6, 0, 0, PARAMETER!$C$2, 9), 8, ) &gt; 1),
          IF((VLOOKUP(L122, OFFSET(MAIN!$B$6, 0, 0, PARAMETER!$C$2, 9), 9, ) &gt; 1),
               "Sudah Terealisir",
               "On Progress"),
          "Belum ada Realisasi"
          )
     )</f>
        <v/>
      </c>
    </row>
    <row r="123" spans="2:13" x14ac:dyDescent="0.2">
      <c r="E123" s="1" t="s">
        <v>75</v>
      </c>
      <c r="F123" s="25" t="str">
        <f t="shared" si="37"/>
        <v>Supply Chain</v>
      </c>
      <c r="G123" s="25" t="str">
        <f t="shared" si="38"/>
        <v>Form</v>
      </c>
      <c r="H123" s="25" t="str">
        <f t="shared" si="39"/>
        <v>Delivery Order</v>
      </c>
      <c r="I123" s="25" t="str">
        <f t="shared" si="40"/>
        <v>Cancelation</v>
      </c>
      <c r="J123" s="25"/>
      <c r="K123" s="27" t="str">
        <f t="shared" si="41"/>
        <v>Supply Chain ► Form ► Delivery Order ► Cancelation</v>
      </c>
      <c r="M123" s="1" t="str">
        <f ca="1">IF(EXACT(L123, ""),
     "",
     IF((VLOOKUP(L123, OFFSET(MAIN!$B$6, 0, 0, PARAMETER!$C$2, 9), 8, ) &gt; 1),
          IF((VLOOKUP(L123, OFFSET(MAIN!$B$6, 0, 0, PARAMETER!$C$2, 9), 9, ) &gt; 1),
               "Sudah Terealisir",
               "On Progress"),
          "Belum ada Realisasi"
          )
     )</f>
        <v/>
      </c>
    </row>
    <row r="124" spans="2:13" x14ac:dyDescent="0.2">
      <c r="D124" s="1" t="s">
        <v>93</v>
      </c>
      <c r="E124" s="1" t="s">
        <v>73</v>
      </c>
      <c r="F124" s="25" t="str">
        <f t="shared" si="37"/>
        <v>Supply Chain</v>
      </c>
      <c r="G124" s="25" t="str">
        <f t="shared" si="38"/>
        <v>Form</v>
      </c>
      <c r="H124" s="25" t="str">
        <f t="shared" si="39"/>
        <v>Procurement Requisition</v>
      </c>
      <c r="I124" s="25" t="str">
        <f t="shared" si="40"/>
        <v>Submit</v>
      </c>
      <c r="J124" s="25"/>
      <c r="K124" s="27" t="str">
        <f t="shared" si="41"/>
        <v>Supply Chain ► Form ► Procurement Requisition ► Submit</v>
      </c>
      <c r="M124" s="1" t="str">
        <f ca="1">IF(EXACT(L124, ""),
     "",
     IF((VLOOKUP(L124, OFFSET(MAIN!$B$6, 0, 0, PARAMETER!$C$2, 9), 8, ) &gt; 1),
          IF((VLOOKUP(L124, OFFSET(MAIN!$B$6, 0, 0, PARAMETER!$C$2, 9), 9, ) &gt; 1),
               "Sudah Terealisir",
               "On Progress"),
          "Belum ada Realisasi"
          )
     )</f>
        <v/>
      </c>
    </row>
    <row r="125" spans="2:13" x14ac:dyDescent="0.2">
      <c r="E125" s="1" t="s">
        <v>74</v>
      </c>
      <c r="F125" s="25" t="str">
        <f t="shared" si="37"/>
        <v>Supply Chain</v>
      </c>
      <c r="G125" s="25" t="str">
        <f t="shared" si="38"/>
        <v>Form</v>
      </c>
      <c r="H125" s="25" t="str">
        <f t="shared" si="39"/>
        <v>Procurement Requisition</v>
      </c>
      <c r="I125" s="25" t="str">
        <f t="shared" si="40"/>
        <v>Revision</v>
      </c>
      <c r="J125" s="25"/>
      <c r="K125" s="27" t="str">
        <f t="shared" si="41"/>
        <v>Supply Chain ► Form ► Procurement Requisition ► Revision</v>
      </c>
      <c r="M125" s="1" t="str">
        <f ca="1">IF(EXACT(L125, ""),
     "",
     IF((VLOOKUP(L125, OFFSET(MAIN!$B$6, 0, 0, PARAMETER!$C$2, 9), 8, ) &gt; 1),
          IF((VLOOKUP(L125, OFFSET(MAIN!$B$6, 0, 0, PARAMETER!$C$2, 9), 9, ) &gt; 1),
               "Sudah Terealisir",
               "On Progress"),
          "Belum ada Realisasi"
          )
     )</f>
        <v/>
      </c>
    </row>
    <row r="126" spans="2:13" x14ac:dyDescent="0.2">
      <c r="E126" s="1" t="s">
        <v>75</v>
      </c>
      <c r="F126" s="25" t="str">
        <f t="shared" si="37"/>
        <v>Supply Chain</v>
      </c>
      <c r="G126" s="25" t="str">
        <f t="shared" si="38"/>
        <v>Form</v>
      </c>
      <c r="H126" s="25" t="str">
        <f t="shared" si="39"/>
        <v>Procurement Requisition</v>
      </c>
      <c r="I126" s="25" t="str">
        <f t="shared" si="40"/>
        <v>Cancelation</v>
      </c>
      <c r="J126" s="25"/>
      <c r="K126" s="27" t="str">
        <f t="shared" si="41"/>
        <v>Supply Chain ► Form ► Procurement Requisition ► Cancelation</v>
      </c>
      <c r="M126" s="1" t="str">
        <f ca="1">IF(EXACT(L126, ""),
     "",
     IF((VLOOKUP(L126, OFFSET(MAIN!$B$6, 0, 0, PARAMETER!$C$2, 9), 8, ) &gt; 1),
          IF((VLOOKUP(L126, OFFSET(MAIN!$B$6, 0, 0, PARAMETER!$C$2, 9), 9, ) &gt; 1),
               "Sudah Terealisir",
               "On Progress"),
          "Belum ada Realisasi"
          )
     )</f>
        <v/>
      </c>
    </row>
    <row r="127" spans="2:13" x14ac:dyDescent="0.2">
      <c r="E127" s="1" t="s">
        <v>78</v>
      </c>
      <c r="F127" s="25" t="str">
        <f t="shared" si="37"/>
        <v>Supply Chain</v>
      </c>
      <c r="G127" s="25" t="str">
        <f t="shared" si="38"/>
        <v>Form</v>
      </c>
      <c r="H127" s="25" t="str">
        <f t="shared" si="39"/>
        <v>Procurement Requisition</v>
      </c>
      <c r="I127" s="25" t="str">
        <f t="shared" si="40"/>
        <v>Settlement</v>
      </c>
      <c r="J127" s="25"/>
      <c r="K127" s="27" t="str">
        <f t="shared" si="41"/>
        <v>Supply Chain ► Form ► Procurement Requisition ► Settlement</v>
      </c>
      <c r="M127" s="1" t="str">
        <f ca="1">IF(EXACT(L127, ""),
     "",
     IF((VLOOKUP(L127, OFFSET(MAIN!$B$6, 0, 0, PARAMETER!$C$2, 9), 8, ) &gt; 1),
          IF((VLOOKUP(L127, OFFSET(MAIN!$B$6, 0, 0, PARAMETER!$C$2, 9), 9, ) &gt; 1),
               "Sudah Terealisir",
               "On Progress"),
          "Belum ada Realisasi"
          )
     )</f>
        <v/>
      </c>
    </row>
    <row r="128" spans="2:13" x14ac:dyDescent="0.2">
      <c r="D128" s="1" t="s">
        <v>91</v>
      </c>
      <c r="E128" s="1" t="s">
        <v>73</v>
      </c>
      <c r="F128" s="25" t="str">
        <f t="shared" si="37"/>
        <v>Supply Chain</v>
      </c>
      <c r="G128" s="25" t="str">
        <f t="shared" si="38"/>
        <v>Form</v>
      </c>
      <c r="H128" s="25" t="str">
        <f t="shared" si="39"/>
        <v>Purchase Order</v>
      </c>
      <c r="I128" s="25" t="str">
        <f t="shared" si="40"/>
        <v>Submit</v>
      </c>
      <c r="J128" s="25"/>
      <c r="K128" s="27" t="str">
        <f t="shared" si="41"/>
        <v>Supply Chain ► Form ► Purchase Order ► Submit</v>
      </c>
      <c r="M128" s="1" t="str">
        <f ca="1">IF(EXACT(L128, ""),
     "",
     IF((VLOOKUP(L128, OFFSET(MAIN!$B$6, 0, 0, PARAMETER!$C$2, 9), 8, ) &gt; 1),
          IF((VLOOKUP(L128, OFFSET(MAIN!$B$6, 0, 0, PARAMETER!$C$2, 9), 9, ) &gt; 1),
               "Sudah Terealisir",
               "On Progress"),
          "Belum ada Realisasi"
          )
     )</f>
        <v/>
      </c>
    </row>
    <row r="129" spans="3:13" x14ac:dyDescent="0.2">
      <c r="E129" s="1" t="s">
        <v>74</v>
      </c>
      <c r="F129" s="25" t="str">
        <f t="shared" si="37"/>
        <v>Supply Chain</v>
      </c>
      <c r="G129" s="25" t="str">
        <f t="shared" si="38"/>
        <v>Form</v>
      </c>
      <c r="H129" s="25" t="str">
        <f t="shared" si="39"/>
        <v>Purchase Order</v>
      </c>
      <c r="I129" s="25" t="str">
        <f t="shared" si="40"/>
        <v>Revision</v>
      </c>
      <c r="J129" s="25"/>
      <c r="K129" s="27" t="str">
        <f t="shared" si="41"/>
        <v>Supply Chain ► Form ► Purchase Order ► Revision</v>
      </c>
      <c r="M129" s="1" t="str">
        <f ca="1">IF(EXACT(L129, ""),
     "",
     IF((VLOOKUP(L129, OFFSET(MAIN!$B$6, 0, 0, PARAMETER!$C$2, 9), 8, ) &gt; 1),
          IF((VLOOKUP(L129, OFFSET(MAIN!$B$6, 0, 0, PARAMETER!$C$2, 9), 9, ) &gt; 1),
               "Sudah Terealisir",
               "On Progress"),
          "Belum ada Realisasi"
          )
     )</f>
        <v/>
      </c>
    </row>
    <row r="130" spans="3:13" x14ac:dyDescent="0.2">
      <c r="E130" s="1" t="s">
        <v>75</v>
      </c>
      <c r="F130" s="25" t="str">
        <f t="shared" si="37"/>
        <v>Supply Chain</v>
      </c>
      <c r="G130" s="25" t="str">
        <f t="shared" si="38"/>
        <v>Form</v>
      </c>
      <c r="H130" s="25" t="str">
        <f t="shared" si="39"/>
        <v>Purchase Order</v>
      </c>
      <c r="I130" s="25" t="str">
        <f t="shared" si="40"/>
        <v>Cancelation</v>
      </c>
      <c r="J130" s="25"/>
      <c r="K130" s="27" t="str">
        <f t="shared" si="41"/>
        <v>Supply Chain ► Form ► Purchase Order ► Cancelation</v>
      </c>
      <c r="M130" s="1" t="str">
        <f ca="1">IF(EXACT(L130, ""),
     "",
     IF((VLOOKUP(L130, OFFSET(MAIN!$B$6, 0, 0, PARAMETER!$C$2, 9), 8, ) &gt; 1),
          IF((VLOOKUP(L130, OFFSET(MAIN!$B$6, 0, 0, PARAMETER!$C$2, 9), 9, ) &gt; 1),
               "Sudah Terealisir",
               "On Progress"),
          "Belum ada Realisasi"
          )
     )</f>
        <v/>
      </c>
    </row>
    <row r="131" spans="3:13" x14ac:dyDescent="0.2">
      <c r="E131" s="1" t="s">
        <v>78</v>
      </c>
      <c r="F131" s="25" t="str">
        <f t="shared" si="37"/>
        <v>Supply Chain</v>
      </c>
      <c r="G131" s="25" t="str">
        <f t="shared" si="38"/>
        <v>Form</v>
      </c>
      <c r="H131" s="25" t="str">
        <f t="shared" si="39"/>
        <v>Purchase Order</v>
      </c>
      <c r="I131" s="25" t="str">
        <f t="shared" si="40"/>
        <v>Settlement</v>
      </c>
      <c r="J131" s="25"/>
      <c r="K131" s="27" t="str">
        <f t="shared" si="41"/>
        <v>Supply Chain ► Form ► Purchase Order ► Settlement</v>
      </c>
      <c r="M131" s="1" t="str">
        <f ca="1">IF(EXACT(L131, ""),
     "",
     IF((VLOOKUP(L131, OFFSET(MAIN!$B$6, 0, 0, PARAMETER!$C$2, 9), 8, ) &gt; 1),
          IF((VLOOKUP(L131, OFFSET(MAIN!$B$6, 0, 0, PARAMETER!$C$2, 9), 9, ) &gt; 1),
               "Sudah Terealisir",
               "On Progress"),
          "Belum ada Realisasi"
          )
     )</f>
        <v/>
      </c>
    </row>
    <row r="132" spans="3:13" x14ac:dyDescent="0.2">
      <c r="D132" s="1" t="s">
        <v>127</v>
      </c>
      <c r="E132" s="1" t="s">
        <v>73</v>
      </c>
      <c r="F132" s="25" t="str">
        <f t="shared" si="37"/>
        <v>Supply Chain</v>
      </c>
      <c r="G132" s="25" t="str">
        <f t="shared" si="38"/>
        <v>Form</v>
      </c>
      <c r="H132" s="25" t="str">
        <f t="shared" si="39"/>
        <v>Stock Opname</v>
      </c>
      <c r="I132" s="25" t="str">
        <f t="shared" si="40"/>
        <v>Submit</v>
      </c>
      <c r="J132" s="25"/>
      <c r="K132" s="27" t="str">
        <f t="shared" si="41"/>
        <v>Supply Chain ► Form ► Stock Opname ► Submit</v>
      </c>
      <c r="M132" s="1" t="str">
        <f ca="1">IF(EXACT(L132, ""),
     "",
     IF((VLOOKUP(L132, OFFSET(MAIN!$B$6, 0, 0, PARAMETER!$C$2, 9), 8, ) &gt; 1),
          IF((VLOOKUP(L132, OFFSET(MAIN!$B$6, 0, 0, PARAMETER!$C$2, 9), 9, ) &gt; 1),
               "Sudah Terealisir",
               "On Progress"),
          "Belum ada Realisasi"
          )
     )</f>
        <v/>
      </c>
    </row>
    <row r="133" spans="3:13" x14ac:dyDescent="0.2">
      <c r="E133" s="1" t="s">
        <v>74</v>
      </c>
      <c r="F133" s="25" t="str">
        <f t="shared" si="37"/>
        <v>Supply Chain</v>
      </c>
      <c r="G133" s="25" t="str">
        <f t="shared" si="38"/>
        <v>Form</v>
      </c>
      <c r="H133" s="25" t="str">
        <f t="shared" si="39"/>
        <v>Stock Opname</v>
      </c>
      <c r="I133" s="25" t="str">
        <f t="shared" si="40"/>
        <v>Revision</v>
      </c>
      <c r="J133" s="25"/>
      <c r="K133" s="27" t="str">
        <f t="shared" si="41"/>
        <v>Supply Chain ► Form ► Stock Opname ► Revision</v>
      </c>
      <c r="M133" s="1" t="str">
        <f ca="1">IF(EXACT(L133, ""),
     "",
     IF((VLOOKUP(L133, OFFSET(MAIN!$B$6, 0, 0, PARAMETER!$C$2, 9), 8, ) &gt; 1),
          IF((VLOOKUP(L133, OFFSET(MAIN!$B$6, 0, 0, PARAMETER!$C$2, 9), 9, ) &gt; 1),
               "Sudah Terealisir",
               "On Progress"),
          "Belum ada Realisasi"
          )
     )</f>
        <v/>
      </c>
    </row>
    <row r="134" spans="3:13" x14ac:dyDescent="0.2">
      <c r="E134" s="1" t="s">
        <v>75</v>
      </c>
      <c r="F134" s="25" t="str">
        <f t="shared" si="37"/>
        <v>Supply Chain</v>
      </c>
      <c r="G134" s="25" t="str">
        <f t="shared" si="38"/>
        <v>Form</v>
      </c>
      <c r="H134" s="25" t="str">
        <f t="shared" si="39"/>
        <v>Stock Opname</v>
      </c>
      <c r="I134" s="25" t="str">
        <f t="shared" si="40"/>
        <v>Cancelation</v>
      </c>
      <c r="J134" s="25"/>
      <c r="K134" s="27" t="str">
        <f t="shared" si="41"/>
        <v>Supply Chain ► Form ► Stock Opname ► Cancelation</v>
      </c>
      <c r="M134" s="1" t="str">
        <f ca="1">IF(EXACT(L134, ""),
     "",
     IF((VLOOKUP(L134, OFFSET(MAIN!$B$6, 0, 0, PARAMETER!$C$2, 9), 8, ) &gt; 1),
          IF((VLOOKUP(L134, OFFSET(MAIN!$B$6, 0, 0, PARAMETER!$C$2, 9), 9, ) &gt; 1),
               "Sudah Terealisir",
               "On Progress"),
          "Belum ada Realisasi"
          )
     )</f>
        <v/>
      </c>
    </row>
    <row r="135" spans="3:13" x14ac:dyDescent="0.2">
      <c r="D135" s="1" t="s">
        <v>121</v>
      </c>
      <c r="E135" s="1" t="s">
        <v>73</v>
      </c>
      <c r="F135" s="25" t="str">
        <f t="shared" si="37"/>
        <v>Supply Chain</v>
      </c>
      <c r="G135" s="25" t="str">
        <f t="shared" si="38"/>
        <v>Form</v>
      </c>
      <c r="H135" s="25" t="str">
        <f t="shared" si="39"/>
        <v>Warehouse Inbound</v>
      </c>
      <c r="I135" s="25" t="str">
        <f t="shared" si="40"/>
        <v>Submit</v>
      </c>
      <c r="J135" s="25"/>
      <c r="K135" s="27" t="str">
        <f t="shared" si="41"/>
        <v>Supply Chain ► Form ► Warehouse Inbound ► Submit</v>
      </c>
      <c r="M135" s="1" t="str">
        <f ca="1">IF(EXACT(L135, ""),
     "",
     IF((VLOOKUP(L135, OFFSET(MAIN!$B$6, 0, 0, PARAMETER!$C$2, 9), 8, ) &gt; 1),
          IF((VLOOKUP(L135, OFFSET(MAIN!$B$6, 0, 0, PARAMETER!$C$2, 9), 9, ) &gt; 1),
               "Sudah Terealisir",
               "On Progress"),
          "Belum ada Realisasi"
          )
     )</f>
        <v/>
      </c>
    </row>
    <row r="136" spans="3:13" x14ac:dyDescent="0.2">
      <c r="E136" s="1" t="s">
        <v>74</v>
      </c>
      <c r="F136" s="25" t="str">
        <f t="shared" si="37"/>
        <v>Supply Chain</v>
      </c>
      <c r="G136" s="25" t="str">
        <f t="shared" si="38"/>
        <v>Form</v>
      </c>
      <c r="H136" s="25" t="str">
        <f t="shared" si="39"/>
        <v>Warehouse Inbound</v>
      </c>
      <c r="I136" s="25" t="str">
        <f t="shared" si="40"/>
        <v>Revision</v>
      </c>
      <c r="J136" s="25"/>
      <c r="K136" s="27" t="str">
        <f t="shared" si="41"/>
        <v>Supply Chain ► Form ► Warehouse Inbound ► Revision</v>
      </c>
      <c r="M136" s="1" t="str">
        <f ca="1">IF(EXACT(L136, ""),
     "",
     IF((VLOOKUP(L136, OFFSET(MAIN!$B$6, 0, 0, PARAMETER!$C$2, 9), 8, ) &gt; 1),
          IF((VLOOKUP(L136, OFFSET(MAIN!$B$6, 0, 0, PARAMETER!$C$2, 9), 9, ) &gt; 1),
               "Sudah Terealisir",
               "On Progress"),
          "Belum ada Realisasi"
          )
     )</f>
        <v/>
      </c>
    </row>
    <row r="137" spans="3:13" x14ac:dyDescent="0.2">
      <c r="E137" s="1" t="s">
        <v>75</v>
      </c>
      <c r="F137" s="25" t="str">
        <f t="shared" si="37"/>
        <v>Supply Chain</v>
      </c>
      <c r="G137" s="25" t="str">
        <f t="shared" si="38"/>
        <v>Form</v>
      </c>
      <c r="H137" s="25" t="str">
        <f t="shared" si="39"/>
        <v>Warehouse Inbound</v>
      </c>
      <c r="I137" s="25" t="str">
        <f t="shared" si="40"/>
        <v>Cancelation</v>
      </c>
      <c r="J137" s="25"/>
      <c r="K137" s="27" t="str">
        <f t="shared" si="41"/>
        <v>Supply Chain ► Form ► Warehouse Inbound ► Cancelation</v>
      </c>
      <c r="M137" s="1" t="str">
        <f ca="1">IF(EXACT(L137, ""),
     "",
     IF((VLOOKUP(L137, OFFSET(MAIN!$B$6, 0, 0, PARAMETER!$C$2, 9), 8, ) &gt; 1),
          IF((VLOOKUP(L137, OFFSET(MAIN!$B$6, 0, 0, PARAMETER!$C$2, 9), 9, ) &gt; 1),
               "Sudah Terealisir",
               "On Progress"),
          "Belum ada Realisasi"
          )
     )</f>
        <v/>
      </c>
    </row>
    <row r="138" spans="3:13" x14ac:dyDescent="0.2">
      <c r="D138" s="1" t="s">
        <v>122</v>
      </c>
      <c r="E138" s="1" t="s">
        <v>73</v>
      </c>
      <c r="F138" s="25" t="str">
        <f t="shared" si="37"/>
        <v>Supply Chain</v>
      </c>
      <c r="G138" s="25" t="str">
        <f t="shared" si="38"/>
        <v>Form</v>
      </c>
      <c r="H138" s="25" t="str">
        <f t="shared" si="39"/>
        <v>Warehouse Outbound</v>
      </c>
      <c r="I138" s="25" t="str">
        <f t="shared" si="40"/>
        <v>Submit</v>
      </c>
      <c r="J138" s="25"/>
      <c r="K138" s="27" t="str">
        <f t="shared" si="41"/>
        <v>Supply Chain ► Form ► Warehouse Outbound ► Submit</v>
      </c>
      <c r="M138" s="1" t="str">
        <f ca="1">IF(EXACT(L138, ""),
     "",
     IF((VLOOKUP(L138, OFFSET(MAIN!$B$6, 0, 0, PARAMETER!$C$2, 9), 8, ) &gt; 1),
          IF((VLOOKUP(L138, OFFSET(MAIN!$B$6, 0, 0, PARAMETER!$C$2, 9), 9, ) &gt; 1),
               "Sudah Terealisir",
               "On Progress"),
          "Belum ada Realisasi"
          )
     )</f>
        <v/>
      </c>
    </row>
    <row r="139" spans="3:13" x14ac:dyDescent="0.2">
      <c r="E139" s="1" t="s">
        <v>74</v>
      </c>
      <c r="F139" s="25" t="str">
        <f t="shared" si="37"/>
        <v>Supply Chain</v>
      </c>
      <c r="G139" s="25" t="str">
        <f t="shared" si="38"/>
        <v>Form</v>
      </c>
      <c r="H139" s="25" t="str">
        <f t="shared" si="39"/>
        <v>Warehouse Outbound</v>
      </c>
      <c r="I139" s="25" t="str">
        <f t="shared" si="40"/>
        <v>Revision</v>
      </c>
      <c r="J139" s="25"/>
      <c r="K139" s="27" t="str">
        <f t="shared" si="41"/>
        <v>Supply Chain ► Form ► Warehouse Outbound ► Revision</v>
      </c>
      <c r="M139" s="1" t="str">
        <f ca="1">IF(EXACT(L139, ""),
     "",
     IF((VLOOKUP(L139, OFFSET(MAIN!$B$6, 0, 0, PARAMETER!$C$2, 9), 8, ) &gt; 1),
          IF((VLOOKUP(L139, OFFSET(MAIN!$B$6, 0, 0, PARAMETER!$C$2, 9), 9, ) &gt; 1),
               "Sudah Terealisir",
               "On Progress"),
          "Belum ada Realisasi"
          )
     )</f>
        <v/>
      </c>
    </row>
    <row r="140" spans="3:13" x14ac:dyDescent="0.2">
      <c r="E140" s="1" t="s">
        <v>75</v>
      </c>
      <c r="F140" s="25" t="str">
        <f t="shared" si="37"/>
        <v>Supply Chain</v>
      </c>
      <c r="G140" s="25" t="str">
        <f t="shared" si="38"/>
        <v>Form</v>
      </c>
      <c r="H140" s="25" t="str">
        <f t="shared" si="39"/>
        <v>Warehouse Outbound</v>
      </c>
      <c r="I140" s="25" t="str">
        <f t="shared" si="40"/>
        <v>Cancelation</v>
      </c>
      <c r="J140" s="25"/>
      <c r="K140" s="27" t="str">
        <f t="shared" si="41"/>
        <v>Supply Chain ► Form ► Warehouse Outbound ► Cancelation</v>
      </c>
      <c r="M140" s="1" t="str">
        <f ca="1">IF(EXACT(L140, ""),
     "",
     IF((VLOOKUP(L140, OFFSET(MAIN!$B$6, 0, 0, PARAMETER!$C$2, 9), 8, ) &gt; 1),
          IF((VLOOKUP(L140, OFFSET(MAIN!$B$6, 0, 0, PARAMETER!$C$2, 9), 9, ) &gt; 1),
               "Sudah Terealisir",
               "On Progress"),
          "Belum ada Realisasi"
          )
     )</f>
        <v/>
      </c>
    </row>
    <row r="141" spans="3:13" x14ac:dyDescent="0.2">
      <c r="C141" s="1" t="s">
        <v>70</v>
      </c>
      <c r="D141" s="1" t="s">
        <v>96</v>
      </c>
      <c r="E141" s="1" t="s">
        <v>119</v>
      </c>
      <c r="F141" s="25" t="str">
        <f t="shared" si="37"/>
        <v>Supply Chain</v>
      </c>
      <c r="G141" s="25" t="str">
        <f t="shared" si="38"/>
        <v>Report</v>
      </c>
      <c r="H141" s="25" t="str">
        <f t="shared" si="39"/>
        <v>Data List</v>
      </c>
      <c r="I141" s="25" t="str">
        <f t="shared" si="40"/>
        <v>Delivery Order</v>
      </c>
      <c r="J141" s="25"/>
      <c r="K141" s="27" t="str">
        <f t="shared" si="41"/>
        <v>Supply Chain ► Report ► Data List ► Delivery Order</v>
      </c>
      <c r="M141" s="1" t="str">
        <f ca="1">IF(EXACT(L141, ""),
     "",
     IF((VLOOKUP(L141, OFFSET(MAIN!$B$6, 0, 0, PARAMETER!$C$2, 9), 8, ) &gt; 1),
          IF((VLOOKUP(L141, OFFSET(MAIN!$B$6, 0, 0, PARAMETER!$C$2, 9), 9, ) &gt; 1),
               "Sudah Terealisir",
               "On Progress"),
          "Belum ada Realisasi"
          )
     )</f>
        <v/>
      </c>
    </row>
    <row r="142" spans="3:13" x14ac:dyDescent="0.2">
      <c r="E142" s="1" t="s">
        <v>93</v>
      </c>
      <c r="F142" s="25" t="str">
        <f t="shared" si="37"/>
        <v>Supply Chain</v>
      </c>
      <c r="G142" s="25" t="str">
        <f t="shared" si="38"/>
        <v>Report</v>
      </c>
      <c r="H142" s="25" t="str">
        <f t="shared" si="39"/>
        <v>Data List</v>
      </c>
      <c r="I142" s="25" t="str">
        <f t="shared" si="40"/>
        <v>Procurement Requisition</v>
      </c>
      <c r="J142" s="25"/>
      <c r="K142" s="27" t="str">
        <f t="shared" si="41"/>
        <v>Supply Chain ► Report ► Data List ► Procurement Requisition</v>
      </c>
      <c r="M142" s="1" t="str">
        <f ca="1">IF(EXACT(L142, ""),
     "",
     IF((VLOOKUP(L142, OFFSET(MAIN!$B$6, 0, 0, PARAMETER!$C$2, 9), 8, ) &gt; 1),
          IF((VLOOKUP(L142, OFFSET(MAIN!$B$6, 0, 0, PARAMETER!$C$2, 9), 9, ) &gt; 1),
               "Sudah Terealisir",
               "On Progress"),
          "Belum ada Realisasi"
          )
     )</f>
        <v/>
      </c>
    </row>
    <row r="143" spans="3:13" x14ac:dyDescent="0.2">
      <c r="E143" s="1" t="s">
        <v>91</v>
      </c>
      <c r="F143" s="25" t="str">
        <f t="shared" si="37"/>
        <v>Supply Chain</v>
      </c>
      <c r="G143" s="25" t="str">
        <f t="shared" si="38"/>
        <v>Report</v>
      </c>
      <c r="H143" s="25" t="str">
        <f t="shared" si="39"/>
        <v>Data List</v>
      </c>
      <c r="I143" s="25" t="str">
        <f t="shared" si="40"/>
        <v>Purchase Order</v>
      </c>
      <c r="J143" s="25"/>
      <c r="K143" s="27" t="str">
        <f t="shared" si="41"/>
        <v>Supply Chain ► Report ► Data List ► Purchase Order</v>
      </c>
      <c r="M143" s="1" t="str">
        <f ca="1">IF(EXACT(L143, ""),
     "",
     IF((VLOOKUP(L143, OFFSET(MAIN!$B$6, 0, 0, PARAMETER!$C$2, 9), 8, ) &gt; 1),
          IF((VLOOKUP(L143, OFFSET(MAIN!$B$6, 0, 0, PARAMETER!$C$2, 9), 9, ) &gt; 1),
               "Sudah Terealisir",
               "On Progress"),
          "Belum ada Realisasi"
          )
     )</f>
        <v/>
      </c>
    </row>
    <row r="144" spans="3:13" x14ac:dyDescent="0.2">
      <c r="E144" s="1" t="s">
        <v>127</v>
      </c>
      <c r="F144" s="25" t="str">
        <f t="shared" si="37"/>
        <v>Supply Chain</v>
      </c>
      <c r="G144" s="25" t="str">
        <f t="shared" si="38"/>
        <v>Report</v>
      </c>
      <c r="H144" s="25" t="str">
        <f t="shared" si="39"/>
        <v>Data List</v>
      </c>
      <c r="I144" s="25" t="str">
        <f t="shared" si="40"/>
        <v>Stock Opname</v>
      </c>
      <c r="J144" s="25"/>
      <c r="K144" s="27" t="str">
        <f t="shared" si="41"/>
        <v>Supply Chain ► Report ► Data List ► Stock Opname</v>
      </c>
      <c r="M144" s="1" t="str">
        <f ca="1">IF(EXACT(L144, ""),
     "",
     IF((VLOOKUP(L144, OFFSET(MAIN!$B$6, 0, 0, PARAMETER!$C$2, 9), 8, ) &gt; 1),
          IF((VLOOKUP(L144, OFFSET(MAIN!$B$6, 0, 0, PARAMETER!$C$2, 9), 9, ) &gt; 1),
               "Sudah Terealisir",
               "On Progress"),
          "Belum ada Realisasi"
          )
     )</f>
        <v/>
      </c>
    </row>
    <row r="145" spans="4:13" x14ac:dyDescent="0.2">
      <c r="E145" s="1" t="s">
        <v>121</v>
      </c>
      <c r="F145" s="25" t="str">
        <f t="shared" si="37"/>
        <v>Supply Chain</v>
      </c>
      <c r="G145" s="25" t="str">
        <f t="shared" si="38"/>
        <v>Report</v>
      </c>
      <c r="H145" s="25" t="str">
        <f t="shared" si="39"/>
        <v>Data List</v>
      </c>
      <c r="I145" s="25" t="str">
        <f t="shared" si="40"/>
        <v>Warehouse Inbound</v>
      </c>
      <c r="J145" s="25"/>
      <c r="K145" s="27" t="str">
        <f t="shared" si="41"/>
        <v>Supply Chain ► Report ► Data List ► Warehouse Inbound</v>
      </c>
      <c r="M145" s="1" t="str">
        <f ca="1">IF(EXACT(L145, ""),
     "",
     IF((VLOOKUP(L145, OFFSET(MAIN!$B$6, 0, 0, PARAMETER!$C$2, 9), 8, ) &gt; 1),
          IF((VLOOKUP(L145, OFFSET(MAIN!$B$6, 0, 0, PARAMETER!$C$2, 9), 9, ) &gt; 1),
               "Sudah Terealisir",
               "On Progress"),
          "Belum ada Realisasi"
          )
     )</f>
        <v/>
      </c>
    </row>
    <row r="146" spans="4:13" x14ac:dyDescent="0.2">
      <c r="E146" s="1" t="s">
        <v>122</v>
      </c>
      <c r="F146" s="25" t="str">
        <f t="shared" si="37"/>
        <v>Supply Chain</v>
      </c>
      <c r="G146" s="25" t="str">
        <f t="shared" si="38"/>
        <v>Report</v>
      </c>
      <c r="H146" s="25" t="str">
        <f t="shared" si="39"/>
        <v>Data List</v>
      </c>
      <c r="I146" s="25" t="str">
        <f t="shared" si="40"/>
        <v>Warehouse Outbound</v>
      </c>
      <c r="J146" s="25"/>
      <c r="K146" s="27" t="str">
        <f t="shared" si="41"/>
        <v>Supply Chain ► Report ► Data List ► Warehouse Outbound</v>
      </c>
      <c r="M146" s="1" t="str">
        <f ca="1">IF(EXACT(L146, ""),
     "",
     IF((VLOOKUP(L146, OFFSET(MAIN!$B$6, 0, 0, PARAMETER!$C$2, 9), 8, ) &gt; 1),
          IF((VLOOKUP(L146, OFFSET(MAIN!$B$6, 0, 0, PARAMETER!$C$2, 9), 9, ) &gt; 1),
               "Sudah Terealisir",
               "On Progress"),
          "Belum ada Realisasi"
          )
     )</f>
        <v/>
      </c>
    </row>
    <row r="147" spans="4:13" x14ac:dyDescent="0.2">
      <c r="D147" s="1" t="s">
        <v>76</v>
      </c>
      <c r="E147" s="1" t="s">
        <v>115</v>
      </c>
      <c r="F147" s="25" t="str">
        <f t="shared" si="37"/>
        <v>Supply Chain</v>
      </c>
      <c r="G147" s="25" t="str">
        <f t="shared" si="38"/>
        <v>Report</v>
      </c>
      <c r="H147" s="25" t="str">
        <f t="shared" si="39"/>
        <v>Resume</v>
      </c>
      <c r="I147" s="25" t="str">
        <f t="shared" si="40"/>
        <v>PR to PO</v>
      </c>
      <c r="J147" s="25"/>
      <c r="K147" s="27" t="str">
        <f t="shared" si="41"/>
        <v>Supply Chain ► Report ► Resume ► PR to PO</v>
      </c>
      <c r="M147" s="1" t="str">
        <f ca="1">IF(EXACT(L147, ""),
     "",
     IF((VLOOKUP(L147, OFFSET(MAIN!$B$6, 0, 0, PARAMETER!$C$2, 9), 8, ) &gt; 1),
          IF((VLOOKUP(L147, OFFSET(MAIN!$B$6, 0, 0, PARAMETER!$C$2, 9), 9, ) &gt; 1),
               "Sudah Terealisir",
               "On Progress"),
          "Belum ada Realisasi"
          )
     )</f>
        <v/>
      </c>
    </row>
    <row r="148" spans="4:13" x14ac:dyDescent="0.2">
      <c r="E148" s="1" t="s">
        <v>116</v>
      </c>
      <c r="F148" s="25" t="str">
        <f t="shared" si="37"/>
        <v>Supply Chain</v>
      </c>
      <c r="G148" s="25" t="str">
        <f t="shared" si="38"/>
        <v>Report</v>
      </c>
      <c r="H148" s="25" t="str">
        <f t="shared" si="39"/>
        <v>Resume</v>
      </c>
      <c r="I148" s="25" t="str">
        <f t="shared" si="40"/>
        <v>PO to PI</v>
      </c>
      <c r="J148" s="25"/>
      <c r="K148" s="27" t="str">
        <f t="shared" si="41"/>
        <v>Supply Chain ► Report ► Resume ► PO to PI</v>
      </c>
      <c r="M148" s="1" t="str">
        <f ca="1">IF(EXACT(L148, ""),
     "",
     IF((VLOOKUP(L148, OFFSET(MAIN!$B$6, 0, 0, PARAMETER!$C$2, 9), 8, ) &gt; 1),
          IF((VLOOKUP(L148, OFFSET(MAIN!$B$6, 0, 0, PARAMETER!$C$2, 9), 9, ) &gt; 1),
               "Sudah Terealisir",
               "On Progress"),
          "Belum ada Realisasi"
          )
     )</f>
        <v/>
      </c>
    </row>
    <row r="149" spans="4:13" x14ac:dyDescent="0.2">
      <c r="E149" s="1" t="s">
        <v>117</v>
      </c>
      <c r="F149" s="25" t="str">
        <f t="shared" si="37"/>
        <v>Supply Chain</v>
      </c>
      <c r="G149" s="25" t="str">
        <f t="shared" si="38"/>
        <v>Report</v>
      </c>
      <c r="H149" s="25" t="str">
        <f t="shared" si="39"/>
        <v>Resume</v>
      </c>
      <c r="I149" s="25" t="str">
        <f t="shared" si="40"/>
        <v>PI to Payment</v>
      </c>
      <c r="J149" s="25"/>
      <c r="K149" s="27" t="str">
        <f t="shared" si="41"/>
        <v>Supply Chain ► Report ► Resume ► PI to Payment</v>
      </c>
      <c r="M149" s="1" t="str">
        <f ca="1">IF(EXACT(L149, ""),
     "",
     IF((VLOOKUP(L149, OFFSET(MAIN!$B$6, 0, 0, PARAMETER!$C$2, 9), 8, ) &gt; 1),
          IF((VLOOKUP(L149, OFFSET(MAIN!$B$6, 0, 0, PARAMETER!$C$2, 9), 9, ) &gt; 1),
               "Sudah Terealisir",
               "On Progress"),
          "Belum ada Realisasi"
          )
     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31"/>
  <sheetViews>
    <sheetView tabSelected="1" zoomScale="80" zoomScaleNormal="80" workbookViewId="0">
      <pane xSplit="12" ySplit="5" topLeftCell="M283" activePane="bottomRight" state="frozen"/>
      <selection pane="topRight" activeCell="L1" sqref="L1"/>
      <selection pane="bottomLeft" activeCell="A6" sqref="A6"/>
      <selection pane="bottomRight" activeCell="G295" sqref="G295"/>
    </sheetView>
  </sheetViews>
  <sheetFormatPr defaultRowHeight="15" x14ac:dyDescent="0.25"/>
  <cols>
    <col min="1" max="1" width="1.42578125" customWidth="1"/>
    <col min="2" max="2" width="28.5703125" style="1" customWidth="1"/>
    <col min="3" max="3" width="30.28515625" style="1" bestFit="1" customWidth="1"/>
    <col min="4" max="4" width="9.5703125" style="33" customWidth="1"/>
    <col min="5" max="5" width="9.5703125" style="120" customWidth="1"/>
    <col min="6" max="6" width="7.85546875" style="2" bestFit="1" customWidth="1"/>
    <col min="7" max="8" width="9.42578125" style="1" bestFit="1" customWidth="1"/>
    <col min="9" max="9" width="7.85546875" style="21" bestFit="1" customWidth="1"/>
    <col min="10" max="11" width="9.42578125" style="1" bestFit="1" customWidth="1"/>
    <col min="12" max="12" width="1.42578125" customWidth="1"/>
    <col min="13" max="13" width="2.140625" style="2" customWidth="1"/>
    <col min="14" max="14" width="1.5703125" style="2" customWidth="1"/>
    <col min="15" max="15" width="10.140625" style="1" customWidth="1"/>
    <col min="16" max="16" width="7.140625" style="2" customWidth="1"/>
    <col min="17" max="17" width="9.140625" style="120" customWidth="1"/>
    <col min="18" max="19" width="9.140625" style="1" customWidth="1"/>
    <col min="20" max="21" width="9.42578125" style="1" bestFit="1" customWidth="1"/>
    <col min="22" max="23" width="9.140625" style="1" customWidth="1"/>
    <col min="24" max="24" width="10.5703125" style="1" customWidth="1"/>
    <col min="25" max="25" width="1.42578125" style="1" customWidth="1"/>
    <col min="26" max="26" width="2.140625" style="2" customWidth="1"/>
    <col min="27" max="27" width="1.5703125" style="2" customWidth="1"/>
    <col min="28" max="28" width="56" style="1" bestFit="1" customWidth="1"/>
    <col min="29" max="29" width="5.85546875" style="2" bestFit="1" customWidth="1"/>
    <col min="30" max="30" width="8.42578125" style="1" bestFit="1" customWidth="1"/>
    <col min="31" max="31" width="9.42578125" style="17" customWidth="1"/>
    <col min="32" max="34" width="9.42578125" style="1" customWidth="1"/>
    <col min="35" max="35" width="7.85546875" style="1" bestFit="1" customWidth="1"/>
    <col min="36" max="36" width="9.140625" style="17" customWidth="1"/>
    <col min="37" max="37" width="10.5703125" style="1" customWidth="1"/>
    <col min="38" max="38" width="1.42578125" style="1" customWidth="1"/>
    <col min="39" max="39" width="2.42578125" style="2" customWidth="1"/>
    <col min="40" max="40" width="1.5703125" style="2" bestFit="1" customWidth="1"/>
    <col min="41" max="41" width="87.7109375" style="1" bestFit="1" customWidth="1"/>
    <col min="42" max="42" width="5.85546875" style="2" bestFit="1" customWidth="1"/>
    <col min="43" max="43" width="7.85546875" style="2" bestFit="1" customWidth="1"/>
    <col min="44" max="45" width="9.42578125" style="2" bestFit="1" customWidth="1"/>
    <col min="46" max="47" width="9.42578125" style="1" bestFit="1" customWidth="1"/>
    <col min="48" max="48" width="7.85546875" style="2" bestFit="1" customWidth="1"/>
    <col min="49" max="49" width="9.140625" style="1"/>
    <col min="50" max="50" width="9.42578125" style="1" bestFit="1" customWidth="1"/>
    <col min="51" max="51" width="1.42578125" style="1" customWidth="1"/>
    <col min="52" max="52" width="2.140625" style="1" customWidth="1"/>
    <col min="53" max="53" width="2.5703125" style="1" customWidth="1"/>
    <col min="54" max="54" width="10.140625" style="1" customWidth="1"/>
    <col min="55" max="55" width="3.85546875" style="1" customWidth="1"/>
    <col min="56" max="56" width="7.140625" style="1" customWidth="1"/>
    <col min="57" max="57" width="5.7109375" style="1" customWidth="1"/>
    <col min="58" max="60" width="8.7109375" style="1" customWidth="1"/>
    <col min="61" max="61" width="7.140625" style="1" customWidth="1"/>
    <col min="62" max="62" width="5.7109375" style="1" customWidth="1"/>
    <col min="63" max="63" width="6" style="1" customWidth="1"/>
    <col min="64" max="64" width="1.42578125" customWidth="1"/>
    <col min="65" max="65" width="30.140625" style="1" bestFit="1" customWidth="1"/>
    <col min="66" max="66" width="9.42578125" style="17" bestFit="1" customWidth="1"/>
  </cols>
  <sheetData>
    <row r="1" spans="2:66" ht="7.5" customHeight="1" thickBot="1" x14ac:dyDescent="0.3"/>
    <row r="2" spans="2:66" ht="20.25" x14ac:dyDescent="0.25">
      <c r="B2" s="106" t="s">
        <v>17</v>
      </c>
      <c r="C2" s="109" t="s">
        <v>417</v>
      </c>
      <c r="D2" s="109"/>
      <c r="E2" s="134" t="s">
        <v>418</v>
      </c>
      <c r="F2" s="135"/>
      <c r="G2" s="135"/>
      <c r="H2" s="135"/>
      <c r="I2" s="135"/>
      <c r="J2" s="135"/>
      <c r="K2" s="136"/>
      <c r="M2" s="86" t="s">
        <v>10</v>
      </c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  <c r="Y2" s="3"/>
      <c r="Z2" s="86" t="s">
        <v>1</v>
      </c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8"/>
      <c r="AL2" s="3"/>
      <c r="AM2" s="86" t="s">
        <v>18</v>
      </c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8"/>
      <c r="AY2" s="3"/>
      <c r="AZ2" s="86" t="s">
        <v>19</v>
      </c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8"/>
      <c r="BM2" s="4"/>
      <c r="BN2" s="18"/>
    </row>
    <row r="3" spans="2:66" ht="27.75" customHeight="1" x14ac:dyDescent="0.25">
      <c r="B3" s="107"/>
      <c r="C3" s="110" t="s">
        <v>32</v>
      </c>
      <c r="D3" s="112" t="s">
        <v>297</v>
      </c>
      <c r="E3" s="137" t="s">
        <v>11</v>
      </c>
      <c r="F3" s="114" t="s">
        <v>27</v>
      </c>
      <c r="G3" s="115"/>
      <c r="H3" s="115"/>
      <c r="I3" s="115" t="s">
        <v>12</v>
      </c>
      <c r="J3" s="115"/>
      <c r="K3" s="116"/>
      <c r="M3" s="89" t="s">
        <v>16</v>
      </c>
      <c r="N3" s="90"/>
      <c r="O3" s="91"/>
      <c r="P3" s="98" t="s">
        <v>2</v>
      </c>
      <c r="Q3" s="98" t="s">
        <v>11</v>
      </c>
      <c r="R3" s="98"/>
      <c r="S3" s="98"/>
      <c r="T3" s="100" t="s">
        <v>27</v>
      </c>
      <c r="U3" s="100"/>
      <c r="V3" s="98" t="s">
        <v>12</v>
      </c>
      <c r="W3" s="98"/>
      <c r="X3" s="101"/>
      <c r="Y3" s="3"/>
      <c r="Z3" s="89" t="s">
        <v>16</v>
      </c>
      <c r="AA3" s="90"/>
      <c r="AB3" s="91"/>
      <c r="AC3" s="98" t="s">
        <v>2</v>
      </c>
      <c r="AD3" s="98" t="s">
        <v>11</v>
      </c>
      <c r="AE3" s="98"/>
      <c r="AF3" s="98"/>
      <c r="AG3" s="100" t="s">
        <v>27</v>
      </c>
      <c r="AH3" s="100"/>
      <c r="AI3" s="98" t="s">
        <v>12</v>
      </c>
      <c r="AJ3" s="98"/>
      <c r="AK3" s="101"/>
      <c r="AL3" s="3"/>
      <c r="AM3" s="89" t="s">
        <v>16</v>
      </c>
      <c r="AN3" s="90"/>
      <c r="AO3" s="91"/>
      <c r="AP3" s="98" t="s">
        <v>2</v>
      </c>
      <c r="AQ3" s="98" t="s">
        <v>11</v>
      </c>
      <c r="AR3" s="98"/>
      <c r="AS3" s="98"/>
      <c r="AT3" s="100" t="s">
        <v>27</v>
      </c>
      <c r="AU3" s="100"/>
      <c r="AV3" s="98" t="s">
        <v>12</v>
      </c>
      <c r="AW3" s="98"/>
      <c r="AX3" s="101"/>
      <c r="AY3" s="3"/>
      <c r="AZ3" s="89" t="s">
        <v>16</v>
      </c>
      <c r="BA3" s="90"/>
      <c r="BB3" s="91"/>
      <c r="BC3" s="98" t="s">
        <v>2</v>
      </c>
      <c r="BD3" s="98" t="s">
        <v>11</v>
      </c>
      <c r="BE3" s="98"/>
      <c r="BF3" s="98"/>
      <c r="BG3" s="100" t="s">
        <v>27</v>
      </c>
      <c r="BH3" s="100"/>
      <c r="BI3" s="98" t="s">
        <v>12</v>
      </c>
      <c r="BJ3" s="98"/>
      <c r="BK3" s="101"/>
      <c r="BM3" s="4"/>
      <c r="BN3" s="18"/>
    </row>
    <row r="4" spans="2:66" x14ac:dyDescent="0.25">
      <c r="B4" s="107"/>
      <c r="C4" s="110"/>
      <c r="D4" s="112"/>
      <c r="E4" s="153" t="s">
        <v>419</v>
      </c>
      <c r="F4" s="114" t="s">
        <v>24</v>
      </c>
      <c r="G4" s="115" t="s">
        <v>15</v>
      </c>
      <c r="H4" s="115"/>
      <c r="I4" s="118" t="s">
        <v>24</v>
      </c>
      <c r="J4" s="115" t="s">
        <v>15</v>
      </c>
      <c r="K4" s="116"/>
      <c r="M4" s="92"/>
      <c r="N4" s="93"/>
      <c r="O4" s="94"/>
      <c r="P4" s="98"/>
      <c r="Q4" s="121" t="s">
        <v>24</v>
      </c>
      <c r="R4" s="98" t="s">
        <v>15</v>
      </c>
      <c r="S4" s="98"/>
      <c r="T4" s="98" t="s">
        <v>15</v>
      </c>
      <c r="U4" s="98"/>
      <c r="V4" s="98" t="s">
        <v>24</v>
      </c>
      <c r="W4" s="98" t="s">
        <v>15</v>
      </c>
      <c r="X4" s="101"/>
      <c r="Y4" s="3"/>
      <c r="Z4" s="92"/>
      <c r="AA4" s="93"/>
      <c r="AB4" s="94"/>
      <c r="AC4" s="98"/>
      <c r="AD4" s="98" t="s">
        <v>24</v>
      </c>
      <c r="AE4" s="98" t="s">
        <v>15</v>
      </c>
      <c r="AF4" s="98"/>
      <c r="AG4" s="98" t="s">
        <v>15</v>
      </c>
      <c r="AH4" s="98"/>
      <c r="AI4" s="98" t="s">
        <v>24</v>
      </c>
      <c r="AJ4" s="98" t="s">
        <v>15</v>
      </c>
      <c r="AK4" s="101"/>
      <c r="AL4" s="3"/>
      <c r="AM4" s="92"/>
      <c r="AN4" s="93"/>
      <c r="AO4" s="94"/>
      <c r="AP4" s="98"/>
      <c r="AQ4" s="98" t="s">
        <v>24</v>
      </c>
      <c r="AR4" s="98" t="s">
        <v>15</v>
      </c>
      <c r="AS4" s="98"/>
      <c r="AT4" s="98" t="s">
        <v>15</v>
      </c>
      <c r="AU4" s="98"/>
      <c r="AV4" s="98" t="s">
        <v>24</v>
      </c>
      <c r="AW4" s="98" t="s">
        <v>15</v>
      </c>
      <c r="AX4" s="101"/>
      <c r="AY4" s="3"/>
      <c r="AZ4" s="92"/>
      <c r="BA4" s="93"/>
      <c r="BB4" s="94"/>
      <c r="BC4" s="98"/>
      <c r="BD4" s="98" t="s">
        <v>24</v>
      </c>
      <c r="BE4" s="98" t="s">
        <v>15</v>
      </c>
      <c r="BF4" s="98"/>
      <c r="BG4" s="98" t="s">
        <v>15</v>
      </c>
      <c r="BH4" s="98"/>
      <c r="BI4" s="98" t="s">
        <v>24</v>
      </c>
      <c r="BJ4" s="98" t="s">
        <v>15</v>
      </c>
      <c r="BK4" s="101"/>
      <c r="BM4" s="4"/>
      <c r="BN4" s="18"/>
    </row>
    <row r="5" spans="2:66" ht="15.75" thickBot="1" x14ac:dyDescent="0.3">
      <c r="B5" s="108"/>
      <c r="C5" s="111"/>
      <c r="D5" s="113"/>
      <c r="E5" s="154"/>
      <c r="F5" s="117"/>
      <c r="G5" s="14" t="s">
        <v>13</v>
      </c>
      <c r="H5" s="14" t="s">
        <v>14</v>
      </c>
      <c r="I5" s="119"/>
      <c r="J5" s="14" t="s">
        <v>13</v>
      </c>
      <c r="K5" s="15" t="s">
        <v>14</v>
      </c>
      <c r="M5" s="95"/>
      <c r="N5" s="96"/>
      <c r="O5" s="97"/>
      <c r="P5" s="99"/>
      <c r="Q5" s="122"/>
      <c r="R5" s="28" t="s">
        <v>13</v>
      </c>
      <c r="S5" s="28" t="s">
        <v>14</v>
      </c>
      <c r="T5" s="28" t="s">
        <v>13</v>
      </c>
      <c r="U5" s="28" t="s">
        <v>14</v>
      </c>
      <c r="V5" s="99"/>
      <c r="W5" s="28" t="s">
        <v>13</v>
      </c>
      <c r="X5" s="16" t="s">
        <v>14</v>
      </c>
      <c r="Y5" s="3"/>
      <c r="Z5" s="95"/>
      <c r="AA5" s="96"/>
      <c r="AB5" s="97"/>
      <c r="AC5" s="99"/>
      <c r="AD5" s="99"/>
      <c r="AE5" s="65" t="s">
        <v>13</v>
      </c>
      <c r="AF5" s="28" t="s">
        <v>14</v>
      </c>
      <c r="AG5" s="28" t="s">
        <v>13</v>
      </c>
      <c r="AH5" s="28" t="s">
        <v>14</v>
      </c>
      <c r="AI5" s="99"/>
      <c r="AJ5" s="65" t="s">
        <v>13</v>
      </c>
      <c r="AK5" s="16" t="s">
        <v>14</v>
      </c>
      <c r="AL5" s="3"/>
      <c r="AM5" s="95"/>
      <c r="AN5" s="96"/>
      <c r="AO5" s="97"/>
      <c r="AP5" s="99"/>
      <c r="AQ5" s="99"/>
      <c r="AR5" s="28" t="s">
        <v>13</v>
      </c>
      <c r="AS5" s="28" t="s">
        <v>14</v>
      </c>
      <c r="AT5" s="28" t="s">
        <v>13</v>
      </c>
      <c r="AU5" s="28" t="s">
        <v>14</v>
      </c>
      <c r="AV5" s="99"/>
      <c r="AW5" s="28" t="s">
        <v>13</v>
      </c>
      <c r="AX5" s="16" t="s">
        <v>14</v>
      </c>
      <c r="AY5" s="3"/>
      <c r="AZ5" s="95"/>
      <c r="BA5" s="96"/>
      <c r="BB5" s="97"/>
      <c r="BC5" s="99"/>
      <c r="BD5" s="99"/>
      <c r="BE5" s="28" t="s">
        <v>13</v>
      </c>
      <c r="BF5" s="28" t="s">
        <v>14</v>
      </c>
      <c r="BG5" s="28" t="s">
        <v>13</v>
      </c>
      <c r="BH5" s="28" t="s">
        <v>14</v>
      </c>
      <c r="BI5" s="99"/>
      <c r="BJ5" s="28" t="s">
        <v>13</v>
      </c>
      <c r="BK5" s="16" t="s">
        <v>14</v>
      </c>
      <c r="BM5" s="4"/>
      <c r="BN5" s="18"/>
    </row>
    <row r="6" spans="2:66" x14ac:dyDescent="0.25">
      <c r="B6" s="140" t="s">
        <v>25</v>
      </c>
      <c r="C6" s="141"/>
      <c r="D6" s="142" t="str">
        <f ca="1">IF(EXACT(C6, ""), "", VLOOKUP(C6, OFFSET($BM$6, 0, 0, PARAMETER!$C$2, 2), 2, FALSE))</f>
        <v/>
      </c>
      <c r="E6" s="138"/>
      <c r="F6" s="37">
        <f ca="1">IF(OR(EXACT(G6, ""), EXACT(H6, "")), "", H6-G6)</f>
        <v>30</v>
      </c>
      <c r="G6" s="38">
        <f ca="1">IF(COUNT(T6, AG6, AT6, BG6)=0, D6, MIN(T6, AG6, AT6, BG6))</f>
        <v>44118</v>
      </c>
      <c r="H6" s="38">
        <f ca="1">IF(COUNT(U6, AH6, AU6, BH6)=0, (D6 + IFERROR(1/(1/E6), 0)), MAX(U6, AH6, AU6, BH6))</f>
        <v>44148</v>
      </c>
      <c r="I6" s="37">
        <f>IF(OR(EXACT(J6, ""), EXACT(K6, "")), "", K6-J6)</f>
        <v>30</v>
      </c>
      <c r="J6" s="38">
        <f>IF(COUNT(W6, AJ6, AW6, BJ6)=0, D6, MIN(W6, AJ6, AW6, BJ6))</f>
        <v>44118</v>
      </c>
      <c r="K6" s="39">
        <f>IF(COUNT(X6, AK6, AX6, BK6)=0, (D6 + IFERROR(1/(1/E6), 0)), MAX(X6, AK6, AX6, BK6))</f>
        <v>44148</v>
      </c>
      <c r="M6" s="46"/>
      <c r="N6" s="58"/>
      <c r="O6" s="47"/>
      <c r="P6" s="48"/>
      <c r="Q6" s="123" t="str">
        <f>IF(OR(EXACT(R6, ""), EXACT(S6, "")), "", S6-R6)</f>
        <v/>
      </c>
      <c r="R6" s="50" t="str">
        <f>IF(COUNT(R7:R34)=0, "", MIN(R7:R34))</f>
        <v/>
      </c>
      <c r="S6" s="50" t="str">
        <f>IF(COUNT(S7:S34)=0, "", MAX(S7:S34))</f>
        <v/>
      </c>
      <c r="T6" s="50" t="str">
        <f>IF(COUNT(T7:T34)=0, "", MIN(T7:T34))</f>
        <v/>
      </c>
      <c r="U6" s="50" t="str">
        <f>IF(COUNT(U7:U34)=0, "", MAX(U7:U34))</f>
        <v/>
      </c>
      <c r="V6" s="49" t="str">
        <f>IF(OR(EXACT(W6, ""), EXACT(X6, "")), "", X6-W6)</f>
        <v/>
      </c>
      <c r="W6" s="50" t="str">
        <f>IF(COUNT(W7:W34)=0, "", MIN(W7:W34))</f>
        <v/>
      </c>
      <c r="X6" s="51" t="str">
        <f>IF(COUNT(X7:X34)=0, "", MAX(X7:X34))</f>
        <v/>
      </c>
      <c r="Y6" s="11"/>
      <c r="Z6" s="46"/>
      <c r="AA6" s="58"/>
      <c r="AB6" s="47"/>
      <c r="AC6" s="48"/>
      <c r="AD6" s="49" t="str">
        <f>IF(OR(EXACT(AE6, ""), EXACT(AF6, "")), "", AF6-AE6)</f>
        <v/>
      </c>
      <c r="AE6" s="50" t="str">
        <f>IF(COUNT(AE7:AE34)=0, "", MIN(AE7:AE34))</f>
        <v/>
      </c>
      <c r="AF6" s="50" t="str">
        <f>IF(COUNT(AF7:AF34)=0, "", MAX(AF7:AF34))</f>
        <v/>
      </c>
      <c r="AG6" s="50" t="str">
        <f>IF(COUNT(AG7:AG34)=0, "", MIN(AG7:AG34))</f>
        <v/>
      </c>
      <c r="AH6" s="50" t="str">
        <f>IF(COUNT(AH7:AH34)=0, "", MAX(AH7:AH34))</f>
        <v/>
      </c>
      <c r="AI6" s="49" t="str">
        <f>IF(OR(EXACT(AJ6, ""), EXACT(AK6, "")), "", AK6-AJ6)</f>
        <v/>
      </c>
      <c r="AJ6" s="50" t="str">
        <f>IF(COUNT(AJ7:AJ34)=0, "", MIN(AJ7:AJ34))</f>
        <v/>
      </c>
      <c r="AK6" s="51" t="str">
        <f>IF(COUNT(AK7:AK34)=0, "", MAX(AK7:AK34))</f>
        <v/>
      </c>
      <c r="AL6" s="11"/>
      <c r="AM6" s="46"/>
      <c r="AN6" s="58"/>
      <c r="AO6" s="47"/>
      <c r="AP6" s="48"/>
      <c r="AQ6" s="49">
        <f>IF(OR(EXACT(AR6, ""), EXACT(AS6, "")), "", AS6-AR6)</f>
        <v>30</v>
      </c>
      <c r="AR6" s="50">
        <f>IF(COUNT(AR7:AR34)=0, "", MIN(AR7:AR34))</f>
        <v>44118</v>
      </c>
      <c r="AS6" s="50">
        <f>IF(COUNT(AS7:AS34)=0, "", MAX(AS7:AS34))</f>
        <v>44148</v>
      </c>
      <c r="AT6" s="50">
        <f ca="1">IF(COUNT(AT7:AT34)=0, "", MIN(AT7:AT34))</f>
        <v>44118</v>
      </c>
      <c r="AU6" s="50">
        <f ca="1">IF(COUNT(AU7:AU34)=0, "", MAX(AU7:AU34))</f>
        <v>44148</v>
      </c>
      <c r="AV6" s="49">
        <f>IF(OR(EXACT(AW6, ""), EXACT(AX6, "")), "", AX6-AW6)</f>
        <v>30</v>
      </c>
      <c r="AW6" s="50">
        <f>IF(COUNT(AW7:AW34)=0, "", MIN(AW7:AW34))</f>
        <v>44118</v>
      </c>
      <c r="AX6" s="51">
        <f>IF(COUNT(AX7:AX34)=0, "", MAX(AX7:AX34))</f>
        <v>44148</v>
      </c>
      <c r="AY6" s="11"/>
      <c r="AZ6" s="46"/>
      <c r="BA6" s="58"/>
      <c r="BB6" s="47"/>
      <c r="BC6" s="48"/>
      <c r="BD6" s="49" t="str">
        <f>IF(OR(EXACT(BE6, ""), EXACT(BF6, "")), "", BF6-BE6)</f>
        <v/>
      </c>
      <c r="BE6" s="50" t="str">
        <f>IF(COUNT(BE7:BE34)=0, "", MIN(BE7:BE34))</f>
        <v/>
      </c>
      <c r="BF6" s="50" t="str">
        <f>IF(COUNT(BF7:BF34)=0, "", MAX(BF7:BF34))</f>
        <v/>
      </c>
      <c r="BG6" s="50" t="str">
        <f>IF(COUNT(BG7:BG34)=0, "", MIN(BG7:BG34))</f>
        <v/>
      </c>
      <c r="BH6" s="50" t="str">
        <f>IF(COUNT(BH7:BH34)=0, "", MAX(BH7:BH34))</f>
        <v/>
      </c>
      <c r="BI6" s="49" t="str">
        <f>IF(OR(EXACT(BJ6, ""), EXACT(BK6, "")), "", BK6-BJ6)</f>
        <v/>
      </c>
      <c r="BJ6" s="50" t="str">
        <f>IF(COUNT(BJ7:BJ34)=0, "", MIN(BJ7:BJ34))</f>
        <v/>
      </c>
      <c r="BK6" s="51" t="str">
        <f>IF(COUNT(BK7:BK34)=0, "", MAX(BK7:BK34))</f>
        <v/>
      </c>
      <c r="BM6" s="19" t="str">
        <f>IF(EXACT(B6, ""), "", B6)</f>
        <v>System.Core</v>
      </c>
      <c r="BN6" s="20">
        <f ca="1">IF(EXACT(BM6, ""), "", IF(H6&gt;K6, K6, H6))</f>
        <v>44148</v>
      </c>
    </row>
    <row r="7" spans="2:66" x14ac:dyDescent="0.25">
      <c r="B7" s="143"/>
      <c r="C7" s="144"/>
      <c r="D7" s="149" t="str">
        <f ca="1">D6</f>
        <v/>
      </c>
      <c r="E7" s="145"/>
      <c r="F7" s="146"/>
      <c r="G7" s="144"/>
      <c r="H7" s="144"/>
      <c r="I7" s="147"/>
      <c r="J7" s="144"/>
      <c r="K7" s="148"/>
      <c r="M7" s="52"/>
      <c r="N7" s="9"/>
      <c r="O7" s="10"/>
      <c r="P7" s="7"/>
      <c r="Q7" s="124"/>
      <c r="R7" s="66"/>
      <c r="S7" s="22" t="str">
        <f t="shared" ref="S7" si="0">IF(OR(EXACT(Q7,""), EXACT(R7,"")), "", Q7+R7)</f>
        <v/>
      </c>
      <c r="T7" s="22" t="str">
        <f t="shared" ref="T7" si="1">IF(OR(EXACT(Q7,""), EXACT(R7,"")), "", IF(R7&lt;$D7, $D7, R7))</f>
        <v/>
      </c>
      <c r="U7" s="22" t="str">
        <f t="shared" ref="U7" si="2">IF(OR(EXACT(Q7,""), EXACT(R7,"")), "", Q7+T7)</f>
        <v/>
      </c>
      <c r="V7" s="31" t="str">
        <f t="shared" ref="V7" si="3">IF(OR(EXACT(W7,""), EXACT(X7,"")), "",  X7-W7)</f>
        <v/>
      </c>
      <c r="W7" s="66"/>
      <c r="X7" s="61"/>
      <c r="Z7" s="52"/>
      <c r="AA7" s="9"/>
      <c r="AB7" s="10"/>
      <c r="AC7" s="7"/>
      <c r="AD7" s="7"/>
      <c r="AE7" s="66"/>
      <c r="AF7" s="22" t="str">
        <f t="shared" ref="AF7" si="4">IF(OR(EXACT(AD7,""), EXACT(AE7,"")), "", AD7+AE7)</f>
        <v/>
      </c>
      <c r="AG7" s="22" t="str">
        <f t="shared" ref="AG7" si="5">IF(OR(EXACT(AD7,""), EXACT(AE7,"")), "", IF(AE7&lt;$D7, $D7, AE7))</f>
        <v/>
      </c>
      <c r="AH7" s="22" t="str">
        <f t="shared" ref="AH7" si="6">IF(OR(EXACT(AD7,""), EXACT(AE7,"")), "", AD7+AG7)</f>
        <v/>
      </c>
      <c r="AI7" s="31" t="str">
        <f t="shared" ref="AI7" si="7">IF(OR(EXACT(AJ7,""), EXACT(AK7,"")), "",  AK7-AJ7)</f>
        <v/>
      </c>
      <c r="AJ7" s="66"/>
      <c r="AK7" s="61"/>
      <c r="AM7" s="52" t="s">
        <v>0</v>
      </c>
      <c r="AN7" s="102" t="s">
        <v>6</v>
      </c>
      <c r="AO7" s="103"/>
      <c r="AP7" s="7"/>
      <c r="AQ7" s="7"/>
      <c r="AR7" s="6"/>
      <c r="AS7" s="22" t="str">
        <f t="shared" ref="AS7" si="8">IF(OR(EXACT(AQ7,""), EXACT(AR7,"")), "", AQ7+AR7)</f>
        <v/>
      </c>
      <c r="AT7" s="22" t="str">
        <f>IF(OR(EXACT(AQ7, ""), EXACT(AR7, "")), "", IF(EXACT($D7, ""), AR7, IF(AR7&lt;$D7, $D7, AR7)))</f>
        <v/>
      </c>
      <c r="AU7" s="22" t="str">
        <f t="shared" ref="AU7" si="9">IF(OR(EXACT(AQ7,""), EXACT(AR7,"")), "", AQ7+AT7)</f>
        <v/>
      </c>
      <c r="AV7" s="31" t="str">
        <f>IF(OR(EXACT(AW7,""), EXACT(AX7,"")), "",  AX7-AW7)</f>
        <v/>
      </c>
      <c r="AW7" s="6"/>
      <c r="AX7" s="61"/>
      <c r="AZ7" s="52"/>
      <c r="BA7" s="104"/>
      <c r="BB7" s="105"/>
      <c r="BC7" s="7"/>
      <c r="BD7" s="7"/>
      <c r="BE7" s="7"/>
      <c r="BF7" s="22" t="str">
        <f t="shared" ref="BF7" si="10">IF(OR(EXACT(BD7,""), EXACT(BE7,"")), "", BD7+BE7)</f>
        <v/>
      </c>
      <c r="BG7" s="22" t="str">
        <f t="shared" ref="BG7" si="11">IF(OR(EXACT(BD7, ""), EXACT(BE7, "")), "", IF(EXACT($D7, ""), BE7, IF(BE7&lt;$D7, $D7, BE7)))</f>
        <v/>
      </c>
      <c r="BH7" s="22" t="str">
        <f t="shared" ref="BH7" si="12">IF(OR(EXACT(BD7,""), EXACT(BE7,"")), "", BD7+BG7)</f>
        <v/>
      </c>
      <c r="BI7" s="31" t="str">
        <f t="shared" ref="BI7" si="13">IF(OR(EXACT(BJ7,""), EXACT(BK7,"")), "",  BK7-BJ7)</f>
        <v/>
      </c>
      <c r="BJ7" s="8"/>
      <c r="BK7" s="61" t="s">
        <v>299</v>
      </c>
      <c r="BM7" s="19" t="str">
        <f t="shared" ref="BM7:BM70" si="14">IF(EXACT(B7, ""), "", B7)</f>
        <v/>
      </c>
      <c r="BN7" s="20" t="str">
        <f t="shared" ref="BN7:BN70" si="15">IF(EXACT(BM7, ""), "", IF(H7&gt;K7, K7, H7))</f>
        <v/>
      </c>
    </row>
    <row r="8" spans="2:66" x14ac:dyDescent="0.25">
      <c r="B8" s="143"/>
      <c r="C8" s="144"/>
      <c r="D8" s="149" t="str">
        <f t="shared" ref="D8:D33" ca="1" si="16">D7</f>
        <v/>
      </c>
      <c r="E8" s="145"/>
      <c r="F8" s="146"/>
      <c r="G8" s="144"/>
      <c r="H8" s="144"/>
      <c r="I8" s="147"/>
      <c r="J8" s="144"/>
      <c r="K8" s="148"/>
      <c r="M8" s="52"/>
      <c r="N8" s="9"/>
      <c r="O8" s="10"/>
      <c r="P8" s="7"/>
      <c r="Q8" s="124"/>
      <c r="R8" s="66"/>
      <c r="S8" s="22" t="str">
        <f t="shared" ref="S8:S33" si="17">IF(OR(EXACT(Q8,""), EXACT(R8,"")), "", Q8+R8)</f>
        <v/>
      </c>
      <c r="T8" s="22" t="str">
        <f t="shared" ref="T8:T33" si="18">IF(OR(EXACT(Q8,""), EXACT(R8,"")), "", IF(R8&lt;$D8, $D8, R8))</f>
        <v/>
      </c>
      <c r="U8" s="22" t="str">
        <f t="shared" ref="U8:U33" si="19">IF(OR(EXACT(Q8,""), EXACT(R8,"")), "", Q8+T8)</f>
        <v/>
      </c>
      <c r="V8" s="31" t="str">
        <f t="shared" ref="V8:V33" si="20">IF(OR(EXACT(W8,""), EXACT(X8,"")), "",  X8-W8)</f>
        <v/>
      </c>
      <c r="W8" s="66"/>
      <c r="X8" s="61"/>
      <c r="Z8" s="52"/>
      <c r="AA8" s="9"/>
      <c r="AB8" s="10"/>
      <c r="AC8" s="7"/>
      <c r="AD8" s="7"/>
      <c r="AE8" s="66"/>
      <c r="AF8" s="22" t="str">
        <f t="shared" ref="AF8:AF33" si="21">IF(OR(EXACT(AD8,""), EXACT(AE8,"")), "", AD8+AE8)</f>
        <v/>
      </c>
      <c r="AG8" s="22" t="str">
        <f t="shared" ref="AG8:AG33" si="22">IF(OR(EXACT(AD8,""), EXACT(AE8,"")), "", IF(AE8&lt;$D8, $D8, AE8))</f>
        <v/>
      </c>
      <c r="AH8" s="22" t="str">
        <f t="shared" ref="AH8:AH33" si="23">IF(OR(EXACT(AD8,""), EXACT(AE8,"")), "", AD8+AG8)</f>
        <v/>
      </c>
      <c r="AI8" s="31" t="str">
        <f t="shared" ref="AI8:AI33" si="24">IF(OR(EXACT(AJ8,""), EXACT(AK8,"")), "",  AK8-AJ8)</f>
        <v/>
      </c>
      <c r="AJ8" s="66"/>
      <c r="AK8" s="61"/>
      <c r="AM8" s="52"/>
      <c r="AN8" s="9" t="s">
        <v>7</v>
      </c>
      <c r="AO8" s="10" t="s">
        <v>38</v>
      </c>
      <c r="AP8" s="7" t="s">
        <v>4</v>
      </c>
      <c r="AQ8" s="7">
        <v>30</v>
      </c>
      <c r="AR8" s="6">
        <v>44118</v>
      </c>
      <c r="AS8" s="22">
        <f t="shared" ref="AS8:AS33" si="25">IF(OR(EXACT(AQ8,""), EXACT(AR8,"")), "", AQ8+AR8)</f>
        <v>44148</v>
      </c>
      <c r="AT8" s="22">
        <f t="shared" ref="AT8:AT33" ca="1" si="26">IF(OR(EXACT(AQ8, ""), EXACT(AR8, "")), "", IF(EXACT($D8, ""), AR8, IF(AR8&lt;$D8, $D8, AR8)))</f>
        <v>44118</v>
      </c>
      <c r="AU8" s="22">
        <f t="shared" ref="AU8:AU33" ca="1" si="27">IF(OR(EXACT(AQ8,""), EXACT(AR8,"")), "", AQ8+AT8)</f>
        <v>44148</v>
      </c>
      <c r="AV8" s="31">
        <f t="shared" ref="AV8:AV33" si="28">IF(OR(EXACT(AW8,""), EXACT(AX8,"")), "",  AX8-AW8)</f>
        <v>30</v>
      </c>
      <c r="AW8" s="6">
        <v>44118</v>
      </c>
      <c r="AX8" s="61">
        <v>44148</v>
      </c>
      <c r="AZ8" s="52"/>
      <c r="BA8" s="104"/>
      <c r="BB8" s="105"/>
      <c r="BC8" s="7"/>
      <c r="BD8" s="7"/>
      <c r="BE8" s="7"/>
      <c r="BF8" s="22" t="str">
        <f t="shared" ref="BF8:BF13" si="29">IF(OR(EXACT(BD8,""), EXACT(BE8,"")), "", BD8+BE8)</f>
        <v/>
      </c>
      <c r="BG8" s="22" t="str">
        <f t="shared" ref="BG8:BG13" si="30">IF(OR(EXACT(BD8, ""), EXACT(BE8, "")), "", IF(EXACT($D8, ""), BE8, IF(BE8&lt;$D8, $D8, BE8)))</f>
        <v/>
      </c>
      <c r="BH8" s="22" t="str">
        <f t="shared" ref="BH8:BH13" si="31">IF(OR(EXACT(BD8,""), EXACT(BE8,"")), "", BD8+BG8)</f>
        <v/>
      </c>
      <c r="BI8" s="31" t="str">
        <f t="shared" ref="BI8:BI13" si="32">IF(OR(EXACT(BJ8,""), EXACT(BK8,"")), "",  BK8-BJ8)</f>
        <v/>
      </c>
      <c r="BJ8" s="8"/>
      <c r="BK8" s="61" t="s">
        <v>299</v>
      </c>
      <c r="BM8" s="19" t="str">
        <f t="shared" si="14"/>
        <v/>
      </c>
      <c r="BN8" s="20" t="str">
        <f t="shared" si="15"/>
        <v/>
      </c>
    </row>
    <row r="9" spans="2:66" x14ac:dyDescent="0.25">
      <c r="B9" s="143"/>
      <c r="C9" s="144"/>
      <c r="D9" s="149" t="str">
        <f t="shared" ca="1" si="16"/>
        <v/>
      </c>
      <c r="E9" s="145"/>
      <c r="F9" s="146"/>
      <c r="G9" s="144"/>
      <c r="H9" s="144"/>
      <c r="I9" s="147"/>
      <c r="J9" s="144"/>
      <c r="K9" s="148"/>
      <c r="M9" s="52"/>
      <c r="N9" s="9"/>
      <c r="O9" s="10"/>
      <c r="P9" s="7"/>
      <c r="Q9" s="124"/>
      <c r="R9" s="66"/>
      <c r="S9" s="22" t="str">
        <f t="shared" si="17"/>
        <v/>
      </c>
      <c r="T9" s="22" t="str">
        <f t="shared" si="18"/>
        <v/>
      </c>
      <c r="U9" s="22" t="str">
        <f t="shared" si="19"/>
        <v/>
      </c>
      <c r="V9" s="31" t="str">
        <f t="shared" si="20"/>
        <v/>
      </c>
      <c r="W9" s="66"/>
      <c r="X9" s="61"/>
      <c r="Z9" s="52"/>
      <c r="AA9" s="9"/>
      <c r="AB9" s="10"/>
      <c r="AC9" s="7"/>
      <c r="AD9" s="7"/>
      <c r="AE9" s="66"/>
      <c r="AF9" s="22" t="str">
        <f t="shared" si="21"/>
        <v/>
      </c>
      <c r="AG9" s="22" t="str">
        <f t="shared" si="22"/>
        <v/>
      </c>
      <c r="AH9" s="22" t="str">
        <f t="shared" si="23"/>
        <v/>
      </c>
      <c r="AI9" s="31" t="str">
        <f t="shared" si="24"/>
        <v/>
      </c>
      <c r="AJ9" s="66"/>
      <c r="AK9" s="61"/>
      <c r="AM9" s="52"/>
      <c r="AN9" s="9" t="s">
        <v>7</v>
      </c>
      <c r="AO9" s="10" t="s">
        <v>37</v>
      </c>
      <c r="AP9" s="7" t="s">
        <v>4</v>
      </c>
      <c r="AQ9" s="7">
        <v>30</v>
      </c>
      <c r="AR9" s="6">
        <v>44118</v>
      </c>
      <c r="AS9" s="22">
        <f t="shared" si="25"/>
        <v>44148</v>
      </c>
      <c r="AT9" s="22">
        <f t="shared" ca="1" si="26"/>
        <v>44118</v>
      </c>
      <c r="AU9" s="22">
        <f t="shared" ca="1" si="27"/>
        <v>44148</v>
      </c>
      <c r="AV9" s="31">
        <f t="shared" si="28"/>
        <v>30</v>
      </c>
      <c r="AW9" s="6">
        <v>44118</v>
      </c>
      <c r="AX9" s="61">
        <v>44148</v>
      </c>
      <c r="AZ9" s="52"/>
      <c r="BA9" s="104"/>
      <c r="BB9" s="105"/>
      <c r="BC9" s="7"/>
      <c r="BD9" s="7"/>
      <c r="BE9" s="7"/>
      <c r="BF9" s="22" t="str">
        <f t="shared" si="29"/>
        <v/>
      </c>
      <c r="BG9" s="22" t="str">
        <f t="shared" si="30"/>
        <v/>
      </c>
      <c r="BH9" s="22" t="str">
        <f t="shared" si="31"/>
        <v/>
      </c>
      <c r="BI9" s="31" t="str">
        <f t="shared" si="32"/>
        <v/>
      </c>
      <c r="BJ9" s="8"/>
      <c r="BK9" s="61" t="s">
        <v>299</v>
      </c>
      <c r="BM9" s="19" t="str">
        <f t="shared" si="14"/>
        <v/>
      </c>
      <c r="BN9" s="20" t="str">
        <f t="shared" si="15"/>
        <v/>
      </c>
    </row>
    <row r="10" spans="2:66" x14ac:dyDescent="0.25">
      <c r="B10" s="143"/>
      <c r="C10" s="144"/>
      <c r="D10" s="149" t="str">
        <f t="shared" ca="1" si="16"/>
        <v/>
      </c>
      <c r="E10" s="145"/>
      <c r="F10" s="146"/>
      <c r="G10" s="144"/>
      <c r="H10" s="144"/>
      <c r="I10" s="147"/>
      <c r="J10" s="144"/>
      <c r="K10" s="148"/>
      <c r="M10" s="52"/>
      <c r="N10" s="9"/>
      <c r="O10" s="10"/>
      <c r="P10" s="7"/>
      <c r="Q10" s="124"/>
      <c r="R10" s="66"/>
      <c r="S10" s="22" t="str">
        <f t="shared" si="17"/>
        <v/>
      </c>
      <c r="T10" s="22" t="str">
        <f t="shared" si="18"/>
        <v/>
      </c>
      <c r="U10" s="22" t="str">
        <f t="shared" si="19"/>
        <v/>
      </c>
      <c r="V10" s="31" t="str">
        <f t="shared" si="20"/>
        <v/>
      </c>
      <c r="W10" s="66"/>
      <c r="X10" s="61"/>
      <c r="Z10" s="52"/>
      <c r="AA10" s="9"/>
      <c r="AB10" s="10"/>
      <c r="AC10" s="7"/>
      <c r="AD10" s="7"/>
      <c r="AE10" s="66"/>
      <c r="AF10" s="22" t="str">
        <f t="shared" si="21"/>
        <v/>
      </c>
      <c r="AG10" s="22" t="str">
        <f t="shared" si="22"/>
        <v/>
      </c>
      <c r="AH10" s="22" t="str">
        <f t="shared" si="23"/>
        <v/>
      </c>
      <c r="AI10" s="31" t="str">
        <f t="shared" si="24"/>
        <v/>
      </c>
      <c r="AJ10" s="66"/>
      <c r="AK10" s="61"/>
      <c r="AM10" s="52"/>
      <c r="AN10" s="9" t="s">
        <v>7</v>
      </c>
      <c r="AO10" s="10" t="s">
        <v>39</v>
      </c>
      <c r="AP10" s="7" t="s">
        <v>4</v>
      </c>
      <c r="AQ10" s="7">
        <v>30</v>
      </c>
      <c r="AR10" s="6">
        <v>44118</v>
      </c>
      <c r="AS10" s="22">
        <f t="shared" si="25"/>
        <v>44148</v>
      </c>
      <c r="AT10" s="22">
        <f t="shared" ca="1" si="26"/>
        <v>44118</v>
      </c>
      <c r="AU10" s="22">
        <f t="shared" ca="1" si="27"/>
        <v>44148</v>
      </c>
      <c r="AV10" s="31">
        <f t="shared" si="28"/>
        <v>30</v>
      </c>
      <c r="AW10" s="6">
        <v>44118</v>
      </c>
      <c r="AX10" s="61">
        <v>44148</v>
      </c>
      <c r="AZ10" s="52"/>
      <c r="BA10" s="104"/>
      <c r="BB10" s="105"/>
      <c r="BC10" s="7"/>
      <c r="BD10" s="7"/>
      <c r="BE10" s="7"/>
      <c r="BF10" s="22" t="str">
        <f t="shared" si="29"/>
        <v/>
      </c>
      <c r="BG10" s="22" t="str">
        <f t="shared" si="30"/>
        <v/>
      </c>
      <c r="BH10" s="22" t="str">
        <f t="shared" si="31"/>
        <v/>
      </c>
      <c r="BI10" s="31" t="str">
        <f t="shared" si="32"/>
        <v/>
      </c>
      <c r="BJ10" s="8"/>
      <c r="BK10" s="61" t="s">
        <v>299</v>
      </c>
      <c r="BM10" s="19" t="str">
        <f t="shared" si="14"/>
        <v/>
      </c>
      <c r="BN10" s="20" t="str">
        <f t="shared" si="15"/>
        <v/>
      </c>
    </row>
    <row r="11" spans="2:66" x14ac:dyDescent="0.25">
      <c r="B11" s="143"/>
      <c r="C11" s="144"/>
      <c r="D11" s="149" t="str">
        <f t="shared" ca="1" si="16"/>
        <v/>
      </c>
      <c r="E11" s="145"/>
      <c r="F11" s="146"/>
      <c r="G11" s="144"/>
      <c r="H11" s="144"/>
      <c r="I11" s="147"/>
      <c r="J11" s="144"/>
      <c r="K11" s="148"/>
      <c r="M11" s="52"/>
      <c r="N11" s="9"/>
      <c r="O11" s="10"/>
      <c r="P11" s="7"/>
      <c r="Q11" s="124"/>
      <c r="R11" s="66"/>
      <c r="S11" s="22" t="str">
        <f t="shared" si="17"/>
        <v/>
      </c>
      <c r="T11" s="22" t="str">
        <f t="shared" si="18"/>
        <v/>
      </c>
      <c r="U11" s="22" t="str">
        <f t="shared" si="19"/>
        <v/>
      </c>
      <c r="V11" s="31" t="str">
        <f t="shared" si="20"/>
        <v/>
      </c>
      <c r="W11" s="66"/>
      <c r="X11" s="61"/>
      <c r="Z11" s="52"/>
      <c r="AA11" s="9"/>
      <c r="AB11" s="10"/>
      <c r="AC11" s="7"/>
      <c r="AD11" s="7"/>
      <c r="AE11" s="66"/>
      <c r="AF11" s="22" t="str">
        <f t="shared" si="21"/>
        <v/>
      </c>
      <c r="AG11" s="22" t="str">
        <f t="shared" si="22"/>
        <v/>
      </c>
      <c r="AH11" s="22" t="str">
        <f t="shared" si="23"/>
        <v/>
      </c>
      <c r="AI11" s="31" t="str">
        <f t="shared" si="24"/>
        <v/>
      </c>
      <c r="AJ11" s="66"/>
      <c r="AK11" s="61"/>
      <c r="AM11" s="52"/>
      <c r="AN11" s="9" t="s">
        <v>7</v>
      </c>
      <c r="AO11" s="10" t="s">
        <v>36</v>
      </c>
      <c r="AP11" s="7" t="s">
        <v>4</v>
      </c>
      <c r="AQ11" s="7">
        <v>30</v>
      </c>
      <c r="AR11" s="6">
        <v>44118</v>
      </c>
      <c r="AS11" s="22">
        <f t="shared" si="25"/>
        <v>44148</v>
      </c>
      <c r="AT11" s="22">
        <f t="shared" ca="1" si="26"/>
        <v>44118</v>
      </c>
      <c r="AU11" s="22">
        <f t="shared" ca="1" si="27"/>
        <v>44148</v>
      </c>
      <c r="AV11" s="31">
        <f t="shared" si="28"/>
        <v>30</v>
      </c>
      <c r="AW11" s="6">
        <v>44118</v>
      </c>
      <c r="AX11" s="61">
        <v>44148</v>
      </c>
      <c r="AZ11" s="52"/>
      <c r="BA11" s="104"/>
      <c r="BB11" s="105"/>
      <c r="BC11" s="7"/>
      <c r="BD11" s="7"/>
      <c r="BE11" s="7"/>
      <c r="BF11" s="22" t="str">
        <f t="shared" si="29"/>
        <v/>
      </c>
      <c r="BG11" s="22" t="str">
        <f t="shared" si="30"/>
        <v/>
      </c>
      <c r="BH11" s="22" t="str">
        <f t="shared" si="31"/>
        <v/>
      </c>
      <c r="BI11" s="31" t="str">
        <f t="shared" si="32"/>
        <v/>
      </c>
      <c r="BJ11" s="8"/>
      <c r="BK11" s="61" t="s">
        <v>299</v>
      </c>
      <c r="BM11" s="19" t="str">
        <f t="shared" si="14"/>
        <v/>
      </c>
      <c r="BN11" s="20" t="str">
        <f t="shared" si="15"/>
        <v/>
      </c>
    </row>
    <row r="12" spans="2:66" x14ac:dyDescent="0.25">
      <c r="B12" s="143"/>
      <c r="C12" s="144"/>
      <c r="D12" s="149" t="str">
        <f t="shared" ca="1" si="16"/>
        <v/>
      </c>
      <c r="E12" s="145"/>
      <c r="F12" s="146"/>
      <c r="G12" s="144"/>
      <c r="H12" s="144"/>
      <c r="I12" s="147"/>
      <c r="J12" s="144"/>
      <c r="K12" s="148"/>
      <c r="M12" s="52"/>
      <c r="N12" s="9"/>
      <c r="O12" s="10"/>
      <c r="P12" s="7"/>
      <c r="Q12" s="124"/>
      <c r="R12" s="66"/>
      <c r="S12" s="22" t="str">
        <f t="shared" si="17"/>
        <v/>
      </c>
      <c r="T12" s="22" t="str">
        <f t="shared" si="18"/>
        <v/>
      </c>
      <c r="U12" s="22" t="str">
        <f t="shared" si="19"/>
        <v/>
      </c>
      <c r="V12" s="31" t="str">
        <f t="shared" si="20"/>
        <v/>
      </c>
      <c r="W12" s="66"/>
      <c r="X12" s="61"/>
      <c r="Z12" s="52"/>
      <c r="AA12" s="9"/>
      <c r="AB12" s="10"/>
      <c r="AC12" s="7"/>
      <c r="AD12" s="7"/>
      <c r="AE12" s="66"/>
      <c r="AF12" s="22" t="str">
        <f t="shared" si="21"/>
        <v/>
      </c>
      <c r="AG12" s="22" t="str">
        <f t="shared" si="22"/>
        <v/>
      </c>
      <c r="AH12" s="22" t="str">
        <f t="shared" si="23"/>
        <v/>
      </c>
      <c r="AI12" s="31" t="str">
        <f t="shared" si="24"/>
        <v/>
      </c>
      <c r="AJ12" s="66"/>
      <c r="AK12" s="61"/>
      <c r="AM12" s="52"/>
      <c r="AN12" s="9" t="s">
        <v>7</v>
      </c>
      <c r="AO12" s="10" t="s">
        <v>34</v>
      </c>
      <c r="AP12" s="7" t="s">
        <v>4</v>
      </c>
      <c r="AQ12" s="7">
        <v>30</v>
      </c>
      <c r="AR12" s="6">
        <v>44118</v>
      </c>
      <c r="AS12" s="22">
        <f t="shared" si="25"/>
        <v>44148</v>
      </c>
      <c r="AT12" s="22">
        <f t="shared" ca="1" si="26"/>
        <v>44118</v>
      </c>
      <c r="AU12" s="22">
        <f t="shared" ca="1" si="27"/>
        <v>44148</v>
      </c>
      <c r="AV12" s="31">
        <f t="shared" si="28"/>
        <v>30</v>
      </c>
      <c r="AW12" s="6">
        <v>44118</v>
      </c>
      <c r="AX12" s="61">
        <v>44148</v>
      </c>
      <c r="AZ12" s="52"/>
      <c r="BA12" s="104"/>
      <c r="BB12" s="105"/>
      <c r="BC12" s="7"/>
      <c r="BD12" s="7"/>
      <c r="BE12" s="7"/>
      <c r="BF12" s="22" t="str">
        <f t="shared" si="29"/>
        <v/>
      </c>
      <c r="BG12" s="22" t="str">
        <f t="shared" si="30"/>
        <v/>
      </c>
      <c r="BH12" s="22" t="str">
        <f t="shared" si="31"/>
        <v/>
      </c>
      <c r="BI12" s="31" t="str">
        <f t="shared" si="32"/>
        <v/>
      </c>
      <c r="BJ12" s="8"/>
      <c r="BK12" s="61" t="s">
        <v>299</v>
      </c>
      <c r="BM12" s="19" t="str">
        <f t="shared" si="14"/>
        <v/>
      </c>
      <c r="BN12" s="20" t="str">
        <f t="shared" si="15"/>
        <v/>
      </c>
    </row>
    <row r="13" spans="2:66" x14ac:dyDescent="0.25">
      <c r="B13" s="143"/>
      <c r="C13" s="144"/>
      <c r="D13" s="149" t="str">
        <f t="shared" ca="1" si="16"/>
        <v/>
      </c>
      <c r="E13" s="145"/>
      <c r="F13" s="146"/>
      <c r="G13" s="144"/>
      <c r="H13" s="144"/>
      <c r="I13" s="147"/>
      <c r="J13" s="144"/>
      <c r="K13" s="148"/>
      <c r="M13" s="52"/>
      <c r="N13" s="9"/>
      <c r="O13" s="10"/>
      <c r="P13" s="7"/>
      <c r="Q13" s="124"/>
      <c r="R13" s="66"/>
      <c r="S13" s="22" t="str">
        <f t="shared" si="17"/>
        <v/>
      </c>
      <c r="T13" s="22" t="str">
        <f t="shared" si="18"/>
        <v/>
      </c>
      <c r="U13" s="22" t="str">
        <f t="shared" si="19"/>
        <v/>
      </c>
      <c r="V13" s="31" t="str">
        <f t="shared" si="20"/>
        <v/>
      </c>
      <c r="W13" s="66"/>
      <c r="X13" s="61"/>
      <c r="Z13" s="52"/>
      <c r="AA13" s="9"/>
      <c r="AB13" s="10"/>
      <c r="AC13" s="7"/>
      <c r="AD13" s="7"/>
      <c r="AE13" s="66"/>
      <c r="AF13" s="22" t="str">
        <f t="shared" si="21"/>
        <v/>
      </c>
      <c r="AG13" s="22" t="str">
        <f t="shared" si="22"/>
        <v/>
      </c>
      <c r="AH13" s="22" t="str">
        <f t="shared" si="23"/>
        <v/>
      </c>
      <c r="AI13" s="31" t="str">
        <f t="shared" si="24"/>
        <v/>
      </c>
      <c r="AJ13" s="66"/>
      <c r="AK13" s="61"/>
      <c r="AM13" s="52"/>
      <c r="AN13" s="9" t="s">
        <v>7</v>
      </c>
      <c r="AO13" s="10" t="s">
        <v>35</v>
      </c>
      <c r="AP13" s="7" t="s">
        <v>4</v>
      </c>
      <c r="AQ13" s="7">
        <v>30</v>
      </c>
      <c r="AR13" s="6">
        <v>44118</v>
      </c>
      <c r="AS13" s="22">
        <f t="shared" si="25"/>
        <v>44148</v>
      </c>
      <c r="AT13" s="22">
        <f t="shared" ca="1" si="26"/>
        <v>44118</v>
      </c>
      <c r="AU13" s="22">
        <f t="shared" ca="1" si="27"/>
        <v>44148</v>
      </c>
      <c r="AV13" s="31">
        <f t="shared" si="28"/>
        <v>30</v>
      </c>
      <c r="AW13" s="6">
        <v>44118</v>
      </c>
      <c r="AX13" s="61">
        <v>44148</v>
      </c>
      <c r="AZ13" s="52"/>
      <c r="BA13" s="104"/>
      <c r="BB13" s="105"/>
      <c r="BC13" s="7"/>
      <c r="BD13" s="7"/>
      <c r="BE13" s="7"/>
      <c r="BF13" s="22" t="str">
        <f t="shared" si="29"/>
        <v/>
      </c>
      <c r="BG13" s="22" t="str">
        <f t="shared" si="30"/>
        <v/>
      </c>
      <c r="BH13" s="22" t="str">
        <f t="shared" si="31"/>
        <v/>
      </c>
      <c r="BI13" s="31" t="str">
        <f t="shared" si="32"/>
        <v/>
      </c>
      <c r="BJ13" s="8"/>
      <c r="BK13" s="61" t="s">
        <v>299</v>
      </c>
      <c r="BM13" s="19" t="str">
        <f t="shared" si="14"/>
        <v/>
      </c>
      <c r="BN13" s="20" t="str">
        <f t="shared" si="15"/>
        <v/>
      </c>
    </row>
    <row r="14" spans="2:66" x14ac:dyDescent="0.25">
      <c r="B14" s="143"/>
      <c r="C14" s="144"/>
      <c r="D14" s="149" t="str">
        <f t="shared" ca="1" si="16"/>
        <v/>
      </c>
      <c r="E14" s="145"/>
      <c r="F14" s="146"/>
      <c r="G14" s="144"/>
      <c r="H14" s="144"/>
      <c r="I14" s="147"/>
      <c r="J14" s="144"/>
      <c r="K14" s="148"/>
      <c r="M14" s="52"/>
      <c r="N14" s="9"/>
      <c r="O14" s="10"/>
      <c r="P14" s="7"/>
      <c r="Q14" s="124"/>
      <c r="R14" s="66"/>
      <c r="S14" s="22" t="str">
        <f t="shared" si="17"/>
        <v/>
      </c>
      <c r="T14" s="22" t="str">
        <f t="shared" si="18"/>
        <v/>
      </c>
      <c r="U14" s="22" t="str">
        <f t="shared" si="19"/>
        <v/>
      </c>
      <c r="V14" s="31" t="str">
        <f t="shared" si="20"/>
        <v/>
      </c>
      <c r="W14" s="66"/>
      <c r="X14" s="61"/>
      <c r="Z14" s="52"/>
      <c r="AA14" s="9"/>
      <c r="AB14" s="10"/>
      <c r="AC14" s="7"/>
      <c r="AD14" s="7"/>
      <c r="AE14" s="66"/>
      <c r="AF14" s="22" t="str">
        <f t="shared" si="21"/>
        <v/>
      </c>
      <c r="AG14" s="22" t="str">
        <f t="shared" si="22"/>
        <v/>
      </c>
      <c r="AH14" s="22" t="str">
        <f t="shared" si="23"/>
        <v/>
      </c>
      <c r="AI14" s="31" t="str">
        <f t="shared" si="24"/>
        <v/>
      </c>
      <c r="AJ14" s="66"/>
      <c r="AK14" s="61"/>
      <c r="AM14" s="52"/>
      <c r="AN14" s="9" t="s">
        <v>7</v>
      </c>
      <c r="AO14" s="10" t="s">
        <v>40</v>
      </c>
      <c r="AP14" s="7" t="s">
        <v>4</v>
      </c>
      <c r="AQ14" s="7">
        <v>30</v>
      </c>
      <c r="AR14" s="6">
        <v>44118</v>
      </c>
      <c r="AS14" s="22">
        <f t="shared" si="25"/>
        <v>44148</v>
      </c>
      <c r="AT14" s="22">
        <f t="shared" ca="1" si="26"/>
        <v>44118</v>
      </c>
      <c r="AU14" s="22">
        <f t="shared" ca="1" si="27"/>
        <v>44148</v>
      </c>
      <c r="AV14" s="31">
        <f t="shared" si="28"/>
        <v>30</v>
      </c>
      <c r="AW14" s="6">
        <v>44118</v>
      </c>
      <c r="AX14" s="61">
        <v>44148</v>
      </c>
      <c r="AZ14" s="62"/>
      <c r="BA14" s="12"/>
      <c r="BB14" s="13"/>
      <c r="BC14" s="7"/>
      <c r="BD14" s="7"/>
      <c r="BE14" s="6"/>
      <c r="BF14" s="22" t="str">
        <f t="shared" ref="BF14:BF33" si="33">IF(OR(EXACT(BD14,""), EXACT(BE14,"")), "", BD14+BE14)</f>
        <v/>
      </c>
      <c r="BG14" s="22" t="str">
        <f t="shared" ref="BG14:BG33" si="34">IF(OR(EXACT(BD14, ""), EXACT(BE14, "")), "", IF(EXACT($D14, ""), BE14, IF(BE14&lt;$D14, $D14, BE14)))</f>
        <v/>
      </c>
      <c r="BH14" s="22" t="str">
        <f t="shared" ref="BH14:BH33" si="35">IF(OR(EXACT(BD14,""), EXACT(BE14,"")), "", BD14+BG14)</f>
        <v/>
      </c>
      <c r="BI14" s="31" t="str">
        <f t="shared" ref="BI14:BI33" si="36">IF(OR(EXACT(BJ14,""), EXACT(BK14,"")), "",  BK14-BJ14)</f>
        <v/>
      </c>
      <c r="BJ14" s="8"/>
      <c r="BK14" s="61" t="s">
        <v>299</v>
      </c>
      <c r="BM14" s="19" t="str">
        <f t="shared" si="14"/>
        <v/>
      </c>
      <c r="BN14" s="20" t="str">
        <f t="shared" si="15"/>
        <v/>
      </c>
    </row>
    <row r="15" spans="2:66" x14ac:dyDescent="0.25">
      <c r="B15" s="143"/>
      <c r="C15" s="144"/>
      <c r="D15" s="149" t="str">
        <f t="shared" ca="1" si="16"/>
        <v/>
      </c>
      <c r="E15" s="145"/>
      <c r="F15" s="146"/>
      <c r="G15" s="144"/>
      <c r="H15" s="144"/>
      <c r="I15" s="147"/>
      <c r="J15" s="144"/>
      <c r="K15" s="148"/>
      <c r="M15" s="52"/>
      <c r="N15" s="9"/>
      <c r="O15" s="10"/>
      <c r="P15" s="7"/>
      <c r="Q15" s="124"/>
      <c r="R15" s="66"/>
      <c r="S15" s="22" t="str">
        <f t="shared" si="17"/>
        <v/>
      </c>
      <c r="T15" s="22" t="str">
        <f t="shared" si="18"/>
        <v/>
      </c>
      <c r="U15" s="22" t="str">
        <f t="shared" si="19"/>
        <v/>
      </c>
      <c r="V15" s="31" t="str">
        <f t="shared" si="20"/>
        <v/>
      </c>
      <c r="W15" s="66"/>
      <c r="X15" s="61"/>
      <c r="Z15" s="52"/>
      <c r="AA15" s="9"/>
      <c r="AB15" s="10"/>
      <c r="AC15" s="7"/>
      <c r="AD15" s="7"/>
      <c r="AE15" s="66"/>
      <c r="AF15" s="22" t="str">
        <f t="shared" si="21"/>
        <v/>
      </c>
      <c r="AG15" s="22" t="str">
        <f t="shared" si="22"/>
        <v/>
      </c>
      <c r="AH15" s="22" t="str">
        <f t="shared" si="23"/>
        <v/>
      </c>
      <c r="AI15" s="31" t="str">
        <f t="shared" si="24"/>
        <v/>
      </c>
      <c r="AJ15" s="66"/>
      <c r="AK15" s="61"/>
      <c r="AM15" s="52"/>
      <c r="AN15" s="9" t="s">
        <v>7</v>
      </c>
      <c r="AO15" s="10" t="s">
        <v>41</v>
      </c>
      <c r="AP15" s="7" t="s">
        <v>4</v>
      </c>
      <c r="AQ15" s="7">
        <v>30</v>
      </c>
      <c r="AR15" s="6">
        <v>44118</v>
      </c>
      <c r="AS15" s="22">
        <f t="shared" si="25"/>
        <v>44148</v>
      </c>
      <c r="AT15" s="22">
        <f t="shared" ca="1" si="26"/>
        <v>44118</v>
      </c>
      <c r="AU15" s="22">
        <f t="shared" ca="1" si="27"/>
        <v>44148</v>
      </c>
      <c r="AV15" s="31">
        <f t="shared" si="28"/>
        <v>30</v>
      </c>
      <c r="AW15" s="6">
        <v>44118</v>
      </c>
      <c r="AX15" s="61">
        <v>44148</v>
      </c>
      <c r="AZ15" s="62"/>
      <c r="BA15" s="12"/>
      <c r="BB15" s="13"/>
      <c r="BC15" s="7"/>
      <c r="BD15" s="7"/>
      <c r="BE15" s="6"/>
      <c r="BF15" s="22" t="str">
        <f t="shared" si="33"/>
        <v/>
      </c>
      <c r="BG15" s="22" t="str">
        <f t="shared" si="34"/>
        <v/>
      </c>
      <c r="BH15" s="22" t="str">
        <f t="shared" si="35"/>
        <v/>
      </c>
      <c r="BI15" s="31" t="str">
        <f t="shared" si="36"/>
        <v/>
      </c>
      <c r="BJ15" s="8"/>
      <c r="BK15" s="61" t="s">
        <v>299</v>
      </c>
      <c r="BM15" s="19" t="str">
        <f t="shared" si="14"/>
        <v/>
      </c>
      <c r="BN15" s="20" t="str">
        <f t="shared" si="15"/>
        <v/>
      </c>
    </row>
    <row r="16" spans="2:66" x14ac:dyDescent="0.25">
      <c r="B16" s="143"/>
      <c r="C16" s="144"/>
      <c r="D16" s="149" t="str">
        <f t="shared" ca="1" si="16"/>
        <v/>
      </c>
      <c r="E16" s="145"/>
      <c r="F16" s="146"/>
      <c r="G16" s="144"/>
      <c r="H16" s="144"/>
      <c r="I16" s="147"/>
      <c r="J16" s="144"/>
      <c r="K16" s="148"/>
      <c r="M16" s="52"/>
      <c r="N16" s="9"/>
      <c r="O16" s="10"/>
      <c r="P16" s="7"/>
      <c r="Q16" s="124"/>
      <c r="R16" s="66"/>
      <c r="S16" s="22" t="str">
        <f t="shared" si="17"/>
        <v/>
      </c>
      <c r="T16" s="22" t="str">
        <f t="shared" si="18"/>
        <v/>
      </c>
      <c r="U16" s="22" t="str">
        <f t="shared" si="19"/>
        <v/>
      </c>
      <c r="V16" s="31" t="str">
        <f t="shared" si="20"/>
        <v/>
      </c>
      <c r="W16" s="66"/>
      <c r="X16" s="61"/>
      <c r="Z16" s="52"/>
      <c r="AA16" s="9"/>
      <c r="AB16" s="10"/>
      <c r="AC16" s="7"/>
      <c r="AD16" s="7"/>
      <c r="AE16" s="66"/>
      <c r="AF16" s="22" t="str">
        <f t="shared" si="21"/>
        <v/>
      </c>
      <c r="AG16" s="22" t="str">
        <f t="shared" si="22"/>
        <v/>
      </c>
      <c r="AH16" s="22" t="str">
        <f t="shared" si="23"/>
        <v/>
      </c>
      <c r="AI16" s="31" t="str">
        <f t="shared" si="24"/>
        <v/>
      </c>
      <c r="AJ16" s="66"/>
      <c r="AK16" s="61"/>
      <c r="AM16" s="52"/>
      <c r="AN16" s="9" t="s">
        <v>7</v>
      </c>
      <c r="AO16" s="10" t="s">
        <v>42</v>
      </c>
      <c r="AP16" s="7" t="s">
        <v>4</v>
      </c>
      <c r="AQ16" s="7">
        <v>30</v>
      </c>
      <c r="AR16" s="6">
        <v>44118</v>
      </c>
      <c r="AS16" s="22">
        <f t="shared" si="25"/>
        <v>44148</v>
      </c>
      <c r="AT16" s="22">
        <f t="shared" ca="1" si="26"/>
        <v>44118</v>
      </c>
      <c r="AU16" s="22">
        <f t="shared" ca="1" si="27"/>
        <v>44148</v>
      </c>
      <c r="AV16" s="31">
        <f t="shared" si="28"/>
        <v>30</v>
      </c>
      <c r="AW16" s="6">
        <v>44118</v>
      </c>
      <c r="AX16" s="61">
        <v>44148</v>
      </c>
      <c r="AZ16" s="62"/>
      <c r="BA16" s="12"/>
      <c r="BB16" s="13"/>
      <c r="BC16" s="7"/>
      <c r="BD16" s="7"/>
      <c r="BE16" s="6"/>
      <c r="BF16" s="22" t="str">
        <f t="shared" si="33"/>
        <v/>
      </c>
      <c r="BG16" s="22" t="str">
        <f t="shared" si="34"/>
        <v/>
      </c>
      <c r="BH16" s="22" t="str">
        <f t="shared" si="35"/>
        <v/>
      </c>
      <c r="BI16" s="31" t="str">
        <f t="shared" si="36"/>
        <v/>
      </c>
      <c r="BJ16" s="8"/>
      <c r="BK16" s="61" t="s">
        <v>299</v>
      </c>
      <c r="BM16" s="19" t="str">
        <f t="shared" si="14"/>
        <v/>
      </c>
      <c r="BN16" s="20" t="str">
        <f t="shared" si="15"/>
        <v/>
      </c>
    </row>
    <row r="17" spans="2:66" x14ac:dyDescent="0.25">
      <c r="B17" s="143"/>
      <c r="C17" s="144"/>
      <c r="D17" s="149" t="str">
        <f t="shared" ca="1" si="16"/>
        <v/>
      </c>
      <c r="E17" s="145"/>
      <c r="F17" s="146"/>
      <c r="G17" s="144"/>
      <c r="H17" s="144"/>
      <c r="I17" s="147"/>
      <c r="J17" s="144"/>
      <c r="K17" s="148"/>
      <c r="M17" s="52"/>
      <c r="N17" s="9"/>
      <c r="O17" s="10"/>
      <c r="P17" s="7"/>
      <c r="Q17" s="124"/>
      <c r="R17" s="66"/>
      <c r="S17" s="22" t="str">
        <f t="shared" si="17"/>
        <v/>
      </c>
      <c r="T17" s="22" t="str">
        <f t="shared" si="18"/>
        <v/>
      </c>
      <c r="U17" s="22" t="str">
        <f t="shared" si="19"/>
        <v/>
      </c>
      <c r="V17" s="31" t="str">
        <f t="shared" si="20"/>
        <v/>
      </c>
      <c r="W17" s="66"/>
      <c r="X17" s="61"/>
      <c r="Z17" s="52"/>
      <c r="AA17" s="9"/>
      <c r="AB17" s="10"/>
      <c r="AC17" s="7"/>
      <c r="AD17" s="7"/>
      <c r="AE17" s="66"/>
      <c r="AF17" s="22" t="str">
        <f t="shared" si="21"/>
        <v/>
      </c>
      <c r="AG17" s="22" t="str">
        <f t="shared" si="22"/>
        <v/>
      </c>
      <c r="AH17" s="22" t="str">
        <f t="shared" si="23"/>
        <v/>
      </c>
      <c r="AI17" s="31" t="str">
        <f t="shared" si="24"/>
        <v/>
      </c>
      <c r="AJ17" s="66"/>
      <c r="AK17" s="61"/>
      <c r="AM17" s="52" t="s">
        <v>0</v>
      </c>
      <c r="AN17" s="102" t="s">
        <v>5</v>
      </c>
      <c r="AO17" s="103"/>
      <c r="AP17" s="7"/>
      <c r="AQ17" s="7"/>
      <c r="AR17" s="7"/>
      <c r="AS17" s="22" t="str">
        <f t="shared" si="25"/>
        <v/>
      </c>
      <c r="AT17" s="22" t="str">
        <f t="shared" si="26"/>
        <v/>
      </c>
      <c r="AU17" s="22" t="str">
        <f t="shared" si="27"/>
        <v/>
      </c>
      <c r="AV17" s="31" t="str">
        <f t="shared" si="28"/>
        <v/>
      </c>
      <c r="AW17" s="7"/>
      <c r="AX17" s="61" t="s">
        <v>299</v>
      </c>
      <c r="AZ17" s="62"/>
      <c r="BA17" s="12"/>
      <c r="BB17" s="13"/>
      <c r="BC17" s="7"/>
      <c r="BD17" s="7"/>
      <c r="BE17" s="7"/>
      <c r="BF17" s="22" t="str">
        <f t="shared" si="33"/>
        <v/>
      </c>
      <c r="BG17" s="22" t="str">
        <f t="shared" si="34"/>
        <v/>
      </c>
      <c r="BH17" s="22" t="str">
        <f t="shared" si="35"/>
        <v/>
      </c>
      <c r="BI17" s="31" t="str">
        <f t="shared" si="36"/>
        <v/>
      </c>
      <c r="BJ17" s="8"/>
      <c r="BK17" s="61" t="s">
        <v>299</v>
      </c>
      <c r="BM17" s="19" t="str">
        <f t="shared" si="14"/>
        <v/>
      </c>
      <c r="BN17" s="20" t="str">
        <f t="shared" si="15"/>
        <v/>
      </c>
    </row>
    <row r="18" spans="2:66" x14ac:dyDescent="0.25">
      <c r="B18" s="143"/>
      <c r="C18" s="144"/>
      <c r="D18" s="149" t="str">
        <f t="shared" ca="1" si="16"/>
        <v/>
      </c>
      <c r="E18" s="145"/>
      <c r="F18" s="146"/>
      <c r="G18" s="144"/>
      <c r="H18" s="144"/>
      <c r="I18" s="147"/>
      <c r="J18" s="144"/>
      <c r="K18" s="148"/>
      <c r="M18" s="52"/>
      <c r="N18" s="9"/>
      <c r="O18" s="10"/>
      <c r="P18" s="7"/>
      <c r="Q18" s="124"/>
      <c r="R18" s="66"/>
      <c r="S18" s="22" t="str">
        <f t="shared" si="17"/>
        <v/>
      </c>
      <c r="T18" s="22" t="str">
        <f t="shared" si="18"/>
        <v/>
      </c>
      <c r="U18" s="22" t="str">
        <f t="shared" si="19"/>
        <v/>
      </c>
      <c r="V18" s="31" t="str">
        <f t="shared" si="20"/>
        <v/>
      </c>
      <c r="W18" s="66"/>
      <c r="X18" s="61"/>
      <c r="Z18" s="52"/>
      <c r="AA18" s="9"/>
      <c r="AB18" s="10"/>
      <c r="AC18" s="7"/>
      <c r="AD18" s="7"/>
      <c r="AE18" s="66"/>
      <c r="AF18" s="22" t="str">
        <f t="shared" si="21"/>
        <v/>
      </c>
      <c r="AG18" s="22" t="str">
        <f t="shared" si="22"/>
        <v/>
      </c>
      <c r="AH18" s="22" t="str">
        <f t="shared" si="23"/>
        <v/>
      </c>
      <c r="AI18" s="31" t="str">
        <f t="shared" si="24"/>
        <v/>
      </c>
      <c r="AJ18" s="66"/>
      <c r="AK18" s="61"/>
      <c r="AM18" s="52"/>
      <c r="AN18" s="9" t="s">
        <v>7</v>
      </c>
      <c r="AO18" s="10" t="s">
        <v>50</v>
      </c>
      <c r="AP18" s="7" t="s">
        <v>4</v>
      </c>
      <c r="AQ18" s="7">
        <v>30</v>
      </c>
      <c r="AR18" s="6">
        <v>44118</v>
      </c>
      <c r="AS18" s="22">
        <f t="shared" si="25"/>
        <v>44148</v>
      </c>
      <c r="AT18" s="22">
        <f t="shared" ca="1" si="26"/>
        <v>44118</v>
      </c>
      <c r="AU18" s="22">
        <f t="shared" ca="1" si="27"/>
        <v>44148</v>
      </c>
      <c r="AV18" s="31">
        <f t="shared" si="28"/>
        <v>30</v>
      </c>
      <c r="AW18" s="6">
        <v>44118</v>
      </c>
      <c r="AX18" s="61">
        <v>44148</v>
      </c>
      <c r="AZ18" s="62"/>
      <c r="BA18" s="12"/>
      <c r="BB18" s="13"/>
      <c r="BC18" s="7"/>
      <c r="BD18" s="7"/>
      <c r="BE18" s="6"/>
      <c r="BF18" s="22" t="str">
        <f t="shared" si="33"/>
        <v/>
      </c>
      <c r="BG18" s="22" t="str">
        <f t="shared" si="34"/>
        <v/>
      </c>
      <c r="BH18" s="22" t="str">
        <f t="shared" si="35"/>
        <v/>
      </c>
      <c r="BI18" s="31" t="str">
        <f t="shared" si="36"/>
        <v/>
      </c>
      <c r="BJ18" s="8"/>
      <c r="BK18" s="61" t="s">
        <v>299</v>
      </c>
      <c r="BM18" s="19" t="str">
        <f t="shared" si="14"/>
        <v/>
      </c>
      <c r="BN18" s="20" t="str">
        <f t="shared" si="15"/>
        <v/>
      </c>
    </row>
    <row r="19" spans="2:66" x14ac:dyDescent="0.25">
      <c r="B19" s="143"/>
      <c r="C19" s="144"/>
      <c r="D19" s="149" t="str">
        <f t="shared" ca="1" si="16"/>
        <v/>
      </c>
      <c r="E19" s="145"/>
      <c r="F19" s="146"/>
      <c r="G19" s="144"/>
      <c r="H19" s="144"/>
      <c r="I19" s="147"/>
      <c r="J19" s="144"/>
      <c r="K19" s="148"/>
      <c r="M19" s="52"/>
      <c r="N19" s="9"/>
      <c r="O19" s="10"/>
      <c r="P19" s="7"/>
      <c r="Q19" s="124"/>
      <c r="R19" s="66"/>
      <c r="S19" s="22" t="str">
        <f t="shared" si="17"/>
        <v/>
      </c>
      <c r="T19" s="22" t="str">
        <f t="shared" si="18"/>
        <v/>
      </c>
      <c r="U19" s="22" t="str">
        <f t="shared" si="19"/>
        <v/>
      </c>
      <c r="V19" s="31" t="str">
        <f t="shared" si="20"/>
        <v/>
      </c>
      <c r="W19" s="66"/>
      <c r="X19" s="61"/>
      <c r="Z19" s="52"/>
      <c r="AA19" s="9"/>
      <c r="AB19" s="10"/>
      <c r="AC19" s="7"/>
      <c r="AD19" s="7"/>
      <c r="AE19" s="66"/>
      <c r="AF19" s="22" t="str">
        <f t="shared" si="21"/>
        <v/>
      </c>
      <c r="AG19" s="22" t="str">
        <f t="shared" si="22"/>
        <v/>
      </c>
      <c r="AH19" s="22" t="str">
        <f t="shared" si="23"/>
        <v/>
      </c>
      <c r="AI19" s="31" t="str">
        <f t="shared" si="24"/>
        <v/>
      </c>
      <c r="AJ19" s="66"/>
      <c r="AK19" s="61"/>
      <c r="AM19" s="52"/>
      <c r="AN19" s="9" t="s">
        <v>7</v>
      </c>
      <c r="AO19" s="10" t="s">
        <v>51</v>
      </c>
      <c r="AP19" s="7" t="s">
        <v>4</v>
      </c>
      <c r="AQ19" s="7">
        <v>30</v>
      </c>
      <c r="AR19" s="6">
        <v>44118</v>
      </c>
      <c r="AS19" s="22">
        <f t="shared" si="25"/>
        <v>44148</v>
      </c>
      <c r="AT19" s="22">
        <f t="shared" ca="1" si="26"/>
        <v>44118</v>
      </c>
      <c r="AU19" s="22">
        <f t="shared" ca="1" si="27"/>
        <v>44148</v>
      </c>
      <c r="AV19" s="31">
        <f t="shared" si="28"/>
        <v>30</v>
      </c>
      <c r="AW19" s="6">
        <v>44118</v>
      </c>
      <c r="AX19" s="61">
        <v>44148</v>
      </c>
      <c r="AZ19" s="62"/>
      <c r="BA19" s="12"/>
      <c r="BB19" s="13"/>
      <c r="BC19" s="7"/>
      <c r="BD19" s="7"/>
      <c r="BE19" s="6"/>
      <c r="BF19" s="22" t="str">
        <f t="shared" si="33"/>
        <v/>
      </c>
      <c r="BG19" s="22" t="str">
        <f t="shared" si="34"/>
        <v/>
      </c>
      <c r="BH19" s="22" t="str">
        <f t="shared" si="35"/>
        <v/>
      </c>
      <c r="BI19" s="31" t="str">
        <f t="shared" si="36"/>
        <v/>
      </c>
      <c r="BJ19" s="8"/>
      <c r="BK19" s="61" t="s">
        <v>299</v>
      </c>
      <c r="BM19" s="19" t="str">
        <f t="shared" si="14"/>
        <v/>
      </c>
      <c r="BN19" s="20" t="str">
        <f t="shared" si="15"/>
        <v/>
      </c>
    </row>
    <row r="20" spans="2:66" x14ac:dyDescent="0.25">
      <c r="B20" s="143"/>
      <c r="C20" s="144"/>
      <c r="D20" s="149" t="str">
        <f t="shared" ca="1" si="16"/>
        <v/>
      </c>
      <c r="E20" s="145"/>
      <c r="F20" s="146"/>
      <c r="G20" s="144"/>
      <c r="H20" s="144"/>
      <c r="I20" s="147"/>
      <c r="J20" s="144"/>
      <c r="K20" s="148"/>
      <c r="M20" s="52"/>
      <c r="N20" s="9"/>
      <c r="O20" s="10"/>
      <c r="P20" s="7"/>
      <c r="Q20" s="124"/>
      <c r="R20" s="66"/>
      <c r="S20" s="22" t="str">
        <f t="shared" si="17"/>
        <v/>
      </c>
      <c r="T20" s="22" t="str">
        <f t="shared" si="18"/>
        <v/>
      </c>
      <c r="U20" s="22" t="str">
        <f t="shared" si="19"/>
        <v/>
      </c>
      <c r="V20" s="31" t="str">
        <f t="shared" si="20"/>
        <v/>
      </c>
      <c r="W20" s="66"/>
      <c r="X20" s="61"/>
      <c r="Z20" s="52"/>
      <c r="AA20" s="9"/>
      <c r="AB20" s="10"/>
      <c r="AC20" s="7"/>
      <c r="AD20" s="7"/>
      <c r="AE20" s="66"/>
      <c r="AF20" s="22" t="str">
        <f t="shared" si="21"/>
        <v/>
      </c>
      <c r="AG20" s="22" t="str">
        <f t="shared" si="22"/>
        <v/>
      </c>
      <c r="AH20" s="22" t="str">
        <f t="shared" si="23"/>
        <v/>
      </c>
      <c r="AI20" s="31" t="str">
        <f t="shared" si="24"/>
        <v/>
      </c>
      <c r="AJ20" s="66"/>
      <c r="AK20" s="61"/>
      <c r="AM20" s="52"/>
      <c r="AN20" s="9" t="s">
        <v>7</v>
      </c>
      <c r="AO20" s="10" t="s">
        <v>52</v>
      </c>
      <c r="AP20" s="7" t="s">
        <v>4</v>
      </c>
      <c r="AQ20" s="7">
        <v>30</v>
      </c>
      <c r="AR20" s="6">
        <v>44118</v>
      </c>
      <c r="AS20" s="22">
        <f t="shared" si="25"/>
        <v>44148</v>
      </c>
      <c r="AT20" s="22">
        <f t="shared" ca="1" si="26"/>
        <v>44118</v>
      </c>
      <c r="AU20" s="22">
        <f t="shared" ca="1" si="27"/>
        <v>44148</v>
      </c>
      <c r="AV20" s="31">
        <f t="shared" si="28"/>
        <v>30</v>
      </c>
      <c r="AW20" s="6">
        <v>44118</v>
      </c>
      <c r="AX20" s="61">
        <v>44148</v>
      </c>
      <c r="AZ20" s="62"/>
      <c r="BA20" s="12"/>
      <c r="BB20" s="13"/>
      <c r="BC20" s="7"/>
      <c r="BD20" s="7"/>
      <c r="BE20" s="6"/>
      <c r="BF20" s="22" t="str">
        <f t="shared" si="33"/>
        <v/>
      </c>
      <c r="BG20" s="22" t="str">
        <f t="shared" si="34"/>
        <v/>
      </c>
      <c r="BH20" s="22" t="str">
        <f t="shared" si="35"/>
        <v/>
      </c>
      <c r="BI20" s="31" t="str">
        <f t="shared" si="36"/>
        <v/>
      </c>
      <c r="BJ20" s="8"/>
      <c r="BK20" s="61" t="s">
        <v>299</v>
      </c>
      <c r="BM20" s="19" t="str">
        <f t="shared" si="14"/>
        <v/>
      </c>
      <c r="BN20" s="20" t="str">
        <f t="shared" si="15"/>
        <v/>
      </c>
    </row>
    <row r="21" spans="2:66" x14ac:dyDescent="0.25">
      <c r="B21" s="143"/>
      <c r="C21" s="144"/>
      <c r="D21" s="149" t="str">
        <f t="shared" ca="1" si="16"/>
        <v/>
      </c>
      <c r="E21" s="145"/>
      <c r="F21" s="146"/>
      <c r="G21" s="144"/>
      <c r="H21" s="144"/>
      <c r="I21" s="147"/>
      <c r="J21" s="144"/>
      <c r="K21" s="148"/>
      <c r="M21" s="52"/>
      <c r="N21" s="9"/>
      <c r="O21" s="10"/>
      <c r="P21" s="7"/>
      <c r="Q21" s="124"/>
      <c r="R21" s="66"/>
      <c r="S21" s="22" t="str">
        <f t="shared" si="17"/>
        <v/>
      </c>
      <c r="T21" s="22" t="str">
        <f t="shared" si="18"/>
        <v/>
      </c>
      <c r="U21" s="22" t="str">
        <f t="shared" si="19"/>
        <v/>
      </c>
      <c r="V21" s="31" t="str">
        <f t="shared" si="20"/>
        <v/>
      </c>
      <c r="W21" s="66"/>
      <c r="X21" s="61"/>
      <c r="Z21" s="52"/>
      <c r="AA21" s="9"/>
      <c r="AB21" s="10"/>
      <c r="AC21" s="7"/>
      <c r="AD21" s="7"/>
      <c r="AE21" s="66"/>
      <c r="AF21" s="22" t="str">
        <f t="shared" si="21"/>
        <v/>
      </c>
      <c r="AG21" s="22" t="str">
        <f t="shared" si="22"/>
        <v/>
      </c>
      <c r="AH21" s="22" t="str">
        <f t="shared" si="23"/>
        <v/>
      </c>
      <c r="AI21" s="31" t="str">
        <f t="shared" si="24"/>
        <v/>
      </c>
      <c r="AJ21" s="66"/>
      <c r="AK21" s="61"/>
      <c r="AM21" s="52"/>
      <c r="AN21" s="9" t="s">
        <v>7</v>
      </c>
      <c r="AO21" s="10" t="s">
        <v>33</v>
      </c>
      <c r="AP21" s="7" t="s">
        <v>4</v>
      </c>
      <c r="AQ21" s="7">
        <v>30</v>
      </c>
      <c r="AR21" s="6">
        <v>44118</v>
      </c>
      <c r="AS21" s="22">
        <f t="shared" si="25"/>
        <v>44148</v>
      </c>
      <c r="AT21" s="22">
        <f t="shared" ca="1" si="26"/>
        <v>44118</v>
      </c>
      <c r="AU21" s="22">
        <f t="shared" ca="1" si="27"/>
        <v>44148</v>
      </c>
      <c r="AV21" s="31">
        <f t="shared" si="28"/>
        <v>30</v>
      </c>
      <c r="AW21" s="6">
        <v>44118</v>
      </c>
      <c r="AX21" s="61">
        <v>44148</v>
      </c>
      <c r="AZ21" s="62"/>
      <c r="BA21" s="12"/>
      <c r="BB21" s="13"/>
      <c r="BC21" s="7"/>
      <c r="BD21" s="7"/>
      <c r="BE21" s="6"/>
      <c r="BF21" s="22" t="str">
        <f t="shared" si="33"/>
        <v/>
      </c>
      <c r="BG21" s="22" t="str">
        <f t="shared" si="34"/>
        <v/>
      </c>
      <c r="BH21" s="22" t="str">
        <f t="shared" si="35"/>
        <v/>
      </c>
      <c r="BI21" s="31" t="str">
        <f t="shared" si="36"/>
        <v/>
      </c>
      <c r="BJ21" s="8"/>
      <c r="BK21" s="61" t="s">
        <v>299</v>
      </c>
      <c r="BM21" s="19" t="str">
        <f t="shared" si="14"/>
        <v/>
      </c>
      <c r="BN21" s="20" t="str">
        <f t="shared" si="15"/>
        <v/>
      </c>
    </row>
    <row r="22" spans="2:66" x14ac:dyDescent="0.25">
      <c r="B22" s="143"/>
      <c r="C22" s="144"/>
      <c r="D22" s="149" t="str">
        <f t="shared" ca="1" si="16"/>
        <v/>
      </c>
      <c r="E22" s="145"/>
      <c r="F22" s="146"/>
      <c r="G22" s="144"/>
      <c r="H22" s="144"/>
      <c r="I22" s="147"/>
      <c r="J22" s="144"/>
      <c r="K22" s="148"/>
      <c r="M22" s="52"/>
      <c r="N22" s="9"/>
      <c r="O22" s="10"/>
      <c r="P22" s="7"/>
      <c r="Q22" s="124"/>
      <c r="R22" s="66"/>
      <c r="S22" s="22" t="str">
        <f t="shared" si="17"/>
        <v/>
      </c>
      <c r="T22" s="22" t="str">
        <f t="shared" si="18"/>
        <v/>
      </c>
      <c r="U22" s="22" t="str">
        <f t="shared" si="19"/>
        <v/>
      </c>
      <c r="V22" s="31" t="str">
        <f t="shared" si="20"/>
        <v/>
      </c>
      <c r="W22" s="66"/>
      <c r="X22" s="61"/>
      <c r="Z22" s="52"/>
      <c r="AA22" s="9"/>
      <c r="AB22" s="10"/>
      <c r="AC22" s="7"/>
      <c r="AD22" s="7"/>
      <c r="AE22" s="66"/>
      <c r="AF22" s="22" t="str">
        <f t="shared" si="21"/>
        <v/>
      </c>
      <c r="AG22" s="22" t="str">
        <f t="shared" si="22"/>
        <v/>
      </c>
      <c r="AH22" s="22" t="str">
        <f t="shared" si="23"/>
        <v/>
      </c>
      <c r="AI22" s="31" t="str">
        <f t="shared" si="24"/>
        <v/>
      </c>
      <c r="AJ22" s="66"/>
      <c r="AK22" s="61"/>
      <c r="AM22" s="52"/>
      <c r="AN22" s="9" t="s">
        <v>7</v>
      </c>
      <c r="AO22" s="10" t="s">
        <v>47</v>
      </c>
      <c r="AP22" s="7" t="s">
        <v>4</v>
      </c>
      <c r="AQ22" s="7">
        <v>30</v>
      </c>
      <c r="AR22" s="6">
        <v>44118</v>
      </c>
      <c r="AS22" s="22">
        <f t="shared" si="25"/>
        <v>44148</v>
      </c>
      <c r="AT22" s="22">
        <f t="shared" ca="1" si="26"/>
        <v>44118</v>
      </c>
      <c r="AU22" s="22">
        <f t="shared" ca="1" si="27"/>
        <v>44148</v>
      </c>
      <c r="AV22" s="31">
        <f t="shared" si="28"/>
        <v>30</v>
      </c>
      <c r="AW22" s="6">
        <v>44118</v>
      </c>
      <c r="AX22" s="61">
        <v>44148</v>
      </c>
      <c r="AZ22" s="62"/>
      <c r="BA22" s="12"/>
      <c r="BB22" s="13"/>
      <c r="BC22" s="7"/>
      <c r="BD22" s="7"/>
      <c r="BE22" s="6"/>
      <c r="BF22" s="22" t="str">
        <f t="shared" si="33"/>
        <v/>
      </c>
      <c r="BG22" s="22" t="str">
        <f t="shared" si="34"/>
        <v/>
      </c>
      <c r="BH22" s="22" t="str">
        <f t="shared" si="35"/>
        <v/>
      </c>
      <c r="BI22" s="31" t="str">
        <f t="shared" si="36"/>
        <v/>
      </c>
      <c r="BJ22" s="8"/>
      <c r="BK22" s="61" t="s">
        <v>299</v>
      </c>
      <c r="BM22" s="19" t="str">
        <f t="shared" si="14"/>
        <v/>
      </c>
      <c r="BN22" s="20" t="str">
        <f t="shared" si="15"/>
        <v/>
      </c>
    </row>
    <row r="23" spans="2:66" x14ac:dyDescent="0.25">
      <c r="B23" s="143"/>
      <c r="C23" s="144"/>
      <c r="D23" s="149" t="str">
        <f t="shared" ca="1" si="16"/>
        <v/>
      </c>
      <c r="E23" s="145"/>
      <c r="F23" s="146"/>
      <c r="G23" s="144"/>
      <c r="H23" s="144"/>
      <c r="I23" s="147"/>
      <c r="J23" s="144"/>
      <c r="K23" s="148"/>
      <c r="M23" s="52"/>
      <c r="N23" s="9"/>
      <c r="O23" s="10"/>
      <c r="P23" s="7"/>
      <c r="Q23" s="124"/>
      <c r="R23" s="66"/>
      <c r="S23" s="22" t="str">
        <f t="shared" si="17"/>
        <v/>
      </c>
      <c r="T23" s="22" t="str">
        <f t="shared" si="18"/>
        <v/>
      </c>
      <c r="U23" s="22" t="str">
        <f t="shared" si="19"/>
        <v/>
      </c>
      <c r="V23" s="31" t="str">
        <f t="shared" si="20"/>
        <v/>
      </c>
      <c r="W23" s="66"/>
      <c r="X23" s="61"/>
      <c r="Z23" s="52"/>
      <c r="AA23" s="9"/>
      <c r="AB23" s="10"/>
      <c r="AC23" s="7"/>
      <c r="AD23" s="7"/>
      <c r="AE23" s="66"/>
      <c r="AF23" s="22" t="str">
        <f t="shared" si="21"/>
        <v/>
      </c>
      <c r="AG23" s="22" t="str">
        <f t="shared" si="22"/>
        <v/>
      </c>
      <c r="AH23" s="22" t="str">
        <f t="shared" si="23"/>
        <v/>
      </c>
      <c r="AI23" s="31" t="str">
        <f t="shared" si="24"/>
        <v/>
      </c>
      <c r="AJ23" s="66"/>
      <c r="AK23" s="61"/>
      <c r="AM23" s="52"/>
      <c r="AN23" s="9" t="s">
        <v>7</v>
      </c>
      <c r="AO23" s="10" t="s">
        <v>48</v>
      </c>
      <c r="AP23" s="7" t="s">
        <v>4</v>
      </c>
      <c r="AQ23" s="7">
        <v>30</v>
      </c>
      <c r="AR23" s="6">
        <v>44118</v>
      </c>
      <c r="AS23" s="22">
        <f t="shared" si="25"/>
        <v>44148</v>
      </c>
      <c r="AT23" s="22">
        <f t="shared" ca="1" si="26"/>
        <v>44118</v>
      </c>
      <c r="AU23" s="22">
        <f t="shared" ca="1" si="27"/>
        <v>44148</v>
      </c>
      <c r="AV23" s="31">
        <f t="shared" si="28"/>
        <v>30</v>
      </c>
      <c r="AW23" s="6">
        <v>44118</v>
      </c>
      <c r="AX23" s="61">
        <v>44148</v>
      </c>
      <c r="AZ23" s="62"/>
      <c r="BA23" s="12"/>
      <c r="BB23" s="13"/>
      <c r="BC23" s="7"/>
      <c r="BD23" s="7"/>
      <c r="BE23" s="6"/>
      <c r="BF23" s="22" t="str">
        <f t="shared" si="33"/>
        <v/>
      </c>
      <c r="BG23" s="22" t="str">
        <f t="shared" si="34"/>
        <v/>
      </c>
      <c r="BH23" s="22" t="str">
        <f t="shared" si="35"/>
        <v/>
      </c>
      <c r="BI23" s="31" t="str">
        <f t="shared" si="36"/>
        <v/>
      </c>
      <c r="BJ23" s="8"/>
      <c r="BK23" s="61" t="s">
        <v>299</v>
      </c>
      <c r="BM23" s="19" t="str">
        <f t="shared" si="14"/>
        <v/>
      </c>
      <c r="BN23" s="20" t="str">
        <f t="shared" si="15"/>
        <v/>
      </c>
    </row>
    <row r="24" spans="2:66" x14ac:dyDescent="0.25">
      <c r="B24" s="143"/>
      <c r="C24" s="144"/>
      <c r="D24" s="149" t="str">
        <f t="shared" ca="1" si="16"/>
        <v/>
      </c>
      <c r="E24" s="145"/>
      <c r="F24" s="146"/>
      <c r="G24" s="144"/>
      <c r="H24" s="144"/>
      <c r="I24" s="147"/>
      <c r="J24" s="144"/>
      <c r="K24" s="148"/>
      <c r="M24" s="52"/>
      <c r="N24" s="9"/>
      <c r="O24" s="10"/>
      <c r="P24" s="7"/>
      <c r="Q24" s="124"/>
      <c r="R24" s="66"/>
      <c r="S24" s="22" t="str">
        <f t="shared" si="17"/>
        <v/>
      </c>
      <c r="T24" s="22" t="str">
        <f t="shared" si="18"/>
        <v/>
      </c>
      <c r="U24" s="22" t="str">
        <f t="shared" si="19"/>
        <v/>
      </c>
      <c r="V24" s="31" t="str">
        <f t="shared" si="20"/>
        <v/>
      </c>
      <c r="W24" s="66"/>
      <c r="X24" s="61"/>
      <c r="Z24" s="52"/>
      <c r="AA24" s="9"/>
      <c r="AB24" s="10"/>
      <c r="AC24" s="7"/>
      <c r="AD24" s="7"/>
      <c r="AE24" s="66"/>
      <c r="AF24" s="22" t="str">
        <f t="shared" si="21"/>
        <v/>
      </c>
      <c r="AG24" s="22" t="str">
        <f t="shared" si="22"/>
        <v/>
      </c>
      <c r="AH24" s="22" t="str">
        <f t="shared" si="23"/>
        <v/>
      </c>
      <c r="AI24" s="31" t="str">
        <f t="shared" si="24"/>
        <v/>
      </c>
      <c r="AJ24" s="66"/>
      <c r="AK24" s="61"/>
      <c r="AM24" s="52"/>
      <c r="AN24" s="9" t="s">
        <v>7</v>
      </c>
      <c r="AO24" s="10" t="s">
        <v>49</v>
      </c>
      <c r="AP24" s="7" t="s">
        <v>4</v>
      </c>
      <c r="AQ24" s="7">
        <v>30</v>
      </c>
      <c r="AR24" s="6">
        <v>44118</v>
      </c>
      <c r="AS24" s="22">
        <f t="shared" si="25"/>
        <v>44148</v>
      </c>
      <c r="AT24" s="22">
        <f t="shared" ca="1" si="26"/>
        <v>44118</v>
      </c>
      <c r="AU24" s="22">
        <f t="shared" ca="1" si="27"/>
        <v>44148</v>
      </c>
      <c r="AV24" s="31">
        <f t="shared" si="28"/>
        <v>30</v>
      </c>
      <c r="AW24" s="6">
        <v>44118</v>
      </c>
      <c r="AX24" s="61">
        <v>44148</v>
      </c>
      <c r="AZ24" s="62"/>
      <c r="BA24" s="12"/>
      <c r="BB24" s="13"/>
      <c r="BC24" s="7"/>
      <c r="BD24" s="7"/>
      <c r="BE24" s="6"/>
      <c r="BF24" s="22" t="str">
        <f t="shared" si="33"/>
        <v/>
      </c>
      <c r="BG24" s="22" t="str">
        <f t="shared" si="34"/>
        <v/>
      </c>
      <c r="BH24" s="22" t="str">
        <f t="shared" si="35"/>
        <v/>
      </c>
      <c r="BI24" s="31" t="str">
        <f t="shared" si="36"/>
        <v/>
      </c>
      <c r="BJ24" s="8"/>
      <c r="BK24" s="61" t="s">
        <v>299</v>
      </c>
      <c r="BM24" s="19" t="str">
        <f t="shared" si="14"/>
        <v/>
      </c>
      <c r="BN24" s="20" t="str">
        <f t="shared" si="15"/>
        <v/>
      </c>
    </row>
    <row r="25" spans="2:66" x14ac:dyDescent="0.25">
      <c r="B25" s="143"/>
      <c r="C25" s="144"/>
      <c r="D25" s="149" t="str">
        <f t="shared" ca="1" si="16"/>
        <v/>
      </c>
      <c r="E25" s="145"/>
      <c r="F25" s="146"/>
      <c r="G25" s="144"/>
      <c r="H25" s="144"/>
      <c r="I25" s="147"/>
      <c r="J25" s="144"/>
      <c r="K25" s="148"/>
      <c r="M25" s="52"/>
      <c r="N25" s="9"/>
      <c r="O25" s="10"/>
      <c r="P25" s="7"/>
      <c r="Q25" s="124"/>
      <c r="R25" s="66"/>
      <c r="S25" s="22" t="str">
        <f t="shared" si="17"/>
        <v/>
      </c>
      <c r="T25" s="22" t="str">
        <f t="shared" si="18"/>
        <v/>
      </c>
      <c r="U25" s="22" t="str">
        <f t="shared" si="19"/>
        <v/>
      </c>
      <c r="V25" s="31" t="str">
        <f t="shared" si="20"/>
        <v/>
      </c>
      <c r="W25" s="66"/>
      <c r="X25" s="61"/>
      <c r="Z25" s="52"/>
      <c r="AA25" s="9"/>
      <c r="AB25" s="10"/>
      <c r="AC25" s="7"/>
      <c r="AD25" s="7"/>
      <c r="AE25" s="66"/>
      <c r="AF25" s="22" t="str">
        <f t="shared" si="21"/>
        <v/>
      </c>
      <c r="AG25" s="22" t="str">
        <f t="shared" si="22"/>
        <v/>
      </c>
      <c r="AH25" s="22" t="str">
        <f t="shared" si="23"/>
        <v/>
      </c>
      <c r="AI25" s="31" t="str">
        <f t="shared" si="24"/>
        <v/>
      </c>
      <c r="AJ25" s="66"/>
      <c r="AK25" s="61"/>
      <c r="AM25" s="52"/>
      <c r="AN25" s="9" t="s">
        <v>7</v>
      </c>
      <c r="AO25" s="10" t="s">
        <v>43</v>
      </c>
      <c r="AP25" s="7" t="s">
        <v>4</v>
      </c>
      <c r="AQ25" s="7">
        <v>30</v>
      </c>
      <c r="AR25" s="6">
        <v>44118</v>
      </c>
      <c r="AS25" s="22">
        <f t="shared" si="25"/>
        <v>44148</v>
      </c>
      <c r="AT25" s="22">
        <f t="shared" ca="1" si="26"/>
        <v>44118</v>
      </c>
      <c r="AU25" s="22">
        <f t="shared" ca="1" si="27"/>
        <v>44148</v>
      </c>
      <c r="AV25" s="31">
        <f t="shared" si="28"/>
        <v>30</v>
      </c>
      <c r="AW25" s="6">
        <v>44118</v>
      </c>
      <c r="AX25" s="61">
        <v>44148</v>
      </c>
      <c r="AZ25" s="62"/>
      <c r="BA25" s="12"/>
      <c r="BB25" s="13"/>
      <c r="BC25" s="7"/>
      <c r="BD25" s="7"/>
      <c r="BE25" s="6"/>
      <c r="BF25" s="22" t="str">
        <f t="shared" si="33"/>
        <v/>
      </c>
      <c r="BG25" s="22" t="str">
        <f t="shared" si="34"/>
        <v/>
      </c>
      <c r="BH25" s="22" t="str">
        <f t="shared" si="35"/>
        <v/>
      </c>
      <c r="BI25" s="31" t="str">
        <f t="shared" si="36"/>
        <v/>
      </c>
      <c r="BJ25" s="8"/>
      <c r="BK25" s="61" t="s">
        <v>299</v>
      </c>
      <c r="BM25" s="19" t="str">
        <f t="shared" si="14"/>
        <v/>
      </c>
      <c r="BN25" s="20" t="str">
        <f t="shared" si="15"/>
        <v/>
      </c>
    </row>
    <row r="26" spans="2:66" x14ac:dyDescent="0.25">
      <c r="B26" s="143"/>
      <c r="C26" s="144"/>
      <c r="D26" s="149" t="str">
        <f t="shared" ca="1" si="16"/>
        <v/>
      </c>
      <c r="E26" s="145"/>
      <c r="F26" s="146"/>
      <c r="G26" s="144"/>
      <c r="H26" s="144"/>
      <c r="I26" s="147"/>
      <c r="J26" s="144"/>
      <c r="K26" s="148"/>
      <c r="M26" s="52"/>
      <c r="N26" s="9"/>
      <c r="O26" s="10"/>
      <c r="P26" s="7"/>
      <c r="Q26" s="124"/>
      <c r="R26" s="66"/>
      <c r="S26" s="22" t="str">
        <f t="shared" si="17"/>
        <v/>
      </c>
      <c r="T26" s="22" t="str">
        <f t="shared" si="18"/>
        <v/>
      </c>
      <c r="U26" s="22" t="str">
        <f t="shared" si="19"/>
        <v/>
      </c>
      <c r="V26" s="31" t="str">
        <f t="shared" si="20"/>
        <v/>
      </c>
      <c r="W26" s="66"/>
      <c r="X26" s="61"/>
      <c r="Z26" s="52"/>
      <c r="AA26" s="9"/>
      <c r="AB26" s="10"/>
      <c r="AC26" s="7"/>
      <c r="AD26" s="7"/>
      <c r="AE26" s="66"/>
      <c r="AF26" s="22" t="str">
        <f t="shared" si="21"/>
        <v/>
      </c>
      <c r="AG26" s="22" t="str">
        <f t="shared" si="22"/>
        <v/>
      </c>
      <c r="AH26" s="22" t="str">
        <f t="shared" si="23"/>
        <v/>
      </c>
      <c r="AI26" s="31" t="str">
        <f t="shared" si="24"/>
        <v/>
      </c>
      <c r="AJ26" s="66"/>
      <c r="AK26" s="61"/>
      <c r="AM26" s="52"/>
      <c r="AN26" s="9" t="s">
        <v>7</v>
      </c>
      <c r="AO26" s="10" t="s">
        <v>44</v>
      </c>
      <c r="AP26" s="7" t="s">
        <v>4</v>
      </c>
      <c r="AQ26" s="7">
        <v>30</v>
      </c>
      <c r="AR26" s="6">
        <v>44118</v>
      </c>
      <c r="AS26" s="22">
        <f t="shared" si="25"/>
        <v>44148</v>
      </c>
      <c r="AT26" s="22">
        <f t="shared" ca="1" si="26"/>
        <v>44118</v>
      </c>
      <c r="AU26" s="22">
        <f t="shared" ca="1" si="27"/>
        <v>44148</v>
      </c>
      <c r="AV26" s="31">
        <f t="shared" si="28"/>
        <v>30</v>
      </c>
      <c r="AW26" s="6">
        <v>44118</v>
      </c>
      <c r="AX26" s="61">
        <v>44148</v>
      </c>
      <c r="AZ26" s="62"/>
      <c r="BA26" s="12"/>
      <c r="BB26" s="13"/>
      <c r="BC26" s="7"/>
      <c r="BD26" s="7"/>
      <c r="BE26" s="6"/>
      <c r="BF26" s="22" t="str">
        <f t="shared" si="33"/>
        <v/>
      </c>
      <c r="BG26" s="22" t="str">
        <f t="shared" si="34"/>
        <v/>
      </c>
      <c r="BH26" s="22" t="str">
        <f t="shared" si="35"/>
        <v/>
      </c>
      <c r="BI26" s="31" t="str">
        <f t="shared" si="36"/>
        <v/>
      </c>
      <c r="BJ26" s="8"/>
      <c r="BK26" s="61" t="s">
        <v>299</v>
      </c>
      <c r="BM26" s="19" t="str">
        <f t="shared" si="14"/>
        <v/>
      </c>
      <c r="BN26" s="20" t="str">
        <f t="shared" si="15"/>
        <v/>
      </c>
    </row>
    <row r="27" spans="2:66" x14ac:dyDescent="0.25">
      <c r="B27" s="143"/>
      <c r="C27" s="144"/>
      <c r="D27" s="149" t="str">
        <f t="shared" ca="1" si="16"/>
        <v/>
      </c>
      <c r="E27" s="145"/>
      <c r="F27" s="146"/>
      <c r="G27" s="144"/>
      <c r="H27" s="144"/>
      <c r="I27" s="147"/>
      <c r="J27" s="144"/>
      <c r="K27" s="148"/>
      <c r="M27" s="52"/>
      <c r="N27" s="9"/>
      <c r="O27" s="10"/>
      <c r="P27" s="7"/>
      <c r="Q27" s="124"/>
      <c r="R27" s="66"/>
      <c r="S27" s="22" t="str">
        <f t="shared" si="17"/>
        <v/>
      </c>
      <c r="T27" s="22" t="str">
        <f t="shared" si="18"/>
        <v/>
      </c>
      <c r="U27" s="22" t="str">
        <f t="shared" si="19"/>
        <v/>
      </c>
      <c r="V27" s="31" t="str">
        <f t="shared" si="20"/>
        <v/>
      </c>
      <c r="W27" s="66"/>
      <c r="X27" s="61"/>
      <c r="Z27" s="52"/>
      <c r="AA27" s="9"/>
      <c r="AB27" s="10"/>
      <c r="AC27" s="7"/>
      <c r="AD27" s="7"/>
      <c r="AE27" s="66"/>
      <c r="AF27" s="22" t="str">
        <f t="shared" si="21"/>
        <v/>
      </c>
      <c r="AG27" s="22" t="str">
        <f t="shared" si="22"/>
        <v/>
      </c>
      <c r="AH27" s="22" t="str">
        <f t="shared" si="23"/>
        <v/>
      </c>
      <c r="AI27" s="31" t="str">
        <f t="shared" si="24"/>
        <v/>
      </c>
      <c r="AJ27" s="66"/>
      <c r="AK27" s="61"/>
      <c r="AM27" s="52"/>
      <c r="AN27" s="9" t="s">
        <v>7</v>
      </c>
      <c r="AO27" s="10" t="s">
        <v>45</v>
      </c>
      <c r="AP27" s="7" t="s">
        <v>4</v>
      </c>
      <c r="AQ27" s="7">
        <v>30</v>
      </c>
      <c r="AR27" s="6">
        <v>44118</v>
      </c>
      <c r="AS27" s="22">
        <f t="shared" si="25"/>
        <v>44148</v>
      </c>
      <c r="AT27" s="22">
        <f t="shared" ca="1" si="26"/>
        <v>44118</v>
      </c>
      <c r="AU27" s="22">
        <f t="shared" ca="1" si="27"/>
        <v>44148</v>
      </c>
      <c r="AV27" s="31">
        <f t="shared" si="28"/>
        <v>30</v>
      </c>
      <c r="AW27" s="6">
        <v>44118</v>
      </c>
      <c r="AX27" s="61">
        <v>44148</v>
      </c>
      <c r="AZ27" s="62"/>
      <c r="BA27" s="12"/>
      <c r="BB27" s="13"/>
      <c r="BC27" s="7"/>
      <c r="BD27" s="7"/>
      <c r="BE27" s="6"/>
      <c r="BF27" s="22" t="str">
        <f t="shared" si="33"/>
        <v/>
      </c>
      <c r="BG27" s="22" t="str">
        <f t="shared" si="34"/>
        <v/>
      </c>
      <c r="BH27" s="22" t="str">
        <f t="shared" si="35"/>
        <v/>
      </c>
      <c r="BI27" s="31" t="str">
        <f t="shared" si="36"/>
        <v/>
      </c>
      <c r="BJ27" s="8"/>
      <c r="BK27" s="61" t="s">
        <v>299</v>
      </c>
      <c r="BM27" s="19" t="str">
        <f t="shared" si="14"/>
        <v/>
      </c>
      <c r="BN27" s="20" t="str">
        <f t="shared" si="15"/>
        <v/>
      </c>
    </row>
    <row r="28" spans="2:66" x14ac:dyDescent="0.25">
      <c r="B28" s="143"/>
      <c r="C28" s="144"/>
      <c r="D28" s="149" t="str">
        <f t="shared" ca="1" si="16"/>
        <v/>
      </c>
      <c r="E28" s="145"/>
      <c r="F28" s="146"/>
      <c r="G28" s="144"/>
      <c r="H28" s="144"/>
      <c r="I28" s="147"/>
      <c r="J28" s="144"/>
      <c r="K28" s="148"/>
      <c r="M28" s="52"/>
      <c r="N28" s="9"/>
      <c r="O28" s="10"/>
      <c r="P28" s="7"/>
      <c r="Q28" s="124"/>
      <c r="R28" s="66"/>
      <c r="S28" s="22" t="str">
        <f t="shared" si="17"/>
        <v/>
      </c>
      <c r="T28" s="22" t="str">
        <f t="shared" si="18"/>
        <v/>
      </c>
      <c r="U28" s="22" t="str">
        <f t="shared" si="19"/>
        <v/>
      </c>
      <c r="V28" s="31" t="str">
        <f t="shared" si="20"/>
        <v/>
      </c>
      <c r="W28" s="66"/>
      <c r="X28" s="61"/>
      <c r="Z28" s="52"/>
      <c r="AA28" s="9"/>
      <c r="AB28" s="10"/>
      <c r="AC28" s="7"/>
      <c r="AD28" s="7"/>
      <c r="AE28" s="66"/>
      <c r="AF28" s="22" t="str">
        <f t="shared" si="21"/>
        <v/>
      </c>
      <c r="AG28" s="22" t="str">
        <f t="shared" si="22"/>
        <v/>
      </c>
      <c r="AH28" s="22" t="str">
        <f t="shared" si="23"/>
        <v/>
      </c>
      <c r="AI28" s="31" t="str">
        <f t="shared" si="24"/>
        <v/>
      </c>
      <c r="AJ28" s="66"/>
      <c r="AK28" s="61"/>
      <c r="AM28" s="52"/>
      <c r="AN28" s="9" t="s">
        <v>7</v>
      </c>
      <c r="AO28" s="10" t="s">
        <v>55</v>
      </c>
      <c r="AP28" s="7" t="s">
        <v>4</v>
      </c>
      <c r="AQ28" s="7">
        <v>30</v>
      </c>
      <c r="AR28" s="6">
        <v>44118</v>
      </c>
      <c r="AS28" s="22">
        <f t="shared" si="25"/>
        <v>44148</v>
      </c>
      <c r="AT28" s="22">
        <f t="shared" ca="1" si="26"/>
        <v>44118</v>
      </c>
      <c r="AU28" s="22">
        <f t="shared" ca="1" si="27"/>
        <v>44148</v>
      </c>
      <c r="AV28" s="31">
        <f t="shared" si="28"/>
        <v>30</v>
      </c>
      <c r="AW28" s="6">
        <v>44118</v>
      </c>
      <c r="AX28" s="61">
        <v>44148</v>
      </c>
      <c r="AZ28" s="62"/>
      <c r="BA28" s="12"/>
      <c r="BB28" s="13"/>
      <c r="BC28" s="7"/>
      <c r="BD28" s="7"/>
      <c r="BE28" s="6"/>
      <c r="BF28" s="22" t="str">
        <f t="shared" si="33"/>
        <v/>
      </c>
      <c r="BG28" s="22" t="str">
        <f t="shared" si="34"/>
        <v/>
      </c>
      <c r="BH28" s="22" t="str">
        <f t="shared" si="35"/>
        <v/>
      </c>
      <c r="BI28" s="31" t="str">
        <f t="shared" si="36"/>
        <v/>
      </c>
      <c r="BJ28" s="8"/>
      <c r="BK28" s="61" t="s">
        <v>299</v>
      </c>
      <c r="BM28" s="19" t="str">
        <f t="shared" si="14"/>
        <v/>
      </c>
      <c r="BN28" s="20" t="str">
        <f t="shared" si="15"/>
        <v/>
      </c>
    </row>
    <row r="29" spans="2:66" x14ac:dyDescent="0.25">
      <c r="B29" s="143"/>
      <c r="C29" s="144"/>
      <c r="D29" s="149" t="str">
        <f t="shared" ca="1" si="16"/>
        <v/>
      </c>
      <c r="E29" s="145"/>
      <c r="F29" s="146"/>
      <c r="G29" s="144"/>
      <c r="H29" s="144"/>
      <c r="I29" s="147"/>
      <c r="J29" s="144"/>
      <c r="K29" s="148"/>
      <c r="M29" s="52"/>
      <c r="N29" s="9"/>
      <c r="O29" s="10"/>
      <c r="P29" s="7"/>
      <c r="Q29" s="124"/>
      <c r="R29" s="66"/>
      <c r="S29" s="22" t="str">
        <f t="shared" si="17"/>
        <v/>
      </c>
      <c r="T29" s="22" t="str">
        <f t="shared" si="18"/>
        <v/>
      </c>
      <c r="U29" s="22" t="str">
        <f t="shared" si="19"/>
        <v/>
      </c>
      <c r="V29" s="31" t="str">
        <f t="shared" si="20"/>
        <v/>
      </c>
      <c r="W29" s="66"/>
      <c r="X29" s="61"/>
      <c r="Z29" s="52"/>
      <c r="AA29" s="9"/>
      <c r="AB29" s="10"/>
      <c r="AC29" s="7"/>
      <c r="AD29" s="7"/>
      <c r="AE29" s="66"/>
      <c r="AF29" s="22" t="str">
        <f t="shared" si="21"/>
        <v/>
      </c>
      <c r="AG29" s="22" t="str">
        <f t="shared" si="22"/>
        <v/>
      </c>
      <c r="AH29" s="22" t="str">
        <f t="shared" si="23"/>
        <v/>
      </c>
      <c r="AI29" s="31" t="str">
        <f t="shared" si="24"/>
        <v/>
      </c>
      <c r="AJ29" s="66"/>
      <c r="AK29" s="61"/>
      <c r="AM29" s="52"/>
      <c r="AN29" s="9" t="s">
        <v>7</v>
      </c>
      <c r="AO29" s="10" t="s">
        <v>56</v>
      </c>
      <c r="AP29" s="7" t="s">
        <v>4</v>
      </c>
      <c r="AQ29" s="7">
        <v>30</v>
      </c>
      <c r="AR29" s="6">
        <v>44118</v>
      </c>
      <c r="AS29" s="22">
        <f t="shared" si="25"/>
        <v>44148</v>
      </c>
      <c r="AT29" s="22">
        <f t="shared" ca="1" si="26"/>
        <v>44118</v>
      </c>
      <c r="AU29" s="22">
        <f t="shared" ca="1" si="27"/>
        <v>44148</v>
      </c>
      <c r="AV29" s="31">
        <f t="shared" si="28"/>
        <v>30</v>
      </c>
      <c r="AW29" s="6">
        <v>44118</v>
      </c>
      <c r="AX29" s="61">
        <v>44148</v>
      </c>
      <c r="AZ29" s="62"/>
      <c r="BA29" s="12"/>
      <c r="BB29" s="13"/>
      <c r="BC29" s="7"/>
      <c r="BD29" s="7"/>
      <c r="BE29" s="6"/>
      <c r="BF29" s="22" t="str">
        <f t="shared" si="33"/>
        <v/>
      </c>
      <c r="BG29" s="22" t="str">
        <f t="shared" si="34"/>
        <v/>
      </c>
      <c r="BH29" s="22" t="str">
        <f t="shared" si="35"/>
        <v/>
      </c>
      <c r="BI29" s="31" t="str">
        <f t="shared" si="36"/>
        <v/>
      </c>
      <c r="BJ29" s="8"/>
      <c r="BK29" s="61" t="s">
        <v>299</v>
      </c>
      <c r="BM29" s="19" t="str">
        <f t="shared" si="14"/>
        <v/>
      </c>
      <c r="BN29" s="20" t="str">
        <f t="shared" si="15"/>
        <v/>
      </c>
    </row>
    <row r="30" spans="2:66" x14ac:dyDescent="0.25">
      <c r="B30" s="143"/>
      <c r="C30" s="144"/>
      <c r="D30" s="149" t="str">
        <f t="shared" ca="1" si="16"/>
        <v/>
      </c>
      <c r="E30" s="145"/>
      <c r="F30" s="146"/>
      <c r="G30" s="144"/>
      <c r="H30" s="144"/>
      <c r="I30" s="147"/>
      <c r="J30" s="144"/>
      <c r="K30" s="148"/>
      <c r="M30" s="52"/>
      <c r="N30" s="9"/>
      <c r="O30" s="10"/>
      <c r="P30" s="7"/>
      <c r="Q30" s="124"/>
      <c r="R30" s="66"/>
      <c r="S30" s="22" t="str">
        <f t="shared" si="17"/>
        <v/>
      </c>
      <c r="T30" s="22" t="str">
        <f t="shared" si="18"/>
        <v/>
      </c>
      <c r="U30" s="22" t="str">
        <f t="shared" si="19"/>
        <v/>
      </c>
      <c r="V30" s="31" t="str">
        <f t="shared" si="20"/>
        <v/>
      </c>
      <c r="W30" s="66"/>
      <c r="X30" s="61"/>
      <c r="Z30" s="52"/>
      <c r="AA30" s="9"/>
      <c r="AB30" s="10"/>
      <c r="AC30" s="7"/>
      <c r="AD30" s="7"/>
      <c r="AE30" s="66"/>
      <c r="AF30" s="22" t="str">
        <f t="shared" si="21"/>
        <v/>
      </c>
      <c r="AG30" s="22" t="str">
        <f t="shared" si="22"/>
        <v/>
      </c>
      <c r="AH30" s="22" t="str">
        <f t="shared" si="23"/>
        <v/>
      </c>
      <c r="AI30" s="31" t="str">
        <f t="shared" si="24"/>
        <v/>
      </c>
      <c r="AJ30" s="66"/>
      <c r="AK30" s="61"/>
      <c r="AM30" s="52"/>
      <c r="AN30" s="9" t="s">
        <v>7</v>
      </c>
      <c r="AO30" s="10" t="s">
        <v>57</v>
      </c>
      <c r="AP30" s="7" t="s">
        <v>4</v>
      </c>
      <c r="AQ30" s="7">
        <v>30</v>
      </c>
      <c r="AR30" s="6">
        <v>44118</v>
      </c>
      <c r="AS30" s="22">
        <f t="shared" si="25"/>
        <v>44148</v>
      </c>
      <c r="AT30" s="22">
        <f t="shared" ca="1" si="26"/>
        <v>44118</v>
      </c>
      <c r="AU30" s="22">
        <f t="shared" ca="1" si="27"/>
        <v>44148</v>
      </c>
      <c r="AV30" s="31">
        <f t="shared" si="28"/>
        <v>30</v>
      </c>
      <c r="AW30" s="6">
        <v>44118</v>
      </c>
      <c r="AX30" s="61">
        <v>44148</v>
      </c>
      <c r="AZ30" s="62"/>
      <c r="BA30" s="12"/>
      <c r="BB30" s="13"/>
      <c r="BC30" s="7"/>
      <c r="BD30" s="7"/>
      <c r="BE30" s="6"/>
      <c r="BF30" s="22" t="str">
        <f t="shared" si="33"/>
        <v/>
      </c>
      <c r="BG30" s="22" t="str">
        <f t="shared" si="34"/>
        <v/>
      </c>
      <c r="BH30" s="22" t="str">
        <f t="shared" si="35"/>
        <v/>
      </c>
      <c r="BI30" s="31" t="str">
        <f t="shared" si="36"/>
        <v/>
      </c>
      <c r="BJ30" s="8"/>
      <c r="BK30" s="61" t="s">
        <v>299</v>
      </c>
      <c r="BM30" s="19" t="str">
        <f t="shared" si="14"/>
        <v/>
      </c>
      <c r="BN30" s="20" t="str">
        <f t="shared" si="15"/>
        <v/>
      </c>
    </row>
    <row r="31" spans="2:66" x14ac:dyDescent="0.25">
      <c r="B31" s="143"/>
      <c r="C31" s="144"/>
      <c r="D31" s="149" t="str">
        <f t="shared" ca="1" si="16"/>
        <v/>
      </c>
      <c r="E31" s="145"/>
      <c r="F31" s="146"/>
      <c r="G31" s="144"/>
      <c r="H31" s="144"/>
      <c r="I31" s="147"/>
      <c r="J31" s="144"/>
      <c r="K31" s="148"/>
      <c r="M31" s="52"/>
      <c r="N31" s="9"/>
      <c r="O31" s="10"/>
      <c r="P31" s="7"/>
      <c r="Q31" s="124"/>
      <c r="R31" s="66"/>
      <c r="S31" s="22" t="str">
        <f t="shared" si="17"/>
        <v/>
      </c>
      <c r="T31" s="22" t="str">
        <f t="shared" si="18"/>
        <v/>
      </c>
      <c r="U31" s="22" t="str">
        <f t="shared" si="19"/>
        <v/>
      </c>
      <c r="V31" s="31" t="str">
        <f t="shared" si="20"/>
        <v/>
      </c>
      <c r="W31" s="66"/>
      <c r="X31" s="61"/>
      <c r="Z31" s="52"/>
      <c r="AA31" s="9"/>
      <c r="AB31" s="10"/>
      <c r="AC31" s="7"/>
      <c r="AD31" s="7"/>
      <c r="AE31" s="66"/>
      <c r="AF31" s="22" t="str">
        <f t="shared" si="21"/>
        <v/>
      </c>
      <c r="AG31" s="22" t="str">
        <f t="shared" si="22"/>
        <v/>
      </c>
      <c r="AH31" s="22" t="str">
        <f t="shared" si="23"/>
        <v/>
      </c>
      <c r="AI31" s="31" t="str">
        <f t="shared" si="24"/>
        <v/>
      </c>
      <c r="AJ31" s="66"/>
      <c r="AK31" s="61"/>
      <c r="AM31" s="52"/>
      <c r="AN31" s="9" t="s">
        <v>7</v>
      </c>
      <c r="AO31" s="10" t="s">
        <v>46</v>
      </c>
      <c r="AP31" s="7" t="s">
        <v>4</v>
      </c>
      <c r="AQ31" s="7">
        <v>30</v>
      </c>
      <c r="AR31" s="6">
        <v>44118</v>
      </c>
      <c r="AS31" s="22">
        <f t="shared" si="25"/>
        <v>44148</v>
      </c>
      <c r="AT31" s="22">
        <f t="shared" ca="1" si="26"/>
        <v>44118</v>
      </c>
      <c r="AU31" s="22">
        <f t="shared" ca="1" si="27"/>
        <v>44148</v>
      </c>
      <c r="AV31" s="31">
        <f t="shared" si="28"/>
        <v>30</v>
      </c>
      <c r="AW31" s="6">
        <v>44118</v>
      </c>
      <c r="AX31" s="61">
        <v>44148</v>
      </c>
      <c r="AZ31" s="62"/>
      <c r="BA31" s="12"/>
      <c r="BB31" s="13"/>
      <c r="BC31" s="7"/>
      <c r="BD31" s="7"/>
      <c r="BE31" s="6"/>
      <c r="BF31" s="22" t="str">
        <f t="shared" si="33"/>
        <v/>
      </c>
      <c r="BG31" s="22" t="str">
        <f t="shared" si="34"/>
        <v/>
      </c>
      <c r="BH31" s="22" t="str">
        <f t="shared" si="35"/>
        <v/>
      </c>
      <c r="BI31" s="31" t="str">
        <f t="shared" si="36"/>
        <v/>
      </c>
      <c r="BJ31" s="8"/>
      <c r="BK31" s="61" t="s">
        <v>299</v>
      </c>
      <c r="BM31" s="19" t="str">
        <f t="shared" si="14"/>
        <v/>
      </c>
      <c r="BN31" s="20" t="str">
        <f t="shared" si="15"/>
        <v/>
      </c>
    </row>
    <row r="32" spans="2:66" x14ac:dyDescent="0.25">
      <c r="B32" s="143"/>
      <c r="C32" s="144"/>
      <c r="D32" s="149" t="str">
        <f t="shared" ca="1" si="16"/>
        <v/>
      </c>
      <c r="E32" s="145"/>
      <c r="F32" s="146"/>
      <c r="G32" s="144"/>
      <c r="H32" s="144"/>
      <c r="I32" s="147"/>
      <c r="J32" s="144"/>
      <c r="K32" s="148"/>
      <c r="M32" s="52"/>
      <c r="N32" s="9"/>
      <c r="O32" s="10"/>
      <c r="P32" s="7"/>
      <c r="Q32" s="124"/>
      <c r="R32" s="66"/>
      <c r="S32" s="22" t="str">
        <f t="shared" si="17"/>
        <v/>
      </c>
      <c r="T32" s="22" t="str">
        <f t="shared" si="18"/>
        <v/>
      </c>
      <c r="U32" s="22" t="str">
        <f t="shared" si="19"/>
        <v/>
      </c>
      <c r="V32" s="31" t="str">
        <f t="shared" si="20"/>
        <v/>
      </c>
      <c r="W32" s="66"/>
      <c r="X32" s="61"/>
      <c r="Z32" s="52"/>
      <c r="AA32" s="9"/>
      <c r="AB32" s="10"/>
      <c r="AC32" s="7"/>
      <c r="AD32" s="7"/>
      <c r="AE32" s="66"/>
      <c r="AF32" s="22" t="str">
        <f t="shared" si="21"/>
        <v/>
      </c>
      <c r="AG32" s="22" t="str">
        <f t="shared" si="22"/>
        <v/>
      </c>
      <c r="AH32" s="22" t="str">
        <f t="shared" si="23"/>
        <v/>
      </c>
      <c r="AI32" s="31" t="str">
        <f t="shared" si="24"/>
        <v/>
      </c>
      <c r="AJ32" s="66"/>
      <c r="AK32" s="61"/>
      <c r="AM32" s="52"/>
      <c r="AN32" s="9" t="s">
        <v>7</v>
      </c>
      <c r="AO32" s="10" t="s">
        <v>53</v>
      </c>
      <c r="AP32" s="7" t="s">
        <v>4</v>
      </c>
      <c r="AQ32" s="7">
        <v>30</v>
      </c>
      <c r="AR32" s="6">
        <v>44118</v>
      </c>
      <c r="AS32" s="22">
        <f t="shared" si="25"/>
        <v>44148</v>
      </c>
      <c r="AT32" s="22">
        <f t="shared" ca="1" si="26"/>
        <v>44118</v>
      </c>
      <c r="AU32" s="22">
        <f t="shared" ca="1" si="27"/>
        <v>44148</v>
      </c>
      <c r="AV32" s="31">
        <f t="shared" si="28"/>
        <v>30</v>
      </c>
      <c r="AW32" s="6">
        <v>44118</v>
      </c>
      <c r="AX32" s="61">
        <v>44148</v>
      </c>
      <c r="AZ32" s="62"/>
      <c r="BA32" s="12"/>
      <c r="BB32" s="13"/>
      <c r="BC32" s="7"/>
      <c r="BD32" s="7"/>
      <c r="BE32" s="6"/>
      <c r="BF32" s="22" t="str">
        <f t="shared" si="33"/>
        <v/>
      </c>
      <c r="BG32" s="22" t="str">
        <f t="shared" si="34"/>
        <v/>
      </c>
      <c r="BH32" s="22" t="str">
        <f t="shared" si="35"/>
        <v/>
      </c>
      <c r="BI32" s="31" t="str">
        <f t="shared" si="36"/>
        <v/>
      </c>
      <c r="BJ32" s="8"/>
      <c r="BK32" s="61" t="s">
        <v>299</v>
      </c>
      <c r="BM32" s="19" t="str">
        <f t="shared" si="14"/>
        <v/>
      </c>
      <c r="BN32" s="20" t="str">
        <f t="shared" si="15"/>
        <v/>
      </c>
    </row>
    <row r="33" spans="2:66" x14ac:dyDescent="0.25">
      <c r="B33" s="143"/>
      <c r="C33" s="144"/>
      <c r="D33" s="149" t="str">
        <f t="shared" ca="1" si="16"/>
        <v/>
      </c>
      <c r="E33" s="145"/>
      <c r="F33" s="146"/>
      <c r="G33" s="144"/>
      <c r="H33" s="144"/>
      <c r="I33" s="147"/>
      <c r="J33" s="144"/>
      <c r="K33" s="148"/>
      <c r="M33" s="52"/>
      <c r="N33" s="9"/>
      <c r="O33" s="10"/>
      <c r="P33" s="7"/>
      <c r="Q33" s="124"/>
      <c r="R33" s="66"/>
      <c r="S33" s="22" t="str">
        <f t="shared" si="17"/>
        <v/>
      </c>
      <c r="T33" s="22" t="str">
        <f t="shared" si="18"/>
        <v/>
      </c>
      <c r="U33" s="22" t="str">
        <f t="shared" si="19"/>
        <v/>
      </c>
      <c r="V33" s="31" t="str">
        <f t="shared" si="20"/>
        <v/>
      </c>
      <c r="W33" s="66"/>
      <c r="X33" s="61"/>
      <c r="Z33" s="52"/>
      <c r="AA33" s="9"/>
      <c r="AB33" s="10"/>
      <c r="AC33" s="7"/>
      <c r="AD33" s="7"/>
      <c r="AE33" s="66"/>
      <c r="AF33" s="22" t="str">
        <f t="shared" si="21"/>
        <v/>
      </c>
      <c r="AG33" s="22" t="str">
        <f t="shared" si="22"/>
        <v/>
      </c>
      <c r="AH33" s="22" t="str">
        <f t="shared" si="23"/>
        <v/>
      </c>
      <c r="AI33" s="31" t="str">
        <f t="shared" si="24"/>
        <v/>
      </c>
      <c r="AJ33" s="66"/>
      <c r="AK33" s="61"/>
      <c r="AM33" s="52"/>
      <c r="AN33" s="9" t="s">
        <v>7</v>
      </c>
      <c r="AO33" s="10" t="s">
        <v>54</v>
      </c>
      <c r="AP33" s="7" t="s">
        <v>4</v>
      </c>
      <c r="AQ33" s="7">
        <v>30</v>
      </c>
      <c r="AR33" s="6">
        <v>44118</v>
      </c>
      <c r="AS33" s="22">
        <f t="shared" si="25"/>
        <v>44148</v>
      </c>
      <c r="AT33" s="22">
        <f t="shared" ca="1" si="26"/>
        <v>44118</v>
      </c>
      <c r="AU33" s="22">
        <f t="shared" ca="1" si="27"/>
        <v>44148</v>
      </c>
      <c r="AV33" s="31">
        <f t="shared" si="28"/>
        <v>30</v>
      </c>
      <c r="AW33" s="6">
        <v>44118</v>
      </c>
      <c r="AX33" s="61">
        <v>44148</v>
      </c>
      <c r="AZ33" s="62"/>
      <c r="BA33" s="12"/>
      <c r="BB33" s="13"/>
      <c r="BC33" s="7"/>
      <c r="BD33" s="7"/>
      <c r="BE33" s="6"/>
      <c r="BF33" s="22" t="str">
        <f t="shared" si="33"/>
        <v/>
      </c>
      <c r="BG33" s="22" t="str">
        <f t="shared" si="34"/>
        <v/>
      </c>
      <c r="BH33" s="22" t="str">
        <f t="shared" si="35"/>
        <v/>
      </c>
      <c r="BI33" s="31" t="str">
        <f t="shared" si="36"/>
        <v/>
      </c>
      <c r="BJ33" s="8"/>
      <c r="BK33" s="61" t="s">
        <v>299</v>
      </c>
      <c r="BM33" s="19" t="str">
        <f t="shared" si="14"/>
        <v/>
      </c>
      <c r="BN33" s="20" t="str">
        <f t="shared" si="15"/>
        <v/>
      </c>
    </row>
    <row r="34" spans="2:66" ht="15.75" thickBot="1" x14ac:dyDescent="0.3">
      <c r="B34" s="40"/>
      <c r="C34" s="41"/>
      <c r="D34" s="42"/>
      <c r="E34" s="139"/>
      <c r="F34" s="43"/>
      <c r="G34" s="41"/>
      <c r="H34" s="41"/>
      <c r="I34" s="44"/>
      <c r="J34" s="41"/>
      <c r="K34" s="45"/>
      <c r="M34" s="53"/>
      <c r="N34" s="59"/>
      <c r="O34" s="54"/>
      <c r="P34" s="55"/>
      <c r="Q34" s="125"/>
      <c r="R34" s="55"/>
      <c r="S34" s="55"/>
      <c r="T34" s="55"/>
      <c r="U34" s="55"/>
      <c r="V34" s="55"/>
      <c r="W34" s="56"/>
      <c r="X34" s="57"/>
      <c r="Z34" s="53"/>
      <c r="AA34" s="59"/>
      <c r="AB34" s="54"/>
      <c r="AC34" s="55"/>
      <c r="AD34" s="55"/>
      <c r="AE34" s="67"/>
      <c r="AF34" s="55"/>
      <c r="AG34" s="55"/>
      <c r="AH34" s="55"/>
      <c r="AI34" s="55"/>
      <c r="AJ34" s="69"/>
      <c r="AK34" s="57"/>
      <c r="AM34" s="53"/>
      <c r="AN34" s="59"/>
      <c r="AO34" s="54"/>
      <c r="AP34" s="55"/>
      <c r="AQ34" s="55"/>
      <c r="AR34" s="55"/>
      <c r="AS34" s="55"/>
      <c r="AT34" s="55"/>
      <c r="AU34" s="55"/>
      <c r="AV34" s="55"/>
      <c r="AW34" s="56"/>
      <c r="AX34" s="57"/>
      <c r="AZ34" s="53"/>
      <c r="BA34" s="59"/>
      <c r="BB34" s="54"/>
      <c r="BC34" s="55"/>
      <c r="BD34" s="55"/>
      <c r="BE34" s="55"/>
      <c r="BF34" s="55"/>
      <c r="BG34" s="55"/>
      <c r="BH34" s="55"/>
      <c r="BI34" s="55"/>
      <c r="BJ34" s="56"/>
      <c r="BK34" s="57"/>
      <c r="BM34" s="19" t="str">
        <f t="shared" si="14"/>
        <v/>
      </c>
      <c r="BN34" s="20" t="str">
        <f t="shared" si="15"/>
        <v/>
      </c>
    </row>
    <row r="35" spans="2:66" x14ac:dyDescent="0.25">
      <c r="B35" s="34" t="s">
        <v>26</v>
      </c>
      <c r="C35" s="35" t="s">
        <v>25</v>
      </c>
      <c r="D35" s="36">
        <f ca="1">IF(EXACT(C35, ""), "", VLOOKUP(C35, OFFSET($BM$6, 0, 0, PARAMETER!$C$2, 2), 2, FALSE))</f>
        <v>44148</v>
      </c>
      <c r="E35" s="138"/>
      <c r="F35" s="37">
        <f ca="1">IF(OR(EXACT(G35, ""), EXACT(H35, "")), "", H35-G35)</f>
        <v>5</v>
      </c>
      <c r="G35" s="38">
        <f ca="1">IF(COUNT(T35, AG35, AT35, BG35)=0, D35, MIN(T35, AG35, AT35, BG35))</f>
        <v>44148</v>
      </c>
      <c r="H35" s="38">
        <f ca="1">IF(COUNT(U35, AH35, AU35, BH35)=0, (D35 + IFERROR(1/(1/E35), 0)), MAX(U35, AH35, AU35, BH35))</f>
        <v>44153</v>
      </c>
      <c r="I35" s="37">
        <f>IF(OR(EXACT(J35, ""), EXACT(K35, "")), "", K35-J35)</f>
        <v>3</v>
      </c>
      <c r="J35" s="38">
        <f>IF(COUNT(W35, AJ35, AW35, BJ35)=0, D35, MIN(W35, AJ35, AW35, BJ35))</f>
        <v>44148</v>
      </c>
      <c r="K35" s="39">
        <f>IF(COUNT(X35, AK35, AX35, BK35)=0, (D35 + IFERROR(1/(1/E35), 0)), MAX(X35, AK35, AX35, BK35))</f>
        <v>44151</v>
      </c>
      <c r="M35" s="46"/>
      <c r="N35" s="58"/>
      <c r="O35" s="47"/>
      <c r="P35" s="48"/>
      <c r="Q35" s="123">
        <f>IF(OR(EXACT(R35, ""), EXACT(S35, "")), "", S35-R35)</f>
        <v>3</v>
      </c>
      <c r="R35" s="50">
        <f>IF(COUNT(R36:R42)=0, "", MIN(R36:R42))</f>
        <v>44148</v>
      </c>
      <c r="S35" s="50">
        <f>IF(COUNT(S36:S42)=0, "", MAX(S36:S42))</f>
        <v>44151</v>
      </c>
      <c r="T35" s="50">
        <f ca="1">IF(COUNT(T36:T42)=0, "", MIN(T36:T42))</f>
        <v>44148</v>
      </c>
      <c r="U35" s="50">
        <f ca="1">IF(COUNT(U36:U42)=0, "", MAX(U36:U42))</f>
        <v>44151</v>
      </c>
      <c r="V35" s="49">
        <f>IF(OR(EXACT(W35, ""), EXACT(X35, "")), "", X35-W35)</f>
        <v>3</v>
      </c>
      <c r="W35" s="50">
        <f>IF(COUNT(W36:W42)=0, "", MIN(W36:W42))</f>
        <v>44148</v>
      </c>
      <c r="X35" s="51">
        <f>IF(COUNT(X36:X42)=0, "", MAX(X36:X42))</f>
        <v>44151</v>
      </c>
      <c r="Y35" s="11"/>
      <c r="Z35" s="46"/>
      <c r="AA35" s="58"/>
      <c r="AB35" s="47"/>
      <c r="AC35" s="48"/>
      <c r="AD35" s="49">
        <f>IF(OR(EXACT(AE35, ""), EXACT(AF35, "")), "", AF35-AE35)</f>
        <v>5</v>
      </c>
      <c r="AE35" s="50">
        <f>IF(COUNT(AE36:AE42)=0, "", MIN(AE36:AE42))</f>
        <v>44148</v>
      </c>
      <c r="AF35" s="50">
        <f>IF(COUNT(AF36:AF42)=0, "", MAX(AF36:AF42))</f>
        <v>44153</v>
      </c>
      <c r="AG35" s="50">
        <f ca="1">IF(COUNT(AG36:AG42)=0, "", MIN(AG36:AG42))</f>
        <v>44148</v>
      </c>
      <c r="AH35" s="50">
        <f ca="1">IF(COUNT(AH36:AH42)=0, "", MAX(AH36:AH42))</f>
        <v>44153</v>
      </c>
      <c r="AI35" s="49" t="str">
        <f>IF(OR(EXACT(AJ35, ""), EXACT(AK35, "")), "", AK35-AJ35)</f>
        <v/>
      </c>
      <c r="AJ35" s="50" t="str">
        <f>IF(COUNT(AJ36:AJ42)=0, "", MIN(AJ36:AJ42))</f>
        <v/>
      </c>
      <c r="AK35" s="51" t="str">
        <f>IF(COUNT(AK36:AK42)=0, "", MAX(AK36:AK42))</f>
        <v/>
      </c>
      <c r="AL35" s="11"/>
      <c r="AM35" s="46"/>
      <c r="AN35" s="58"/>
      <c r="AO35" s="47"/>
      <c r="AP35" s="48"/>
      <c r="AQ35" s="49">
        <f>IF(OR(EXACT(AR35, ""), EXACT(AS35, "")), "", AS35-AR35)</f>
        <v>1</v>
      </c>
      <c r="AR35" s="50">
        <f>IF(COUNT(AR36:AR42)=0, "", MIN(AR36:AR42))</f>
        <v>44148</v>
      </c>
      <c r="AS35" s="50">
        <f>IF(COUNT(AS36:AS42)=0, "", MAX(AS36:AS42))</f>
        <v>44149</v>
      </c>
      <c r="AT35" s="50">
        <f ca="1">IF(COUNT(AT36:AT42)=0, "", MIN(AT36:AT42))</f>
        <v>44148</v>
      </c>
      <c r="AU35" s="50">
        <f ca="1">IF(COUNT(AU36:AU42)=0, "", MAX(AU36:AU42))</f>
        <v>44149</v>
      </c>
      <c r="AV35" s="49">
        <f>IF(OR(EXACT(AW35, ""), EXACT(AX35, "")), "", AX35-AW35)</f>
        <v>1</v>
      </c>
      <c r="AW35" s="50">
        <f>IF(COUNT(AW36:AW42)=0, "", MIN(AW36:AW42))</f>
        <v>44148</v>
      </c>
      <c r="AX35" s="51">
        <f>IF(COUNT(AX36:AX42)=0, "", MAX(AX36:AX42))</f>
        <v>44149</v>
      </c>
      <c r="AY35" s="11"/>
      <c r="AZ35" s="46"/>
      <c r="BA35" s="58"/>
      <c r="BB35" s="47"/>
      <c r="BC35" s="48"/>
      <c r="BD35" s="49" t="str">
        <f>IF(OR(EXACT(BE35, ""), EXACT(BF35, "")), "", BF35-BE35)</f>
        <v/>
      </c>
      <c r="BE35" s="50" t="str">
        <f>IF(COUNT(BE36:BE42)=0, "", MIN(BE36:BE42))</f>
        <v/>
      </c>
      <c r="BF35" s="50" t="str">
        <f>IF(COUNT(BF36:BF42)=0, "", MAX(BF36:BF42))</f>
        <v/>
      </c>
      <c r="BG35" s="50" t="str">
        <f>IF(COUNT(BG36:BG42)=0, "", MIN(BG36:BG42))</f>
        <v/>
      </c>
      <c r="BH35" s="50" t="str">
        <f>IF(COUNT(BH36:BH42)=0, "", MAX(BH36:BH42))</f>
        <v/>
      </c>
      <c r="BI35" s="49" t="str">
        <f>IF(OR(EXACT(BJ35, ""), EXACT(BK35, "")), "", BK35-BJ35)</f>
        <v/>
      </c>
      <c r="BJ35" s="50" t="str">
        <f>IF(COUNT(BJ36:BJ42)=0, "", MIN(BJ36:BJ42))</f>
        <v/>
      </c>
      <c r="BK35" s="51" t="str">
        <f>IF(COUNT(BK36:BK42)=0, "", MAX(BK36:BK42))</f>
        <v/>
      </c>
      <c r="BM35" s="19" t="str">
        <f t="shared" si="14"/>
        <v>System.Authentication.Login</v>
      </c>
      <c r="BN35" s="20">
        <f t="shared" ca="1" si="15"/>
        <v>44151</v>
      </c>
    </row>
    <row r="36" spans="2:66" x14ac:dyDescent="0.25">
      <c r="B36" s="143"/>
      <c r="C36" s="144"/>
      <c r="D36" s="150">
        <f ca="1">D35</f>
        <v>44148</v>
      </c>
      <c r="E36" s="151"/>
      <c r="F36" s="146"/>
      <c r="G36" s="144"/>
      <c r="H36" s="144"/>
      <c r="I36" s="147"/>
      <c r="J36" s="144"/>
      <c r="K36" s="148"/>
      <c r="M36" s="52"/>
      <c r="N36" s="9"/>
      <c r="O36" s="10"/>
      <c r="P36" s="7" t="s">
        <v>3</v>
      </c>
      <c r="Q36" s="126">
        <v>3</v>
      </c>
      <c r="R36" s="66">
        <v>44148</v>
      </c>
      <c r="S36" s="22">
        <f t="shared" ref="S36" si="37">IF(OR(EXACT(Q36,""), EXACT(R36,"")), "", Q36+R36)</f>
        <v>44151</v>
      </c>
      <c r="T36" s="22">
        <f t="shared" ref="T36" ca="1" si="38">IF(OR(EXACT(Q36,""), EXACT(R36,"")), "", IF(R36&lt;$D36, $D36, R36))</f>
        <v>44148</v>
      </c>
      <c r="U36" s="22">
        <f t="shared" ref="U36" ca="1" si="39">IF(OR(EXACT(Q36,""), EXACT(R36,"")), "", Q36+T36)</f>
        <v>44151</v>
      </c>
      <c r="V36" s="31">
        <f t="shared" ref="V36" si="40">IF(OR(EXACT(W36,""), EXACT(X36,"")), "",  X36-W36)</f>
        <v>3</v>
      </c>
      <c r="W36" s="66">
        <v>44148</v>
      </c>
      <c r="X36" s="61">
        <v>44151</v>
      </c>
      <c r="Z36" s="52"/>
      <c r="AA36" s="9" t="s">
        <v>7</v>
      </c>
      <c r="AB36" s="10" t="s">
        <v>8</v>
      </c>
      <c r="AC36" s="7" t="s">
        <v>4</v>
      </c>
      <c r="AD36" s="5">
        <v>3</v>
      </c>
      <c r="AE36" s="66">
        <v>44148</v>
      </c>
      <c r="AF36" s="22">
        <f t="shared" ref="AF36" si="41">IF(OR(EXACT(AD36,""), EXACT(AE36,"")), "", AD36+AE36)</f>
        <v>44151</v>
      </c>
      <c r="AG36" s="22">
        <f t="shared" ref="AG36" ca="1" si="42">IF(OR(EXACT(AD36,""), EXACT(AE36,"")), "", IF(AE36&lt;$D36, $D36, AE36))</f>
        <v>44148</v>
      </c>
      <c r="AH36" s="22">
        <f t="shared" ref="AH36" ca="1" si="43">IF(OR(EXACT(AD36,""), EXACT(AE36,"")), "", AD36+AG36)</f>
        <v>44151</v>
      </c>
      <c r="AI36" s="31" t="str">
        <f t="shared" ref="AI36" si="44">IF(OR(EXACT(AJ36,""), EXACT(AK36,"")), "",  AK36-AJ36)</f>
        <v/>
      </c>
      <c r="AJ36" s="66"/>
      <c r="AK36" s="61"/>
      <c r="AM36" s="52" t="s">
        <v>0</v>
      </c>
      <c r="AN36" s="102" t="s">
        <v>6</v>
      </c>
      <c r="AO36" s="103"/>
      <c r="AP36" s="7"/>
      <c r="AQ36" s="7"/>
      <c r="AR36" s="6"/>
      <c r="AS36" s="22" t="str">
        <f t="shared" ref="AS36" si="45">IF(OR(EXACT(AQ36,""), EXACT(AR36,"")), "", AQ36+AR36)</f>
        <v/>
      </c>
      <c r="AT36" s="22" t="str">
        <f t="shared" ref="AT36" si="46">IF(OR(EXACT(AQ36, ""), EXACT(AR36, "")), "", IF(EXACT($D36, ""), AR36, IF(AR36&lt;$D36, $D36, AR36)))</f>
        <v/>
      </c>
      <c r="AU36" s="22" t="str">
        <f t="shared" ref="AU36" si="47">IF(OR(EXACT(AQ36,""), EXACT(AR36,"")), "", AQ36+AT36)</f>
        <v/>
      </c>
      <c r="AV36" s="31" t="str">
        <f t="shared" ref="AV36" si="48">IF(OR(EXACT(AW36,""), EXACT(AX36,"")), "",  AX36-AW36)</f>
        <v/>
      </c>
      <c r="AW36" s="6"/>
      <c r="AX36" s="61"/>
      <c r="AZ36" s="52"/>
      <c r="BA36" s="104"/>
      <c r="BB36" s="105"/>
      <c r="BC36" s="7"/>
      <c r="BD36" s="7"/>
      <c r="BE36" s="7"/>
      <c r="BF36" s="22" t="str">
        <f t="shared" ref="BF36" si="49">IF(OR(EXACT(BD36,""), EXACT(BE36,"")), "", BD36+BE36)</f>
        <v/>
      </c>
      <c r="BG36" s="22" t="str">
        <f t="shared" ref="BG36" si="50">IF(OR(EXACT(BD36, ""), EXACT(BE36, "")), "", IF(EXACT($D36, ""), BE36, IF(BE36&lt;$D36, $D36, BE36)))</f>
        <v/>
      </c>
      <c r="BH36" s="22" t="str">
        <f t="shared" ref="BH36" si="51">IF(OR(EXACT(BD36,""), EXACT(BE36,"")), "", BD36+BG36)</f>
        <v/>
      </c>
      <c r="BI36" s="31" t="str">
        <f t="shared" ref="BI36" si="52">IF(OR(EXACT(BJ36,""), EXACT(BK36,"")), "",  BK36-BJ36)</f>
        <v/>
      </c>
      <c r="BJ36" s="8"/>
      <c r="BK36" s="61" t="s">
        <v>299</v>
      </c>
      <c r="BM36" s="19" t="str">
        <f t="shared" si="14"/>
        <v/>
      </c>
      <c r="BN36" s="20" t="str">
        <f t="shared" si="15"/>
        <v/>
      </c>
    </row>
    <row r="37" spans="2:66" x14ac:dyDescent="0.25">
      <c r="B37" s="143"/>
      <c r="C37" s="144"/>
      <c r="D37" s="150">
        <f t="shared" ref="D37:D41" ca="1" si="53">D36</f>
        <v>44148</v>
      </c>
      <c r="E37" s="151"/>
      <c r="F37" s="146"/>
      <c r="G37" s="144"/>
      <c r="H37" s="144"/>
      <c r="I37" s="147"/>
      <c r="J37" s="144"/>
      <c r="K37" s="148"/>
      <c r="M37" s="52"/>
      <c r="N37" s="9"/>
      <c r="O37" s="10"/>
      <c r="P37" s="7"/>
      <c r="Q37" s="124"/>
      <c r="R37" s="66"/>
      <c r="S37" s="22" t="str">
        <f t="shared" ref="S37:S41" si="54">IF(OR(EXACT(Q37,""), EXACT(R37,"")), "", Q37+R37)</f>
        <v/>
      </c>
      <c r="T37" s="22" t="str">
        <f t="shared" ref="T37:T41" si="55">IF(OR(EXACT(Q37,""), EXACT(R37,"")), "", IF(R37&lt;$D37, $D37, R37))</f>
        <v/>
      </c>
      <c r="U37" s="22" t="str">
        <f t="shared" ref="U37:U41" si="56">IF(OR(EXACT(Q37,""), EXACT(R37,"")), "", Q37+T37)</f>
        <v/>
      </c>
      <c r="V37" s="31" t="str">
        <f t="shared" ref="V37:V41" si="57">IF(OR(EXACT(W37,""), EXACT(X37,"")), "",  X37-W37)</f>
        <v/>
      </c>
      <c r="W37" s="66"/>
      <c r="X37" s="61"/>
      <c r="Z37" s="52"/>
      <c r="AA37" s="9" t="s">
        <v>7</v>
      </c>
      <c r="AB37" s="10" t="s">
        <v>9</v>
      </c>
      <c r="AC37" s="7" t="s">
        <v>4</v>
      </c>
      <c r="AD37" s="5">
        <v>4</v>
      </c>
      <c r="AE37" s="66">
        <v>44149</v>
      </c>
      <c r="AF37" s="22">
        <f t="shared" ref="AF37:AF41" si="58">IF(OR(EXACT(AD37,""), EXACT(AE37,"")), "", AD37+AE37)</f>
        <v>44153</v>
      </c>
      <c r="AG37" s="22">
        <f t="shared" ref="AG37:AG41" ca="1" si="59">IF(OR(EXACT(AD37,""), EXACT(AE37,"")), "", IF(AE37&lt;$D37, $D37, AE37))</f>
        <v>44149</v>
      </c>
      <c r="AH37" s="22">
        <f t="shared" ref="AH37:AH41" ca="1" si="60">IF(OR(EXACT(AD37,""), EXACT(AE37,"")), "", AD37+AG37)</f>
        <v>44153</v>
      </c>
      <c r="AI37" s="31" t="str">
        <f t="shared" ref="AI37:AI41" si="61">IF(OR(EXACT(AJ37,""), EXACT(AK37,"")), "",  AK37-AJ37)</f>
        <v/>
      </c>
      <c r="AJ37" s="66"/>
      <c r="AK37" s="61"/>
      <c r="AM37" s="52"/>
      <c r="AN37" s="9" t="s">
        <v>7</v>
      </c>
      <c r="AO37" s="10" t="s">
        <v>20</v>
      </c>
      <c r="AP37" s="7" t="s">
        <v>4</v>
      </c>
      <c r="AQ37" s="7">
        <v>1</v>
      </c>
      <c r="AR37" s="6">
        <v>44148</v>
      </c>
      <c r="AS37" s="22">
        <f t="shared" ref="AS37:AS41" si="62">IF(OR(EXACT(AQ37,""), EXACT(AR37,"")), "", AQ37+AR37)</f>
        <v>44149</v>
      </c>
      <c r="AT37" s="22">
        <f t="shared" ref="AT37:AT41" ca="1" si="63">IF(OR(EXACT(AQ37, ""), EXACT(AR37, "")), "", IF(EXACT($D37, ""), AR37, IF(AR37&lt;$D37, $D37, AR37)))</f>
        <v>44148</v>
      </c>
      <c r="AU37" s="22">
        <f t="shared" ref="AU37:AU41" ca="1" si="64">IF(OR(EXACT(AQ37,""), EXACT(AR37,"")), "", AQ37+AT37)</f>
        <v>44149</v>
      </c>
      <c r="AV37" s="31">
        <f t="shared" ref="AV37:AV41" si="65">IF(OR(EXACT(AW37,""), EXACT(AX37,"")), "",  AX37-AW37)</f>
        <v>1</v>
      </c>
      <c r="AW37" s="6">
        <v>44148</v>
      </c>
      <c r="AX37" s="61">
        <v>44149</v>
      </c>
      <c r="AZ37" s="52"/>
      <c r="BA37" s="104"/>
      <c r="BB37" s="105"/>
      <c r="BC37" s="7"/>
      <c r="BD37" s="7"/>
      <c r="BE37" s="7"/>
      <c r="BF37" s="22" t="str">
        <f t="shared" ref="BF37:BF41" si="66">IF(OR(EXACT(BD37,""), EXACT(BE37,"")), "", BD37+BE37)</f>
        <v/>
      </c>
      <c r="BG37" s="22" t="str">
        <f t="shared" ref="BG37:BG41" si="67">IF(OR(EXACT(BD37, ""), EXACT(BE37, "")), "", IF(EXACT($D37, ""), BE37, IF(BE37&lt;$D37, $D37, BE37)))</f>
        <v/>
      </c>
      <c r="BH37" s="22" t="str">
        <f t="shared" ref="BH37:BH41" si="68">IF(OR(EXACT(BD37,""), EXACT(BE37,"")), "", BD37+BG37)</f>
        <v/>
      </c>
      <c r="BI37" s="31" t="str">
        <f t="shared" ref="BI37:BI41" si="69">IF(OR(EXACT(BJ37,""), EXACT(BK37,"")), "",  BK37-BJ37)</f>
        <v/>
      </c>
      <c r="BJ37" s="8"/>
      <c r="BK37" s="61" t="s">
        <v>299</v>
      </c>
      <c r="BM37" s="19" t="str">
        <f t="shared" si="14"/>
        <v/>
      </c>
      <c r="BN37" s="20" t="str">
        <f t="shared" si="15"/>
        <v/>
      </c>
    </row>
    <row r="38" spans="2:66" x14ac:dyDescent="0.25">
      <c r="B38" s="143"/>
      <c r="C38" s="144"/>
      <c r="D38" s="150">
        <f t="shared" ca="1" si="53"/>
        <v>44148</v>
      </c>
      <c r="E38" s="151"/>
      <c r="F38" s="146"/>
      <c r="G38" s="144"/>
      <c r="H38" s="144"/>
      <c r="I38" s="147"/>
      <c r="J38" s="144"/>
      <c r="K38" s="148"/>
      <c r="M38" s="52"/>
      <c r="N38" s="9"/>
      <c r="O38" s="10"/>
      <c r="P38" s="7"/>
      <c r="Q38" s="124"/>
      <c r="R38" s="66"/>
      <c r="S38" s="22" t="str">
        <f t="shared" si="54"/>
        <v/>
      </c>
      <c r="T38" s="22" t="str">
        <f t="shared" si="55"/>
        <v/>
      </c>
      <c r="U38" s="22" t="str">
        <f t="shared" si="56"/>
        <v/>
      </c>
      <c r="V38" s="31" t="str">
        <f t="shared" si="57"/>
        <v/>
      </c>
      <c r="W38" s="66"/>
      <c r="X38" s="61"/>
      <c r="Z38" s="52"/>
      <c r="AA38" s="9"/>
      <c r="AB38" s="10"/>
      <c r="AC38" s="7"/>
      <c r="AD38" s="7"/>
      <c r="AE38" s="66"/>
      <c r="AF38" s="22" t="str">
        <f t="shared" si="58"/>
        <v/>
      </c>
      <c r="AG38" s="22" t="str">
        <f t="shared" si="59"/>
        <v/>
      </c>
      <c r="AH38" s="22" t="str">
        <f t="shared" si="60"/>
        <v/>
      </c>
      <c r="AI38" s="31" t="str">
        <f t="shared" si="61"/>
        <v/>
      </c>
      <c r="AJ38" s="66"/>
      <c r="AK38" s="61"/>
      <c r="AM38" s="52"/>
      <c r="AN38" s="9" t="s">
        <v>7</v>
      </c>
      <c r="AO38" s="10" t="s">
        <v>21</v>
      </c>
      <c r="AP38" s="7" t="s">
        <v>4</v>
      </c>
      <c r="AQ38" s="7">
        <v>1</v>
      </c>
      <c r="AR38" s="6">
        <v>44148</v>
      </c>
      <c r="AS38" s="22">
        <f t="shared" si="62"/>
        <v>44149</v>
      </c>
      <c r="AT38" s="22">
        <f t="shared" ca="1" si="63"/>
        <v>44148</v>
      </c>
      <c r="AU38" s="22">
        <f t="shared" ca="1" si="64"/>
        <v>44149</v>
      </c>
      <c r="AV38" s="31">
        <f t="shared" si="65"/>
        <v>1</v>
      </c>
      <c r="AW38" s="6">
        <v>44148</v>
      </c>
      <c r="AX38" s="61">
        <v>44149</v>
      </c>
      <c r="AZ38" s="52"/>
      <c r="BA38" s="104"/>
      <c r="BB38" s="105"/>
      <c r="BC38" s="7"/>
      <c r="BD38" s="7"/>
      <c r="BE38" s="7"/>
      <c r="BF38" s="22" t="str">
        <f t="shared" si="66"/>
        <v/>
      </c>
      <c r="BG38" s="22" t="str">
        <f t="shared" si="67"/>
        <v/>
      </c>
      <c r="BH38" s="22" t="str">
        <f t="shared" si="68"/>
        <v/>
      </c>
      <c r="BI38" s="31" t="str">
        <f t="shared" si="69"/>
        <v/>
      </c>
      <c r="BJ38" s="8"/>
      <c r="BK38" s="61" t="s">
        <v>299</v>
      </c>
      <c r="BM38" s="19" t="str">
        <f t="shared" si="14"/>
        <v/>
      </c>
      <c r="BN38" s="20" t="str">
        <f t="shared" si="15"/>
        <v/>
      </c>
    </row>
    <row r="39" spans="2:66" x14ac:dyDescent="0.25">
      <c r="B39" s="143"/>
      <c r="C39" s="144"/>
      <c r="D39" s="150">
        <f t="shared" ca="1" si="53"/>
        <v>44148</v>
      </c>
      <c r="E39" s="151"/>
      <c r="F39" s="146"/>
      <c r="G39" s="144"/>
      <c r="H39" s="144"/>
      <c r="I39" s="147"/>
      <c r="J39" s="144"/>
      <c r="K39" s="148"/>
      <c r="M39" s="52"/>
      <c r="N39" s="9"/>
      <c r="O39" s="10"/>
      <c r="P39" s="7"/>
      <c r="Q39" s="124"/>
      <c r="R39" s="66"/>
      <c r="S39" s="22" t="str">
        <f t="shared" si="54"/>
        <v/>
      </c>
      <c r="T39" s="22" t="str">
        <f t="shared" si="55"/>
        <v/>
      </c>
      <c r="U39" s="22" t="str">
        <f t="shared" si="56"/>
        <v/>
      </c>
      <c r="V39" s="31" t="str">
        <f t="shared" si="57"/>
        <v/>
      </c>
      <c r="W39" s="66"/>
      <c r="X39" s="61"/>
      <c r="Z39" s="52"/>
      <c r="AA39" s="9"/>
      <c r="AB39" s="10"/>
      <c r="AC39" s="7"/>
      <c r="AD39" s="7"/>
      <c r="AE39" s="66"/>
      <c r="AF39" s="22" t="str">
        <f t="shared" si="58"/>
        <v/>
      </c>
      <c r="AG39" s="22" t="str">
        <f t="shared" si="59"/>
        <v/>
      </c>
      <c r="AH39" s="22" t="str">
        <f t="shared" si="60"/>
        <v/>
      </c>
      <c r="AI39" s="31" t="str">
        <f t="shared" si="61"/>
        <v/>
      </c>
      <c r="AJ39" s="66"/>
      <c r="AK39" s="61"/>
      <c r="AM39" s="52"/>
      <c r="AN39" s="9" t="s">
        <v>7</v>
      </c>
      <c r="AO39" s="10" t="s">
        <v>22</v>
      </c>
      <c r="AP39" s="7" t="s">
        <v>4</v>
      </c>
      <c r="AQ39" s="7">
        <v>1</v>
      </c>
      <c r="AR39" s="6">
        <v>44148</v>
      </c>
      <c r="AS39" s="22">
        <f t="shared" si="62"/>
        <v>44149</v>
      </c>
      <c r="AT39" s="22">
        <f t="shared" ca="1" si="63"/>
        <v>44148</v>
      </c>
      <c r="AU39" s="22">
        <f t="shared" ca="1" si="64"/>
        <v>44149</v>
      </c>
      <c r="AV39" s="31">
        <f t="shared" si="65"/>
        <v>1</v>
      </c>
      <c r="AW39" s="6">
        <v>44148</v>
      </c>
      <c r="AX39" s="61">
        <v>44149</v>
      </c>
      <c r="AZ39" s="52"/>
      <c r="BA39" s="104"/>
      <c r="BB39" s="105"/>
      <c r="BC39" s="7"/>
      <c r="BD39" s="7"/>
      <c r="BE39" s="7"/>
      <c r="BF39" s="22" t="str">
        <f t="shared" si="66"/>
        <v/>
      </c>
      <c r="BG39" s="22" t="str">
        <f t="shared" si="67"/>
        <v/>
      </c>
      <c r="BH39" s="22" t="str">
        <f t="shared" si="68"/>
        <v/>
      </c>
      <c r="BI39" s="31" t="str">
        <f t="shared" si="69"/>
        <v/>
      </c>
      <c r="BJ39" s="8"/>
      <c r="BK39" s="61" t="s">
        <v>299</v>
      </c>
      <c r="BM39" s="19" t="str">
        <f t="shared" si="14"/>
        <v/>
      </c>
      <c r="BN39" s="20" t="str">
        <f t="shared" si="15"/>
        <v/>
      </c>
    </row>
    <row r="40" spans="2:66" x14ac:dyDescent="0.25">
      <c r="B40" s="143"/>
      <c r="C40" s="144"/>
      <c r="D40" s="150">
        <f t="shared" ca="1" si="53"/>
        <v>44148</v>
      </c>
      <c r="E40" s="151"/>
      <c r="F40" s="146"/>
      <c r="G40" s="144"/>
      <c r="H40" s="144"/>
      <c r="I40" s="147"/>
      <c r="J40" s="144"/>
      <c r="K40" s="148"/>
      <c r="M40" s="52"/>
      <c r="N40" s="9"/>
      <c r="O40" s="10"/>
      <c r="P40" s="7"/>
      <c r="Q40" s="124"/>
      <c r="R40" s="66"/>
      <c r="S40" s="22" t="str">
        <f t="shared" si="54"/>
        <v/>
      </c>
      <c r="T40" s="22" t="str">
        <f t="shared" si="55"/>
        <v/>
      </c>
      <c r="U40" s="22" t="str">
        <f t="shared" si="56"/>
        <v/>
      </c>
      <c r="V40" s="31" t="str">
        <f t="shared" si="57"/>
        <v/>
      </c>
      <c r="W40" s="66"/>
      <c r="X40" s="61"/>
      <c r="Z40" s="52"/>
      <c r="AA40" s="9"/>
      <c r="AB40" s="10"/>
      <c r="AC40" s="7"/>
      <c r="AD40" s="7"/>
      <c r="AE40" s="66"/>
      <c r="AF40" s="22" t="str">
        <f t="shared" si="58"/>
        <v/>
      </c>
      <c r="AG40" s="22" t="str">
        <f t="shared" si="59"/>
        <v/>
      </c>
      <c r="AH40" s="22" t="str">
        <f t="shared" si="60"/>
        <v/>
      </c>
      <c r="AI40" s="31" t="str">
        <f t="shared" si="61"/>
        <v/>
      </c>
      <c r="AJ40" s="66"/>
      <c r="AK40" s="61"/>
      <c r="AM40" s="52" t="s">
        <v>0</v>
      </c>
      <c r="AN40" s="102" t="s">
        <v>5</v>
      </c>
      <c r="AO40" s="103"/>
      <c r="AP40" s="7"/>
      <c r="AQ40" s="7"/>
      <c r="AR40" s="7"/>
      <c r="AS40" s="22" t="str">
        <f t="shared" si="62"/>
        <v/>
      </c>
      <c r="AT40" s="22" t="str">
        <f t="shared" si="63"/>
        <v/>
      </c>
      <c r="AU40" s="22" t="str">
        <f t="shared" si="64"/>
        <v/>
      </c>
      <c r="AV40" s="31" t="str">
        <f t="shared" si="65"/>
        <v/>
      </c>
      <c r="AW40" s="6"/>
      <c r="AX40" s="61"/>
      <c r="AZ40" s="52"/>
      <c r="BA40" s="104"/>
      <c r="BB40" s="105"/>
      <c r="BC40" s="7"/>
      <c r="BD40" s="7"/>
      <c r="BE40" s="7"/>
      <c r="BF40" s="22" t="str">
        <f t="shared" si="66"/>
        <v/>
      </c>
      <c r="BG40" s="22" t="str">
        <f t="shared" si="67"/>
        <v/>
      </c>
      <c r="BH40" s="22" t="str">
        <f t="shared" si="68"/>
        <v/>
      </c>
      <c r="BI40" s="31" t="str">
        <f t="shared" si="69"/>
        <v/>
      </c>
      <c r="BJ40" s="8"/>
      <c r="BK40" s="61" t="s">
        <v>299</v>
      </c>
      <c r="BM40" s="19" t="str">
        <f t="shared" si="14"/>
        <v/>
      </c>
      <c r="BN40" s="20" t="str">
        <f t="shared" si="15"/>
        <v/>
      </c>
    </row>
    <row r="41" spans="2:66" x14ac:dyDescent="0.25">
      <c r="B41" s="143"/>
      <c r="C41" s="144"/>
      <c r="D41" s="150">
        <f t="shared" ca="1" si="53"/>
        <v>44148</v>
      </c>
      <c r="E41" s="151"/>
      <c r="F41" s="146"/>
      <c r="G41" s="144"/>
      <c r="H41" s="144"/>
      <c r="I41" s="147"/>
      <c r="J41" s="144"/>
      <c r="K41" s="148"/>
      <c r="M41" s="52"/>
      <c r="N41" s="9"/>
      <c r="O41" s="10"/>
      <c r="P41" s="7"/>
      <c r="Q41" s="124"/>
      <c r="R41" s="66"/>
      <c r="S41" s="22" t="str">
        <f t="shared" si="54"/>
        <v/>
      </c>
      <c r="T41" s="22" t="str">
        <f t="shared" si="55"/>
        <v/>
      </c>
      <c r="U41" s="22" t="str">
        <f t="shared" si="56"/>
        <v/>
      </c>
      <c r="V41" s="31" t="str">
        <f t="shared" si="57"/>
        <v/>
      </c>
      <c r="W41" s="66"/>
      <c r="X41" s="61"/>
      <c r="Z41" s="52"/>
      <c r="AA41" s="9"/>
      <c r="AB41" s="10"/>
      <c r="AC41" s="7"/>
      <c r="AD41" s="7"/>
      <c r="AE41" s="66"/>
      <c r="AF41" s="22" t="str">
        <f t="shared" si="58"/>
        <v/>
      </c>
      <c r="AG41" s="22" t="str">
        <f t="shared" si="59"/>
        <v/>
      </c>
      <c r="AH41" s="22" t="str">
        <f t="shared" si="60"/>
        <v/>
      </c>
      <c r="AI41" s="31" t="str">
        <f t="shared" si="61"/>
        <v/>
      </c>
      <c r="AJ41" s="66"/>
      <c r="AK41" s="61"/>
      <c r="AM41" s="52"/>
      <c r="AN41" s="9" t="s">
        <v>7</v>
      </c>
      <c r="AO41" s="10" t="s">
        <v>23</v>
      </c>
      <c r="AP41" s="7" t="s">
        <v>4</v>
      </c>
      <c r="AQ41" s="7">
        <v>1</v>
      </c>
      <c r="AR41" s="6">
        <v>44148</v>
      </c>
      <c r="AS41" s="22">
        <f t="shared" si="62"/>
        <v>44149</v>
      </c>
      <c r="AT41" s="22">
        <f t="shared" ca="1" si="63"/>
        <v>44148</v>
      </c>
      <c r="AU41" s="22">
        <f t="shared" ca="1" si="64"/>
        <v>44149</v>
      </c>
      <c r="AV41" s="31">
        <f t="shared" si="65"/>
        <v>1</v>
      </c>
      <c r="AW41" s="6">
        <v>44148</v>
      </c>
      <c r="AX41" s="61">
        <v>44149</v>
      </c>
      <c r="AZ41" s="52"/>
      <c r="BA41" s="104"/>
      <c r="BB41" s="105"/>
      <c r="BC41" s="7"/>
      <c r="BD41" s="7"/>
      <c r="BE41" s="7"/>
      <c r="BF41" s="22" t="str">
        <f t="shared" si="66"/>
        <v/>
      </c>
      <c r="BG41" s="22" t="str">
        <f t="shared" si="67"/>
        <v/>
      </c>
      <c r="BH41" s="22" t="str">
        <f t="shared" si="68"/>
        <v/>
      </c>
      <c r="BI41" s="31" t="str">
        <f t="shared" si="69"/>
        <v/>
      </c>
      <c r="BJ41" s="8"/>
      <c r="BK41" s="61" t="s">
        <v>299</v>
      </c>
      <c r="BM41" s="19" t="str">
        <f t="shared" si="14"/>
        <v/>
      </c>
      <c r="BN41" s="20" t="str">
        <f t="shared" si="15"/>
        <v/>
      </c>
    </row>
    <row r="42" spans="2:66" ht="15.75" thickBot="1" x14ac:dyDescent="0.3">
      <c r="B42" s="40"/>
      <c r="C42" s="41"/>
      <c r="D42" s="42"/>
      <c r="E42" s="139"/>
      <c r="F42" s="43"/>
      <c r="G42" s="41"/>
      <c r="H42" s="41"/>
      <c r="I42" s="44"/>
      <c r="J42" s="41"/>
      <c r="K42" s="45"/>
      <c r="M42" s="53"/>
      <c r="N42" s="59"/>
      <c r="O42" s="54"/>
      <c r="P42" s="55"/>
      <c r="Q42" s="125"/>
      <c r="R42" s="55"/>
      <c r="S42" s="55"/>
      <c r="T42" s="55"/>
      <c r="U42" s="55"/>
      <c r="V42" s="55"/>
      <c r="W42" s="56"/>
      <c r="X42" s="57"/>
      <c r="Z42" s="53"/>
      <c r="AA42" s="59"/>
      <c r="AB42" s="54"/>
      <c r="AC42" s="55"/>
      <c r="AD42" s="55"/>
      <c r="AE42" s="67"/>
      <c r="AF42" s="55"/>
      <c r="AG42" s="55"/>
      <c r="AH42" s="55"/>
      <c r="AI42" s="55"/>
      <c r="AJ42" s="69"/>
      <c r="AK42" s="57"/>
      <c r="AM42" s="53"/>
      <c r="AN42" s="59"/>
      <c r="AO42" s="54"/>
      <c r="AP42" s="55"/>
      <c r="AQ42" s="55"/>
      <c r="AR42" s="55"/>
      <c r="AS42" s="55"/>
      <c r="AT42" s="55"/>
      <c r="AU42" s="55"/>
      <c r="AV42" s="55"/>
      <c r="AW42" s="56"/>
      <c r="AX42" s="57"/>
      <c r="AZ42" s="53"/>
      <c r="BA42" s="59"/>
      <c r="BB42" s="54"/>
      <c r="BC42" s="55"/>
      <c r="BD42" s="55"/>
      <c r="BE42" s="55"/>
      <c r="BF42" s="55"/>
      <c r="BG42" s="55"/>
      <c r="BH42" s="55"/>
      <c r="BI42" s="55"/>
      <c r="BJ42" s="56"/>
      <c r="BK42" s="57"/>
      <c r="BM42" s="19" t="str">
        <f t="shared" si="14"/>
        <v/>
      </c>
      <c r="BN42" s="20" t="str">
        <f t="shared" si="15"/>
        <v/>
      </c>
    </row>
    <row r="43" spans="2:66" x14ac:dyDescent="0.25">
      <c r="B43" s="34" t="s">
        <v>28</v>
      </c>
      <c r="C43" s="35" t="s">
        <v>375</v>
      </c>
      <c r="D43" s="36">
        <f ca="1">IF(EXACT(C43, ""), "", VLOOKUP(C43, OFFSET($BM$6, 0, 0, PARAMETER!$C$2, 2), 2, FALSE))</f>
        <v>44158</v>
      </c>
      <c r="E43" s="138"/>
      <c r="F43" s="37">
        <f ca="1">IF(OR(EXACT(G43, ""), EXACT(H43, "")), "", H43-G43)</f>
        <v>1</v>
      </c>
      <c r="G43" s="38">
        <f ca="1">IF(COUNT(T43, AG43, AT43, BG43)=0, D43, MIN(T43, AG43, AT43, BG43))</f>
        <v>44158</v>
      </c>
      <c r="H43" s="38">
        <f ca="1">IF(COUNT(U43, AH43, AU43, BH43)=0, (D43 + IFERROR(1/(1/E43), 0)), MAX(U43, AH43, AU43, BH43))</f>
        <v>44159</v>
      </c>
      <c r="I43" s="37">
        <f>IF(OR(EXACT(J43, ""), EXACT(K43, "")), "", K43-J43)</f>
        <v>13</v>
      </c>
      <c r="J43" s="38">
        <f>IF(COUNT(W43, AJ43, AW43, BJ43)=0, D43, MIN(W43, AJ43, AW43, BJ43))</f>
        <v>44148</v>
      </c>
      <c r="K43" s="39">
        <f>IF(COUNT(X43, AK43, AX43, BK43)=0, (D43 + IFERROR(1/(1/E43), 0)), MAX(X43, AK43, AX43, BK43))</f>
        <v>44161</v>
      </c>
      <c r="M43" s="46"/>
      <c r="N43" s="58"/>
      <c r="O43" s="47"/>
      <c r="P43" s="48"/>
      <c r="Q43" s="123">
        <f>IF(OR(EXACT(R43, ""), EXACT(S43, "")), "", S43-R43)</f>
        <v>1</v>
      </c>
      <c r="R43" s="50">
        <f>IF(COUNT(R44:R47)=0, "", MIN(R44:R47))</f>
        <v>44158</v>
      </c>
      <c r="S43" s="50">
        <f>IF(COUNT(S44:S47)=0, "", MAX(S44:S47))</f>
        <v>44159</v>
      </c>
      <c r="T43" s="50">
        <f ca="1">IF(COUNT(T44:T47)=0, "", MIN(T44:T47))</f>
        <v>44158</v>
      </c>
      <c r="U43" s="50">
        <f ca="1">IF(COUNT(U44:U47)=0, "", MAX(U44:U47))</f>
        <v>44159</v>
      </c>
      <c r="V43" s="49">
        <f>IF(OR(EXACT(W43, ""), EXACT(X43, "")), "", X43-W43)</f>
        <v>1</v>
      </c>
      <c r="W43" s="50">
        <f>IF(COUNT(W44:W47)=0, "", MIN(W44:W47))</f>
        <v>44158</v>
      </c>
      <c r="X43" s="51">
        <f>IF(COUNT(X44:X47)=0, "", MAX(X44:X47))</f>
        <v>44159</v>
      </c>
      <c r="Y43" s="11"/>
      <c r="Z43" s="46"/>
      <c r="AA43" s="58"/>
      <c r="AB43" s="47"/>
      <c r="AC43" s="48"/>
      <c r="AD43" s="49">
        <f>IF(OR(EXACT(AE43, ""), EXACT(AF43, "")), "", AF43-AE43)</f>
        <v>1</v>
      </c>
      <c r="AE43" s="50">
        <f>IF(COUNT(AE44:AE47)=0, "", MIN(AE44:AE47))</f>
        <v>44148</v>
      </c>
      <c r="AF43" s="50">
        <f>IF(COUNT(AF44:AF47)=0, "", MAX(AF44:AF47))</f>
        <v>44149</v>
      </c>
      <c r="AG43" s="50">
        <f ca="1">IF(COUNT(AG44:AG47)=0, "", MIN(AG44:AG47))</f>
        <v>44158</v>
      </c>
      <c r="AH43" s="50">
        <f ca="1">IF(COUNT(AH44:AH47)=0, "", MAX(AH44:AH47))</f>
        <v>44159</v>
      </c>
      <c r="AI43" s="49">
        <f>IF(OR(EXACT(AJ43, ""), EXACT(AK43, "")), "", AK43-AJ43)</f>
        <v>1</v>
      </c>
      <c r="AJ43" s="50">
        <f>IF(COUNT(AJ44:AJ47)=0, "", MIN(AJ44:AJ47))</f>
        <v>44160</v>
      </c>
      <c r="AK43" s="51">
        <f>IF(COUNT(AK44:AK47)=0, "", MAX(AK44:AK47))</f>
        <v>44161</v>
      </c>
      <c r="AL43" s="11"/>
      <c r="AM43" s="46"/>
      <c r="AN43" s="58"/>
      <c r="AO43" s="47"/>
      <c r="AP43" s="48"/>
      <c r="AQ43" s="49">
        <f>IF(OR(EXACT(AR43, ""), EXACT(AS43, "")), "", AS43-AR43)</f>
        <v>1</v>
      </c>
      <c r="AR43" s="50">
        <f>IF(COUNT(AR44:AR47)=0, "", MIN(AR44:AR47))</f>
        <v>44148</v>
      </c>
      <c r="AS43" s="50">
        <f>IF(COUNT(AS44:AS47)=0, "", MAX(AS44:AS47))</f>
        <v>44149</v>
      </c>
      <c r="AT43" s="50">
        <f ca="1">IF(COUNT(AT44:AT47)=0, "", MIN(AT44:AT47))</f>
        <v>44158</v>
      </c>
      <c r="AU43" s="50">
        <f ca="1">IF(COUNT(AU44:AU47)=0, "", MAX(AU44:AU47))</f>
        <v>44159</v>
      </c>
      <c r="AV43" s="49">
        <f>IF(OR(EXACT(AW43, ""), EXACT(AX43, "")), "", AX43-AW43)</f>
        <v>1</v>
      </c>
      <c r="AW43" s="50">
        <f>IF(COUNT(AW44:AW47)=0, "", MIN(AW44:AW47))</f>
        <v>44148</v>
      </c>
      <c r="AX43" s="51">
        <f>IF(COUNT(AX44:AX47)=0, "", MAX(AX44:AX47))</f>
        <v>44149</v>
      </c>
      <c r="AY43" s="11"/>
      <c r="AZ43" s="46"/>
      <c r="BA43" s="58"/>
      <c r="BB43" s="47"/>
      <c r="BC43" s="48"/>
      <c r="BD43" s="49" t="str">
        <f>IF(OR(EXACT(BE43, ""), EXACT(BF43, "")), "", BF43-BE43)</f>
        <v/>
      </c>
      <c r="BE43" s="50" t="str">
        <f>IF(COUNT(BE44:BE47)=0, "", MIN(BE44:BE47))</f>
        <v/>
      </c>
      <c r="BF43" s="50" t="str">
        <f>IF(COUNT(BF44:BF47)=0, "", MAX(BF44:BF47))</f>
        <v/>
      </c>
      <c r="BG43" s="50" t="str">
        <f>IF(COUNT(BG44:BG47)=0, "", MIN(BG44:BG47))</f>
        <v/>
      </c>
      <c r="BH43" s="50" t="str">
        <f>IF(COUNT(BH44:BH47)=0, "", MAX(BH44:BH47))</f>
        <v/>
      </c>
      <c r="BI43" s="49" t="str">
        <f>IF(OR(EXACT(BJ43, ""), EXACT(BK43, "")), "", BK43-BJ43)</f>
        <v/>
      </c>
      <c r="BJ43" s="50" t="str">
        <f>IF(COUNT(BJ44:BJ47)=0, "", MIN(BJ44:BJ47))</f>
        <v/>
      </c>
      <c r="BK43" s="51" t="str">
        <f>IF(COUNT(BK44:BK47)=0, "", MAX(BK44:BK47))</f>
        <v/>
      </c>
      <c r="BM43" s="19" t="str">
        <f t="shared" si="14"/>
        <v>System.Authentication.Logout</v>
      </c>
      <c r="BN43" s="20">
        <f t="shared" ca="1" si="15"/>
        <v>44159</v>
      </c>
    </row>
    <row r="44" spans="2:66" x14ac:dyDescent="0.25">
      <c r="B44" s="143"/>
      <c r="C44" s="144"/>
      <c r="D44" s="150">
        <f ca="1">D43</f>
        <v>44158</v>
      </c>
      <c r="E44" s="151"/>
      <c r="F44" s="146"/>
      <c r="G44" s="144"/>
      <c r="H44" s="144"/>
      <c r="I44" s="147"/>
      <c r="J44" s="144"/>
      <c r="K44" s="148"/>
      <c r="M44" s="52"/>
      <c r="N44" s="9"/>
      <c r="O44" s="10"/>
      <c r="P44" s="7" t="s">
        <v>3</v>
      </c>
      <c r="Q44" s="124">
        <v>1</v>
      </c>
      <c r="R44" s="66">
        <v>44158</v>
      </c>
      <c r="S44" s="22">
        <f t="shared" ref="S44" si="70">IF(OR(EXACT(Q44,""), EXACT(R44,"")), "", Q44+R44)</f>
        <v>44159</v>
      </c>
      <c r="T44" s="22">
        <f t="shared" ref="T44" ca="1" si="71">IF(OR(EXACT(Q44,""), EXACT(R44,"")), "", IF(R44&lt;$D44, $D44, R44))</f>
        <v>44158</v>
      </c>
      <c r="U44" s="22">
        <f t="shared" ref="U44" ca="1" si="72">IF(OR(EXACT(Q44,""), EXACT(R44,"")), "", Q44+T44)</f>
        <v>44159</v>
      </c>
      <c r="V44" s="31">
        <f t="shared" ref="V44" si="73">IF(OR(EXACT(W44,""), EXACT(X44,"")), "",  X44-W44)</f>
        <v>1</v>
      </c>
      <c r="W44" s="66">
        <v>44158</v>
      </c>
      <c r="X44" s="61">
        <v>44159</v>
      </c>
      <c r="Z44" s="52"/>
      <c r="AA44" s="9" t="s">
        <v>7</v>
      </c>
      <c r="AB44" s="10" t="s">
        <v>29</v>
      </c>
      <c r="AC44" s="7" t="s">
        <v>4</v>
      </c>
      <c r="AD44" s="7">
        <v>1</v>
      </c>
      <c r="AE44" s="68">
        <v>44148</v>
      </c>
      <c r="AF44" s="22">
        <f t="shared" ref="AF44" si="74">IF(OR(EXACT(AD44,""), EXACT(AE44,"")), "", AD44+AE44)</f>
        <v>44149</v>
      </c>
      <c r="AG44" s="22">
        <f t="shared" ref="AG44" ca="1" si="75">IF(OR(EXACT(AD44,""), EXACT(AE44,"")), "", IF(AE44&lt;$D44, $D44, AE44))</f>
        <v>44158</v>
      </c>
      <c r="AH44" s="22">
        <f t="shared" ref="AH44" ca="1" si="76">IF(OR(EXACT(AD44,""), EXACT(AE44,"")), "", AD44+AG44)</f>
        <v>44159</v>
      </c>
      <c r="AI44" s="31">
        <f t="shared" ref="AI44" si="77">IF(OR(EXACT(AJ44,""), EXACT(AK44,"")), "",  AK44-AJ44)</f>
        <v>1</v>
      </c>
      <c r="AJ44" s="66">
        <v>44160</v>
      </c>
      <c r="AK44" s="61">
        <v>44161</v>
      </c>
      <c r="AM44" s="52" t="s">
        <v>0</v>
      </c>
      <c r="AN44" s="102" t="s">
        <v>6</v>
      </c>
      <c r="AO44" s="103"/>
      <c r="AP44" s="7"/>
      <c r="AQ44" s="7"/>
      <c r="AR44" s="7"/>
      <c r="AS44" s="22" t="str">
        <f t="shared" ref="AS44" si="78">IF(OR(EXACT(AQ44,""), EXACT(AR44,"")), "", AQ44+AR44)</f>
        <v/>
      </c>
      <c r="AT44" s="22" t="str">
        <f t="shared" ref="AT44" si="79">IF(OR(EXACT(AQ44, ""), EXACT(AR44, "")), "", IF(EXACT($D44, ""), AR44, IF(AR44&lt;$D44, $D44, AR44)))</f>
        <v/>
      </c>
      <c r="AU44" s="22" t="str">
        <f t="shared" ref="AU44" si="80">IF(OR(EXACT(AQ44,""), EXACT(AR44,"")), "", AQ44+AT44)</f>
        <v/>
      </c>
      <c r="AV44" s="31" t="str">
        <f t="shared" ref="AV44" si="81">IF(OR(EXACT(AW44,""), EXACT(AX44,"")), "",  AX44-AW44)</f>
        <v/>
      </c>
      <c r="AW44" s="6"/>
      <c r="AX44" s="61"/>
      <c r="AZ44" s="52"/>
      <c r="BA44" s="104"/>
      <c r="BB44" s="105"/>
      <c r="BC44" s="7"/>
      <c r="BD44" s="7"/>
      <c r="BE44" s="7"/>
      <c r="BF44" s="22" t="str">
        <f t="shared" ref="BF44" si="82">IF(OR(EXACT(BD44,""), EXACT(BE44,"")), "", BD44+BE44)</f>
        <v/>
      </c>
      <c r="BG44" s="22" t="str">
        <f t="shared" ref="BG44" si="83">IF(OR(EXACT(BD44, ""), EXACT(BE44, "")), "", IF(EXACT($D44, ""), BE44, IF(BE44&lt;$D44, $D44, BE44)))</f>
        <v/>
      </c>
      <c r="BH44" s="22" t="str">
        <f t="shared" ref="BH44" si="84">IF(OR(EXACT(BD44,""), EXACT(BE44,"")), "", BD44+BG44)</f>
        <v/>
      </c>
      <c r="BI44" s="31" t="str">
        <f t="shared" ref="BI44" si="85">IF(OR(EXACT(BJ44,""), EXACT(BK44,"")), "",  BK44-BJ44)</f>
        <v/>
      </c>
      <c r="BJ44" s="8"/>
      <c r="BK44" s="61" t="s">
        <v>299</v>
      </c>
      <c r="BM44" s="19" t="str">
        <f t="shared" si="14"/>
        <v/>
      </c>
      <c r="BN44" s="20" t="str">
        <f t="shared" si="15"/>
        <v/>
      </c>
    </row>
    <row r="45" spans="2:66" x14ac:dyDescent="0.25">
      <c r="B45" s="143"/>
      <c r="C45" s="144"/>
      <c r="D45" s="150">
        <f t="shared" ref="D45:D46" ca="1" si="86">D44</f>
        <v>44158</v>
      </c>
      <c r="E45" s="151"/>
      <c r="F45" s="146"/>
      <c r="G45" s="144"/>
      <c r="H45" s="144"/>
      <c r="I45" s="147"/>
      <c r="J45" s="144"/>
      <c r="K45" s="148"/>
      <c r="M45" s="52"/>
      <c r="N45" s="9"/>
      <c r="O45" s="10"/>
      <c r="P45" s="7"/>
      <c r="Q45" s="124"/>
      <c r="R45" s="66"/>
      <c r="S45" s="22" t="str">
        <f t="shared" ref="S45:S46" si="87">IF(OR(EXACT(Q45,""), EXACT(R45,"")), "", Q45+R45)</f>
        <v/>
      </c>
      <c r="T45" s="22" t="str">
        <f t="shared" ref="T45:T46" si="88">IF(OR(EXACT(Q45,""), EXACT(R45,"")), "", IF(R45&lt;$D45, $D45, R45))</f>
        <v/>
      </c>
      <c r="U45" s="22" t="str">
        <f t="shared" ref="U45:U46" si="89">IF(OR(EXACT(Q45,""), EXACT(R45,"")), "", Q45+T45)</f>
        <v/>
      </c>
      <c r="V45" s="31" t="str">
        <f t="shared" ref="V45:V46" si="90">IF(OR(EXACT(W45,""), EXACT(X45,"")), "",  X45-W45)</f>
        <v/>
      </c>
      <c r="W45" s="66"/>
      <c r="X45" s="61"/>
      <c r="Z45" s="52"/>
      <c r="AA45" s="9"/>
      <c r="AB45" s="10"/>
      <c r="AC45" s="7"/>
      <c r="AD45" s="7"/>
      <c r="AE45" s="66"/>
      <c r="AF45" s="22" t="str">
        <f t="shared" ref="AF45:AF46" si="91">IF(OR(EXACT(AD45,""), EXACT(AE45,"")), "", AD45+AE45)</f>
        <v/>
      </c>
      <c r="AG45" s="22" t="str">
        <f t="shared" ref="AG45:AG46" si="92">IF(OR(EXACT(AD45,""), EXACT(AE45,"")), "", IF(AE45&lt;$D45, $D45, AE45))</f>
        <v/>
      </c>
      <c r="AH45" s="22" t="str">
        <f t="shared" ref="AH45:AH46" si="93">IF(OR(EXACT(AD45,""), EXACT(AE45,"")), "", AD45+AG45)</f>
        <v/>
      </c>
      <c r="AI45" s="31" t="str">
        <f t="shared" ref="AI45:AI46" si="94">IF(OR(EXACT(AJ45,""), EXACT(AK45,"")), "",  AK45-AJ45)</f>
        <v/>
      </c>
      <c r="AJ45" s="66"/>
      <c r="AK45" s="61"/>
      <c r="AM45" s="52"/>
      <c r="AN45" s="9" t="s">
        <v>7</v>
      </c>
      <c r="AO45" s="10" t="s">
        <v>30</v>
      </c>
      <c r="AP45" s="7" t="s">
        <v>4</v>
      </c>
      <c r="AQ45" s="7">
        <v>1</v>
      </c>
      <c r="AR45" s="6">
        <v>44148</v>
      </c>
      <c r="AS45" s="22">
        <f t="shared" ref="AS45:AS46" si="95">IF(OR(EXACT(AQ45,""), EXACT(AR45,"")), "", AQ45+AR45)</f>
        <v>44149</v>
      </c>
      <c r="AT45" s="22">
        <f t="shared" ref="AT45:AT46" ca="1" si="96">IF(OR(EXACT(AQ45, ""), EXACT(AR45, "")), "", IF(EXACT($D45, ""), AR45, IF(AR45&lt;$D45, $D45, AR45)))</f>
        <v>44158</v>
      </c>
      <c r="AU45" s="22">
        <f t="shared" ref="AU45:AU46" ca="1" si="97">IF(OR(EXACT(AQ45,""), EXACT(AR45,"")), "", AQ45+AT45)</f>
        <v>44159</v>
      </c>
      <c r="AV45" s="31">
        <f t="shared" ref="AV45:AV46" si="98">IF(OR(EXACT(AW45,""), EXACT(AX45,"")), "",  AX45-AW45)</f>
        <v>1</v>
      </c>
      <c r="AW45" s="6">
        <v>44148</v>
      </c>
      <c r="AX45" s="61">
        <v>44149</v>
      </c>
      <c r="AZ45" s="52"/>
      <c r="BA45" s="104"/>
      <c r="BB45" s="105"/>
      <c r="BC45" s="7"/>
      <c r="BD45" s="7"/>
      <c r="BE45" s="7"/>
      <c r="BF45" s="22" t="str">
        <f t="shared" ref="BF45:BF46" si="99">IF(OR(EXACT(BD45,""), EXACT(BE45,"")), "", BD45+BE45)</f>
        <v/>
      </c>
      <c r="BG45" s="22" t="str">
        <f t="shared" ref="BG45:BG46" si="100">IF(OR(EXACT(BD45, ""), EXACT(BE45, "")), "", IF(EXACT($D45, ""), BE45, IF(BE45&lt;$D45, $D45, BE45)))</f>
        <v/>
      </c>
      <c r="BH45" s="22" t="str">
        <f t="shared" ref="BH45:BH46" si="101">IF(OR(EXACT(BD45,""), EXACT(BE45,"")), "", BD45+BG45)</f>
        <v/>
      </c>
      <c r="BI45" s="31" t="str">
        <f t="shared" ref="BI45:BI46" si="102">IF(OR(EXACT(BJ45,""), EXACT(BK45,"")), "",  BK45-BJ45)</f>
        <v/>
      </c>
      <c r="BJ45" s="8"/>
      <c r="BK45" s="61" t="s">
        <v>299</v>
      </c>
      <c r="BM45" s="19" t="str">
        <f t="shared" si="14"/>
        <v/>
      </c>
      <c r="BN45" s="20" t="str">
        <f t="shared" si="15"/>
        <v/>
      </c>
    </row>
    <row r="46" spans="2:66" x14ac:dyDescent="0.25">
      <c r="B46" s="143"/>
      <c r="C46" s="144"/>
      <c r="D46" s="150">
        <f t="shared" ca="1" si="86"/>
        <v>44158</v>
      </c>
      <c r="E46" s="151"/>
      <c r="F46" s="146"/>
      <c r="G46" s="144"/>
      <c r="H46" s="144"/>
      <c r="I46" s="147"/>
      <c r="J46" s="144"/>
      <c r="K46" s="148"/>
      <c r="M46" s="52"/>
      <c r="N46" s="9"/>
      <c r="O46" s="10"/>
      <c r="P46" s="7"/>
      <c r="Q46" s="124"/>
      <c r="R46" s="66"/>
      <c r="S46" s="22" t="str">
        <f t="shared" si="87"/>
        <v/>
      </c>
      <c r="T46" s="22" t="str">
        <f t="shared" si="88"/>
        <v/>
      </c>
      <c r="U46" s="22" t="str">
        <f t="shared" si="89"/>
        <v/>
      </c>
      <c r="V46" s="31" t="str">
        <f t="shared" si="90"/>
        <v/>
      </c>
      <c r="W46" s="66"/>
      <c r="X46" s="61"/>
      <c r="Z46" s="52"/>
      <c r="AA46" s="9"/>
      <c r="AB46" s="10"/>
      <c r="AC46" s="7"/>
      <c r="AD46" s="7"/>
      <c r="AE46" s="68"/>
      <c r="AF46" s="22" t="str">
        <f t="shared" si="91"/>
        <v/>
      </c>
      <c r="AG46" s="22" t="str">
        <f t="shared" si="92"/>
        <v/>
      </c>
      <c r="AH46" s="22" t="str">
        <f t="shared" si="93"/>
        <v/>
      </c>
      <c r="AI46" s="31" t="str">
        <f t="shared" si="94"/>
        <v/>
      </c>
      <c r="AJ46" s="66"/>
      <c r="AK46" s="61"/>
      <c r="AM46" s="52" t="s">
        <v>0</v>
      </c>
      <c r="AN46" s="102" t="s">
        <v>5</v>
      </c>
      <c r="AO46" s="103"/>
      <c r="AP46" s="7"/>
      <c r="AQ46" s="7"/>
      <c r="AR46" s="7"/>
      <c r="AS46" s="22" t="str">
        <f t="shared" si="95"/>
        <v/>
      </c>
      <c r="AT46" s="22" t="str">
        <f t="shared" si="96"/>
        <v/>
      </c>
      <c r="AU46" s="22" t="str">
        <f t="shared" si="97"/>
        <v/>
      </c>
      <c r="AV46" s="31" t="str">
        <f t="shared" si="98"/>
        <v/>
      </c>
      <c r="AW46" s="6"/>
      <c r="AX46" s="61"/>
      <c r="AZ46" s="52"/>
      <c r="BA46" s="104"/>
      <c r="BB46" s="105"/>
      <c r="BC46" s="7"/>
      <c r="BD46" s="7"/>
      <c r="BE46" s="7"/>
      <c r="BF46" s="22" t="str">
        <f t="shared" si="99"/>
        <v/>
      </c>
      <c r="BG46" s="22" t="str">
        <f t="shared" si="100"/>
        <v/>
      </c>
      <c r="BH46" s="22" t="str">
        <f t="shared" si="101"/>
        <v/>
      </c>
      <c r="BI46" s="31" t="str">
        <f t="shared" si="102"/>
        <v/>
      </c>
      <c r="BJ46" s="8"/>
      <c r="BK46" s="61" t="s">
        <v>299</v>
      </c>
      <c r="BM46" s="19" t="str">
        <f t="shared" si="14"/>
        <v/>
      </c>
      <c r="BN46" s="20" t="str">
        <f t="shared" si="15"/>
        <v/>
      </c>
    </row>
    <row r="47" spans="2:66" ht="15.75" thickBot="1" x14ac:dyDescent="0.3">
      <c r="B47" s="40"/>
      <c r="C47" s="41"/>
      <c r="D47" s="42"/>
      <c r="E47" s="139"/>
      <c r="F47" s="43"/>
      <c r="G47" s="41"/>
      <c r="H47" s="41"/>
      <c r="I47" s="44"/>
      <c r="J47" s="41"/>
      <c r="K47" s="45"/>
      <c r="M47" s="53"/>
      <c r="N47" s="59"/>
      <c r="O47" s="54"/>
      <c r="P47" s="55"/>
      <c r="Q47" s="125"/>
      <c r="R47" s="55"/>
      <c r="S47" s="55"/>
      <c r="T47" s="55"/>
      <c r="U47" s="55"/>
      <c r="V47" s="55"/>
      <c r="W47" s="56"/>
      <c r="X47" s="57"/>
      <c r="Z47" s="53"/>
      <c r="AA47" s="59"/>
      <c r="AB47" s="54"/>
      <c r="AC47" s="55"/>
      <c r="AD47" s="55"/>
      <c r="AE47" s="67"/>
      <c r="AF47" s="55"/>
      <c r="AG47" s="55"/>
      <c r="AH47" s="55"/>
      <c r="AI47" s="55"/>
      <c r="AJ47" s="69"/>
      <c r="AK47" s="57"/>
      <c r="AM47" s="53"/>
      <c r="AN47" s="59"/>
      <c r="AO47" s="54"/>
      <c r="AP47" s="55"/>
      <c r="AQ47" s="55"/>
      <c r="AR47" s="55"/>
      <c r="AS47" s="55"/>
      <c r="AT47" s="55"/>
      <c r="AU47" s="55"/>
      <c r="AV47" s="55"/>
      <c r="AW47" s="56"/>
      <c r="AX47" s="57"/>
      <c r="AZ47" s="53"/>
      <c r="BA47" s="59"/>
      <c r="BB47" s="54"/>
      <c r="BC47" s="55"/>
      <c r="BD47" s="55"/>
      <c r="BE47" s="55"/>
      <c r="BF47" s="55"/>
      <c r="BG47" s="55"/>
      <c r="BH47" s="55"/>
      <c r="BI47" s="55"/>
      <c r="BJ47" s="56"/>
      <c r="BK47" s="57"/>
      <c r="BM47" s="19" t="str">
        <f t="shared" si="14"/>
        <v/>
      </c>
      <c r="BN47" s="20" t="str">
        <f t="shared" si="15"/>
        <v/>
      </c>
    </row>
    <row r="48" spans="2:66" x14ac:dyDescent="0.25">
      <c r="B48" s="34" t="s">
        <v>375</v>
      </c>
      <c r="C48" s="35" t="s">
        <v>26</v>
      </c>
      <c r="D48" s="36">
        <f ca="1">IF(EXACT(C48, ""), "", VLOOKUP(C48, OFFSET($BM$6, 0, 0, PARAMETER!$C$2, 2), 2, FALSE))</f>
        <v>44151</v>
      </c>
      <c r="E48" s="138"/>
      <c r="F48" s="37">
        <f ca="1">IF(OR(EXACT(G48, ""), EXACT(H48, "")), "", H48-G48)</f>
        <v>7</v>
      </c>
      <c r="G48" s="38">
        <f ca="1">IF(COUNT(T48, AG48, AT48, BG48)=0, D48, MIN(T48, AG48, AT48, BG48))</f>
        <v>44151</v>
      </c>
      <c r="H48" s="38">
        <f ca="1">IF(COUNT(U48, AH48, AU48, BH48)=0, (D48 + IFERROR(1/(1/E48), 0)), MAX(U48, AH48, AU48, BH48))</f>
        <v>44158</v>
      </c>
      <c r="I48" s="37">
        <f>IF(OR(EXACT(J48, ""), EXACT(K48, "")), "", K48-J48)</f>
        <v>7</v>
      </c>
      <c r="J48" s="38">
        <f>IF(COUNT(W48, AJ48, AW48, BJ48)=0, D48, MIN(W48, AJ48, AW48, BJ48))</f>
        <v>44151</v>
      </c>
      <c r="K48" s="39">
        <f>IF(COUNT(X48, AK48, AX48, BK48)=0, (D48 + IFERROR(1/(1/E48), 0)), MAX(X48, AK48, AX48, BK48))</f>
        <v>44158</v>
      </c>
      <c r="M48" s="46"/>
      <c r="N48" s="58"/>
      <c r="O48" s="47"/>
      <c r="P48" s="48"/>
      <c r="Q48" s="123">
        <f>IF(OR(EXACT(R48, ""), EXACT(S48, "")), "", S48-R48)</f>
        <v>7</v>
      </c>
      <c r="R48" s="50">
        <f>IF(COUNT(R49:R53)=0, "", MIN(R49:R53))</f>
        <v>44151</v>
      </c>
      <c r="S48" s="50">
        <f>IF(COUNT(S49:S53)=0, "", MAX(S49:S53))</f>
        <v>44158</v>
      </c>
      <c r="T48" s="50">
        <f ca="1">IF(COUNT(T49:T53)=0, "", MIN(T49:T53))</f>
        <v>44151</v>
      </c>
      <c r="U48" s="50">
        <f ca="1">IF(COUNT(U49:U53)=0, "", MAX(U49:U53))</f>
        <v>44158</v>
      </c>
      <c r="V48" s="49">
        <f>IF(OR(EXACT(W48, ""), EXACT(X48, "")), "", X48-W48)</f>
        <v>7</v>
      </c>
      <c r="W48" s="50">
        <f>IF(COUNT(W49:W53)=0, "", MIN(W49:W53))</f>
        <v>44151</v>
      </c>
      <c r="X48" s="51">
        <f>IF(COUNT(X49:X53)=0, "", MAX(X49:X53))</f>
        <v>44158</v>
      </c>
      <c r="Y48" s="11"/>
      <c r="Z48" s="46"/>
      <c r="AA48" s="58"/>
      <c r="AB48" s="47"/>
      <c r="AC48" s="48"/>
      <c r="AD48" s="49" t="str">
        <f>IF(OR(EXACT(AE48, ""), EXACT(AF48, "")), "", AF48-AE48)</f>
        <v/>
      </c>
      <c r="AE48" s="50" t="str">
        <f>IF(COUNT(AE49:AE53)=0, "", MIN(AE49:AE53))</f>
        <v/>
      </c>
      <c r="AF48" s="50" t="str">
        <f>IF(COUNT(AF49:AF53)=0, "", MAX(AF49:AF53))</f>
        <v/>
      </c>
      <c r="AG48" s="50" t="str">
        <f>IF(COUNT(AG49:AG53)=0, "", MIN(AG49:AG53))</f>
        <v/>
      </c>
      <c r="AH48" s="50" t="str">
        <f>IF(COUNT(AH49:AH53)=0, "", MAX(AH49:AH53))</f>
        <v/>
      </c>
      <c r="AI48" s="49" t="str">
        <f>IF(OR(EXACT(AJ48, ""), EXACT(AK48, "")), "", AK48-AJ48)</f>
        <v/>
      </c>
      <c r="AJ48" s="50" t="str">
        <f>IF(COUNT(AJ49:AJ53)=0, "", MIN(AJ49:AJ53))</f>
        <v/>
      </c>
      <c r="AK48" s="51" t="str">
        <f>IF(COUNT(AK49:AK53)=0, "", MAX(AK49:AK53))</f>
        <v/>
      </c>
      <c r="AL48" s="11"/>
      <c r="AM48" s="46"/>
      <c r="AN48" s="58"/>
      <c r="AO48" s="47"/>
      <c r="AP48" s="48"/>
      <c r="AQ48" s="49" t="str">
        <f>IF(OR(EXACT(AR48, ""), EXACT(AS48, "")), "", AS48-AR48)</f>
        <v/>
      </c>
      <c r="AR48" s="50" t="str">
        <f>IF(COUNT(AR49:AR53)=0, "", MIN(AR49:AR53))</f>
        <v/>
      </c>
      <c r="AS48" s="50" t="str">
        <f>IF(COUNT(AS49:AS53)=0, "", MAX(AS49:AS53))</f>
        <v/>
      </c>
      <c r="AT48" s="50" t="str">
        <f>IF(COUNT(AT49:AT53)=0, "", MIN(AT49:AT53))</f>
        <v/>
      </c>
      <c r="AU48" s="50" t="str">
        <f>IF(COUNT(AU49:AU53)=0, "", MAX(AU49:AU53))</f>
        <v/>
      </c>
      <c r="AV48" s="49" t="str">
        <f>IF(OR(EXACT(AW48, ""), EXACT(AX48, "")), "", AX48-AW48)</f>
        <v/>
      </c>
      <c r="AW48" s="50" t="str">
        <f>IF(COUNT(AW49:AW53)=0, "", MIN(AW49:AW53))</f>
        <v/>
      </c>
      <c r="AX48" s="51" t="str">
        <f>IF(COUNT(AX49:AX53)=0, "", MAX(AX49:AX53))</f>
        <v/>
      </c>
      <c r="AY48" s="11"/>
      <c r="AZ48" s="46"/>
      <c r="BA48" s="58"/>
      <c r="BB48" s="47"/>
      <c r="BC48" s="48"/>
      <c r="BD48" s="49" t="str">
        <f>IF(OR(EXACT(BE48, ""), EXACT(BF48, "")), "", BF48-BE48)</f>
        <v/>
      </c>
      <c r="BE48" s="50" t="str">
        <f>IF(COUNT(BE49:BE53)=0, "", MIN(BE49:BE53))</f>
        <v/>
      </c>
      <c r="BF48" s="50" t="str">
        <f>IF(COUNT(BF49:BF53)=0, "", MAX(BF49:BF53))</f>
        <v/>
      </c>
      <c r="BG48" s="50" t="str">
        <f>IF(COUNT(BG49:BG53)=0, "", MIN(BG49:BG53))</f>
        <v/>
      </c>
      <c r="BH48" s="50" t="str">
        <f>IF(COUNT(BH49:BH53)=0, "", MAX(BH49:BH53))</f>
        <v/>
      </c>
      <c r="BI48" s="49" t="str">
        <f>IF(OR(EXACT(BJ48, ""), EXACT(BK48, "")), "", BK48-BJ48)</f>
        <v/>
      </c>
      <c r="BJ48" s="50" t="str">
        <f>IF(COUNT(BJ49:BJ53)=0, "", MIN(BJ49:BJ53))</f>
        <v/>
      </c>
      <c r="BK48" s="51" t="str">
        <f>IF(COUNT(BK49:BK53)=0, "", MAX(BK49:BK53))</f>
        <v/>
      </c>
      <c r="BM48" s="19" t="str">
        <f t="shared" si="14"/>
        <v>System.Homepage</v>
      </c>
      <c r="BN48" s="20">
        <f t="shared" ca="1" si="15"/>
        <v>44158</v>
      </c>
    </row>
    <row r="49" spans="2:66" x14ac:dyDescent="0.25">
      <c r="B49" s="143"/>
      <c r="C49" s="144"/>
      <c r="D49" s="150">
        <f ca="1">D48</f>
        <v>44151</v>
      </c>
      <c r="E49" s="151"/>
      <c r="F49" s="146"/>
      <c r="G49" s="144"/>
      <c r="H49" s="144"/>
      <c r="I49" s="147"/>
      <c r="J49" s="144"/>
      <c r="K49" s="148"/>
      <c r="M49" s="52"/>
      <c r="N49" s="9"/>
      <c r="O49" s="10"/>
      <c r="P49" s="7" t="s">
        <v>3</v>
      </c>
      <c r="Q49" s="124">
        <v>7</v>
      </c>
      <c r="R49" s="6">
        <v>44151</v>
      </c>
      <c r="S49" s="127">
        <f t="shared" ref="S49:S51" si="103">IF(OR(EXACT(Q49,""), EXACT(R49,"")), "", Q49+R49)</f>
        <v>44158</v>
      </c>
      <c r="T49" s="22">
        <f t="shared" ref="T49:T51" ca="1" si="104">IF(OR(EXACT(Q49,""), EXACT(R49,"")), "", IF(R49&lt;$D49, $D49, R49))</f>
        <v>44151</v>
      </c>
      <c r="U49" s="22">
        <f t="shared" ref="U49:U51" ca="1" si="105">IF(OR(EXACT(Q49,""), EXACT(R49,"")), "", Q49+T49)</f>
        <v>44158</v>
      </c>
      <c r="V49" s="31">
        <f t="shared" ref="V49:V51" si="106">IF(OR(EXACT(W49,""), EXACT(X49,"")), "",  X49-W49)</f>
        <v>7</v>
      </c>
      <c r="W49" s="66">
        <v>44151</v>
      </c>
      <c r="X49" s="61">
        <v>44158</v>
      </c>
      <c r="Z49" s="52"/>
      <c r="AA49" s="9" t="s">
        <v>7</v>
      </c>
      <c r="AB49" s="10"/>
      <c r="AC49" s="7"/>
      <c r="AD49" s="7"/>
      <c r="AE49" s="68"/>
      <c r="AF49" s="22" t="str">
        <f t="shared" ref="AF49:AF51" si="107">IF(OR(EXACT(AD49,""), EXACT(AE49,"")), "", AD49+AE49)</f>
        <v/>
      </c>
      <c r="AG49" s="22" t="str">
        <f t="shared" ref="AG49:AG51" si="108">IF(OR(EXACT(AD49,""), EXACT(AE49,"")), "", IF(AE49&lt;$D49, $D49, AE49))</f>
        <v/>
      </c>
      <c r="AH49" s="22" t="str">
        <f t="shared" ref="AH49:AH51" si="109">IF(OR(EXACT(AD49,""), EXACT(AE49,"")), "", AD49+AG49)</f>
        <v/>
      </c>
      <c r="AI49" s="31" t="str">
        <f t="shared" ref="AI49:AI51" si="110">IF(OR(EXACT(AJ49,""), EXACT(AK49,"")), "",  AK49-AJ49)</f>
        <v/>
      </c>
      <c r="AJ49" s="66"/>
      <c r="AK49" s="61"/>
      <c r="AM49" s="52" t="s">
        <v>0</v>
      </c>
      <c r="AN49" s="102" t="s">
        <v>6</v>
      </c>
      <c r="AO49" s="103"/>
      <c r="AP49" s="7"/>
      <c r="AQ49" s="7"/>
      <c r="AR49" s="7"/>
      <c r="AS49" s="22" t="str">
        <f t="shared" ref="AS49:AS51" si="111">IF(OR(EXACT(AQ49,""), EXACT(AR49,"")), "", AQ49+AR49)</f>
        <v/>
      </c>
      <c r="AT49" s="22" t="str">
        <f t="shared" ref="AT49:AT51" si="112">IF(OR(EXACT(AQ49, ""), EXACT(AR49, "")), "", IF(EXACT($D49, ""), AR49, IF(AR49&lt;$D49, $D49, AR49)))</f>
        <v/>
      </c>
      <c r="AU49" s="22" t="str">
        <f t="shared" ref="AU49:AU51" si="113">IF(OR(EXACT(AQ49,""), EXACT(AR49,"")), "", AQ49+AT49)</f>
        <v/>
      </c>
      <c r="AV49" s="31" t="str">
        <f t="shared" ref="AV49:AV51" si="114">IF(OR(EXACT(AW49,""), EXACT(AX49,"")), "",  AX49-AW49)</f>
        <v/>
      </c>
      <c r="AW49" s="6"/>
      <c r="AX49" s="61"/>
      <c r="AZ49" s="52"/>
      <c r="BA49" s="104"/>
      <c r="BB49" s="105"/>
      <c r="BC49" s="7"/>
      <c r="BD49" s="7"/>
      <c r="BE49" s="7"/>
      <c r="BF49" s="22" t="str">
        <f t="shared" ref="BF49:BF51" si="115">IF(OR(EXACT(BD49,""), EXACT(BE49,"")), "", BD49+BE49)</f>
        <v/>
      </c>
      <c r="BG49" s="22" t="str">
        <f t="shared" ref="BG49:BG51" si="116">IF(OR(EXACT(BD49, ""), EXACT(BE49, "")), "", IF(EXACT($D49, ""), BE49, IF(BE49&lt;$D49, $D49, BE49)))</f>
        <v/>
      </c>
      <c r="BH49" s="22" t="str">
        <f t="shared" ref="BH49:BH51" si="117">IF(OR(EXACT(BD49,""), EXACT(BE49,"")), "", BD49+BG49)</f>
        <v/>
      </c>
      <c r="BI49" s="31" t="str">
        <f t="shared" ref="BI49:BI51" si="118">IF(OR(EXACT(BJ49,""), EXACT(BK49,"")), "",  BK49-BJ49)</f>
        <v/>
      </c>
      <c r="BJ49" s="8"/>
      <c r="BK49" s="61" t="s">
        <v>299</v>
      </c>
      <c r="BM49" s="19" t="str">
        <f t="shared" si="14"/>
        <v/>
      </c>
      <c r="BN49" s="20" t="str">
        <f t="shared" si="15"/>
        <v/>
      </c>
    </row>
    <row r="50" spans="2:66" x14ac:dyDescent="0.25">
      <c r="B50" s="143"/>
      <c r="C50" s="144"/>
      <c r="D50" s="150">
        <f t="shared" ref="D50:D52" ca="1" si="119">D49</f>
        <v>44151</v>
      </c>
      <c r="E50" s="151"/>
      <c r="F50" s="146"/>
      <c r="G50" s="144"/>
      <c r="H50" s="144"/>
      <c r="I50" s="147"/>
      <c r="J50" s="144"/>
      <c r="K50" s="148"/>
      <c r="M50" s="52"/>
      <c r="N50" s="9"/>
      <c r="O50" s="10"/>
      <c r="P50" s="7"/>
      <c r="Q50" s="124"/>
      <c r="R50" s="66"/>
      <c r="S50" s="22" t="str">
        <f t="shared" si="103"/>
        <v/>
      </c>
      <c r="T50" s="22" t="str">
        <f t="shared" si="104"/>
        <v/>
      </c>
      <c r="U50" s="22" t="str">
        <f t="shared" si="105"/>
        <v/>
      </c>
      <c r="V50" s="31" t="str">
        <f t="shared" si="106"/>
        <v/>
      </c>
      <c r="W50" s="66"/>
      <c r="X50" s="61"/>
      <c r="Z50" s="52"/>
      <c r="AA50" s="9"/>
      <c r="AB50" s="10"/>
      <c r="AC50" s="7"/>
      <c r="AD50" s="7"/>
      <c r="AE50" s="66"/>
      <c r="AF50" s="22" t="str">
        <f t="shared" si="107"/>
        <v/>
      </c>
      <c r="AG50" s="22" t="str">
        <f t="shared" si="108"/>
        <v/>
      </c>
      <c r="AH50" s="22" t="str">
        <f t="shared" si="109"/>
        <v/>
      </c>
      <c r="AI50" s="31" t="str">
        <f t="shared" si="110"/>
        <v/>
      </c>
      <c r="AJ50" s="66"/>
      <c r="AK50" s="61"/>
      <c r="AM50" s="52"/>
      <c r="AN50" s="9" t="s">
        <v>7</v>
      </c>
      <c r="AO50" s="10"/>
      <c r="AP50" s="7"/>
      <c r="AQ50" s="7"/>
      <c r="AR50" s="6"/>
      <c r="AS50" s="22" t="str">
        <f t="shared" si="111"/>
        <v/>
      </c>
      <c r="AT50" s="22" t="str">
        <f t="shared" si="112"/>
        <v/>
      </c>
      <c r="AU50" s="22" t="str">
        <f t="shared" si="113"/>
        <v/>
      </c>
      <c r="AV50" s="31" t="str">
        <f t="shared" si="114"/>
        <v/>
      </c>
      <c r="AW50" s="6"/>
      <c r="AX50" s="61"/>
      <c r="AZ50" s="52"/>
      <c r="BA50" s="104"/>
      <c r="BB50" s="105"/>
      <c r="BC50" s="7"/>
      <c r="BD50" s="7"/>
      <c r="BE50" s="7"/>
      <c r="BF50" s="22" t="str">
        <f t="shared" si="115"/>
        <v/>
      </c>
      <c r="BG50" s="22" t="str">
        <f t="shared" si="116"/>
        <v/>
      </c>
      <c r="BH50" s="22" t="str">
        <f t="shared" si="117"/>
        <v/>
      </c>
      <c r="BI50" s="31" t="str">
        <f t="shared" si="118"/>
        <v/>
      </c>
      <c r="BJ50" s="8"/>
      <c r="BK50" s="61" t="s">
        <v>299</v>
      </c>
      <c r="BM50" s="19" t="str">
        <f t="shared" si="14"/>
        <v/>
      </c>
      <c r="BN50" s="20" t="str">
        <f t="shared" si="15"/>
        <v/>
      </c>
    </row>
    <row r="51" spans="2:66" x14ac:dyDescent="0.25">
      <c r="B51" s="143"/>
      <c r="C51" s="144"/>
      <c r="D51" s="150">
        <f t="shared" ca="1" si="119"/>
        <v>44151</v>
      </c>
      <c r="E51" s="151"/>
      <c r="F51" s="146"/>
      <c r="G51" s="144"/>
      <c r="H51" s="144"/>
      <c r="I51" s="147"/>
      <c r="J51" s="144"/>
      <c r="K51" s="148"/>
      <c r="M51" s="52"/>
      <c r="N51" s="9"/>
      <c r="O51" s="10"/>
      <c r="P51" s="7"/>
      <c r="Q51" s="124"/>
      <c r="R51" s="66"/>
      <c r="S51" s="22" t="str">
        <f t="shared" si="103"/>
        <v/>
      </c>
      <c r="T51" s="22" t="str">
        <f t="shared" si="104"/>
        <v/>
      </c>
      <c r="U51" s="22" t="str">
        <f t="shared" si="105"/>
        <v/>
      </c>
      <c r="V51" s="31" t="str">
        <f t="shared" si="106"/>
        <v/>
      </c>
      <c r="W51" s="66"/>
      <c r="X51" s="61"/>
      <c r="Z51" s="52"/>
      <c r="AA51" s="9"/>
      <c r="AB51" s="10"/>
      <c r="AC51" s="7"/>
      <c r="AD51" s="7"/>
      <c r="AE51" s="68"/>
      <c r="AF51" s="22" t="str">
        <f t="shared" si="107"/>
        <v/>
      </c>
      <c r="AG51" s="22" t="str">
        <f t="shared" si="108"/>
        <v/>
      </c>
      <c r="AH51" s="22" t="str">
        <f t="shared" si="109"/>
        <v/>
      </c>
      <c r="AI51" s="31" t="str">
        <f t="shared" si="110"/>
        <v/>
      </c>
      <c r="AJ51" s="66"/>
      <c r="AK51" s="61"/>
      <c r="AM51" s="52" t="s">
        <v>0</v>
      </c>
      <c r="AN51" s="102" t="s">
        <v>5</v>
      </c>
      <c r="AO51" s="103"/>
      <c r="AP51" s="7"/>
      <c r="AQ51" s="7"/>
      <c r="AR51" s="7"/>
      <c r="AS51" s="22" t="str">
        <f t="shared" si="111"/>
        <v/>
      </c>
      <c r="AT51" s="22" t="str">
        <f t="shared" si="112"/>
        <v/>
      </c>
      <c r="AU51" s="22" t="str">
        <f t="shared" si="113"/>
        <v/>
      </c>
      <c r="AV51" s="31" t="str">
        <f t="shared" si="114"/>
        <v/>
      </c>
      <c r="AW51" s="6"/>
      <c r="AX51" s="61"/>
      <c r="AZ51" s="52"/>
      <c r="BA51" s="104"/>
      <c r="BB51" s="105"/>
      <c r="BC51" s="7"/>
      <c r="BD51" s="7"/>
      <c r="BE51" s="7"/>
      <c r="BF51" s="22" t="str">
        <f t="shared" si="115"/>
        <v/>
      </c>
      <c r="BG51" s="22" t="str">
        <f t="shared" si="116"/>
        <v/>
      </c>
      <c r="BH51" s="22" t="str">
        <f t="shared" si="117"/>
        <v/>
      </c>
      <c r="BI51" s="31" t="str">
        <f t="shared" si="118"/>
        <v/>
      </c>
      <c r="BJ51" s="8"/>
      <c r="BK51" s="61" t="s">
        <v>299</v>
      </c>
      <c r="BM51" s="19" t="str">
        <f t="shared" si="14"/>
        <v/>
      </c>
      <c r="BN51" s="20" t="str">
        <f t="shared" si="15"/>
        <v/>
      </c>
    </row>
    <row r="52" spans="2:66" x14ac:dyDescent="0.25">
      <c r="B52" s="143"/>
      <c r="C52" s="144"/>
      <c r="D52" s="150">
        <f t="shared" ca="1" si="119"/>
        <v>44151</v>
      </c>
      <c r="E52" s="151"/>
      <c r="F52" s="146"/>
      <c r="G52" s="144"/>
      <c r="H52" s="144"/>
      <c r="I52" s="147"/>
      <c r="J52" s="144"/>
      <c r="K52" s="148"/>
      <c r="M52" s="52"/>
      <c r="N52" s="9"/>
      <c r="O52" s="10"/>
      <c r="P52" s="7"/>
      <c r="Q52" s="124"/>
      <c r="R52" s="66"/>
      <c r="S52" s="22"/>
      <c r="T52" s="22"/>
      <c r="U52" s="22"/>
      <c r="V52" s="31"/>
      <c r="W52" s="66"/>
      <c r="X52" s="61"/>
      <c r="Z52" s="52"/>
      <c r="AA52" s="9"/>
      <c r="AB52" s="10"/>
      <c r="AC52" s="7"/>
      <c r="AD52" s="7"/>
      <c r="AE52" s="68"/>
      <c r="AF52" s="22"/>
      <c r="AG52" s="22"/>
      <c r="AH52" s="22"/>
      <c r="AI52" s="31"/>
      <c r="AJ52" s="66"/>
      <c r="AK52" s="61"/>
      <c r="AM52" s="52"/>
      <c r="AN52" s="82" t="s">
        <v>7</v>
      </c>
      <c r="AO52" s="83"/>
      <c r="AP52" s="7"/>
      <c r="AQ52" s="7"/>
      <c r="AR52" s="7"/>
      <c r="AS52" s="22"/>
      <c r="AT52" s="22"/>
      <c r="AU52" s="22"/>
      <c r="AV52" s="31"/>
      <c r="AW52" s="6"/>
      <c r="AX52" s="61"/>
      <c r="AZ52" s="52"/>
      <c r="BA52" s="84"/>
      <c r="BB52" s="85"/>
      <c r="BC52" s="7"/>
      <c r="BD52" s="7"/>
      <c r="BE52" s="7"/>
      <c r="BF52" s="22"/>
      <c r="BG52" s="22"/>
      <c r="BH52" s="22"/>
      <c r="BI52" s="31"/>
      <c r="BJ52" s="8"/>
      <c r="BK52" s="61"/>
      <c r="BM52" s="19" t="str">
        <f t="shared" si="14"/>
        <v/>
      </c>
      <c r="BN52" s="20" t="str">
        <f t="shared" si="15"/>
        <v/>
      </c>
    </row>
    <row r="53" spans="2:66" ht="15.75" thickBot="1" x14ac:dyDescent="0.3">
      <c r="B53" s="40"/>
      <c r="C53" s="41"/>
      <c r="D53" s="42"/>
      <c r="E53" s="139"/>
      <c r="F53" s="43"/>
      <c r="G53" s="41"/>
      <c r="H53" s="41"/>
      <c r="I53" s="44"/>
      <c r="J53" s="41"/>
      <c r="K53" s="45"/>
      <c r="M53" s="53"/>
      <c r="N53" s="59"/>
      <c r="O53" s="54"/>
      <c r="P53" s="55"/>
      <c r="Q53" s="125"/>
      <c r="R53" s="55"/>
      <c r="S53" s="55"/>
      <c r="T53" s="55"/>
      <c r="U53" s="55"/>
      <c r="V53" s="55"/>
      <c r="W53" s="56"/>
      <c r="X53" s="57"/>
      <c r="Z53" s="53"/>
      <c r="AA53" s="59"/>
      <c r="AB53" s="54"/>
      <c r="AC53" s="55"/>
      <c r="AD53" s="55"/>
      <c r="AE53" s="67"/>
      <c r="AF53" s="55"/>
      <c r="AG53" s="55"/>
      <c r="AH53" s="55"/>
      <c r="AI53" s="55"/>
      <c r="AJ53" s="69"/>
      <c r="AK53" s="57"/>
      <c r="AM53" s="53"/>
      <c r="AN53" s="59"/>
      <c r="AO53" s="54"/>
      <c r="AP53" s="55"/>
      <c r="AQ53" s="55"/>
      <c r="AR53" s="55"/>
      <c r="AS53" s="55"/>
      <c r="AT53" s="55"/>
      <c r="AU53" s="55"/>
      <c r="AV53" s="55"/>
      <c r="AW53" s="56"/>
      <c r="AX53" s="57"/>
      <c r="AZ53" s="53"/>
      <c r="BA53" s="59"/>
      <c r="BB53" s="54"/>
      <c r="BC53" s="55"/>
      <c r="BD53" s="55"/>
      <c r="BE53" s="55"/>
      <c r="BF53" s="55"/>
      <c r="BG53" s="55"/>
      <c r="BH53" s="55"/>
      <c r="BI53" s="55"/>
      <c r="BJ53" s="56"/>
      <c r="BK53" s="57"/>
      <c r="BM53" s="19" t="str">
        <f t="shared" si="14"/>
        <v/>
      </c>
      <c r="BN53" s="20" t="str">
        <f t="shared" si="15"/>
        <v/>
      </c>
    </row>
    <row r="54" spans="2:66" x14ac:dyDescent="0.25">
      <c r="B54" s="34" t="s">
        <v>130</v>
      </c>
      <c r="C54" s="35" t="s">
        <v>375</v>
      </c>
      <c r="D54" s="36">
        <f ca="1">IF(EXACT(C54, ""), "", VLOOKUP(C54, OFFSET($BM$6, 0, 0, PARAMETER!$C$2, 2), 2, FALSE))</f>
        <v>44158</v>
      </c>
      <c r="E54" s="138"/>
      <c r="F54" s="37">
        <f ca="1">IF(OR(EXACT(G54, ""), EXACT(H54, "")), "", H54-G54)</f>
        <v>400</v>
      </c>
      <c r="G54" s="38">
        <f ca="1">IF(COUNT(T54, AG54, AT54, BG54)=0, D54, MIN(T54, AG54, AT54, BG54))</f>
        <v>44160</v>
      </c>
      <c r="H54" s="38">
        <f ca="1">IF(COUNT(U54, AH54, AU54, BH54)=0, (D54 + IFERROR(1/(1/E54), 0)), MAX(U54, AH54, AU54, BH54))</f>
        <v>44560</v>
      </c>
      <c r="I54" s="37">
        <f>IF(OR(EXACT(J54, ""), EXACT(K54, "")), "", K54-J54)</f>
        <v>400</v>
      </c>
      <c r="J54" s="38">
        <f>IF(COUNT(W54, AJ54, AW54, BJ54)=0, D54, MIN(W54, AJ54, AW54, BJ54))</f>
        <v>44160</v>
      </c>
      <c r="K54" s="39">
        <f>IF(COUNT(X54, AK54, AX54, BK54)=0, (D54 + IFERROR(1/(1/E54), 0)), MAX(X54, AK54, AX54, BK54))</f>
        <v>44560</v>
      </c>
      <c r="M54" s="46"/>
      <c r="N54" s="58"/>
      <c r="O54" s="47"/>
      <c r="P54" s="48"/>
      <c r="Q54" s="123" t="str">
        <f>IF(OR(EXACT(R54, ""), EXACT(S54, "")), "", S54-R54)</f>
        <v/>
      </c>
      <c r="R54" s="50" t="str">
        <f>IF(COUNT(R55:R217)=0, "", MIN(R55:R217))</f>
        <v/>
      </c>
      <c r="S54" s="50" t="str">
        <f>IF(COUNT(S55:S217)=0, "", MAX(S55:S217))</f>
        <v/>
      </c>
      <c r="T54" s="50" t="str">
        <f>IF(COUNT(T55:T217)=0, "", MIN(T55:T217))</f>
        <v/>
      </c>
      <c r="U54" s="50" t="str">
        <f>IF(COUNT(U55:U217)=0, "", MAX(U55:U217))</f>
        <v/>
      </c>
      <c r="V54" s="49" t="str">
        <f>IF(OR(EXACT(W54, ""), EXACT(X54, "")), "", X54-W54)</f>
        <v/>
      </c>
      <c r="W54" s="50" t="str">
        <f>IF(COUNT(W55:W217)=0, "", MIN(W55:W217))</f>
        <v/>
      </c>
      <c r="X54" s="51" t="str">
        <f>IF(COUNT(X55:X217)=0, "", MAX(X55:X217))</f>
        <v/>
      </c>
      <c r="Y54" s="11"/>
      <c r="Z54" s="46"/>
      <c r="AA54" s="58"/>
      <c r="AB54" s="47"/>
      <c r="AC54" s="48"/>
      <c r="AD54" s="49">
        <f>IF(OR(EXACT(AE54, ""), EXACT(AF54, "")), "", AF54-AE54)</f>
        <v>400</v>
      </c>
      <c r="AE54" s="50">
        <f>IF(COUNT(AE55:AE217)=0, "", MIN(AE55:AE217))</f>
        <v>44160</v>
      </c>
      <c r="AF54" s="50">
        <f>IF(COUNT(AF55:AF217)=0, "", MAX(AF55:AF217))</f>
        <v>44560</v>
      </c>
      <c r="AG54" s="50">
        <f ca="1">IF(COUNT(AG55:AG217)=0, "", MIN(AG55:AG217))</f>
        <v>44160</v>
      </c>
      <c r="AH54" s="50">
        <f ca="1">IF(COUNT(AH55:AH217)=0, "", MAX(AH55:AH217))</f>
        <v>44560</v>
      </c>
      <c r="AI54" s="49">
        <f>IF(OR(EXACT(AJ54, ""), EXACT(AK54, "")), "", AK54-AJ54)</f>
        <v>400</v>
      </c>
      <c r="AJ54" s="50">
        <f>IF(COUNT(AJ55:AJ217)=0, "", MIN(AJ55:AJ217))</f>
        <v>44160</v>
      </c>
      <c r="AK54" s="51">
        <f>IF(COUNT(AK55:AK217)=0, "", MAX(AK55:AK217))</f>
        <v>44560</v>
      </c>
      <c r="AL54" s="11"/>
      <c r="AM54" s="46"/>
      <c r="AN54" s="58"/>
      <c r="AO54" s="47"/>
      <c r="AP54" s="48"/>
      <c r="AQ54" s="49">
        <f>IF(OR(EXACT(AR54, ""), EXACT(AS54, "")), "", AS54-AR54)</f>
        <v>244</v>
      </c>
      <c r="AR54" s="50">
        <f>IF(COUNT(AR55:AR217)=0, "", MIN(AR55:AR217))</f>
        <v>44167</v>
      </c>
      <c r="AS54" s="50">
        <f>IF(COUNT(AS55:AS217)=0, "", MAX(AS55:AS217))</f>
        <v>44411</v>
      </c>
      <c r="AT54" s="50">
        <f ca="1">IF(COUNT(AT55:AT217)=0, "", MIN(AT55:AT217))</f>
        <v>44167</v>
      </c>
      <c r="AU54" s="50">
        <f ca="1">IF(COUNT(AU55:AU217)=0, "", MAX(AU55:AU217))</f>
        <v>44411</v>
      </c>
      <c r="AV54" s="49">
        <f>IF(OR(EXACT(AW54, ""), EXACT(AX54, "")), "", AX54-AW54)</f>
        <v>244</v>
      </c>
      <c r="AW54" s="50">
        <f>IF(COUNT(AW55:AW217)=0, "", MIN(AW55:AW217))</f>
        <v>44167</v>
      </c>
      <c r="AX54" s="51">
        <f>IF(COUNT(AX55:AX217)=0, "", MAX(AX55:AX217))</f>
        <v>44411</v>
      </c>
      <c r="AY54" s="11"/>
      <c r="AZ54" s="46"/>
      <c r="BA54" s="58"/>
      <c r="BB54" s="47"/>
      <c r="BC54" s="48"/>
      <c r="BD54" s="49" t="str">
        <f>IF(OR(EXACT(BE54, ""), EXACT(BF54, "")), "", BF54-BE54)</f>
        <v/>
      </c>
      <c r="BE54" s="50" t="str">
        <f>IF(COUNT(BE55:BE217)=0, "", MIN(BE55:BE217))</f>
        <v/>
      </c>
      <c r="BF54" s="50" t="str">
        <f>IF(COUNT(BF55:BF217)=0, "", MAX(BF55:BF217))</f>
        <v/>
      </c>
      <c r="BG54" s="50" t="str">
        <f>IF(COUNT(BG55:BG217)=0, "", MIN(BG55:BG217))</f>
        <v/>
      </c>
      <c r="BH54" s="50" t="str">
        <f>IF(COUNT(BH55:BH217)=0, "", MAX(BH55:BH217))</f>
        <v/>
      </c>
      <c r="BI54" s="49" t="str">
        <f>IF(OR(EXACT(BJ54, ""), EXACT(BK54, "")), "", BK54-BJ54)</f>
        <v/>
      </c>
      <c r="BJ54" s="50" t="str">
        <f>IF(COUNT(BJ55:BJ217)=0, "", MIN(BJ55:BJ217))</f>
        <v/>
      </c>
      <c r="BK54" s="51" t="str">
        <f>IF(COUNT(BK55:BK217)=0, "", MAX(BK55:BK217))</f>
        <v/>
      </c>
      <c r="BM54" s="19" t="str">
        <f t="shared" si="14"/>
        <v>Master</v>
      </c>
      <c r="BN54" s="20">
        <f t="shared" ca="1" si="15"/>
        <v>44560</v>
      </c>
    </row>
    <row r="55" spans="2:66" x14ac:dyDescent="0.25">
      <c r="B55" s="143"/>
      <c r="C55" s="144"/>
      <c r="D55" s="150">
        <f ca="1">D54</f>
        <v>44158</v>
      </c>
      <c r="E55" s="151"/>
      <c r="F55" s="146"/>
      <c r="G55" s="144"/>
      <c r="H55" s="144"/>
      <c r="I55" s="147"/>
      <c r="J55" s="144"/>
      <c r="K55" s="148"/>
      <c r="M55" s="52"/>
      <c r="N55" s="9"/>
      <c r="O55" s="10"/>
      <c r="P55" s="7" t="s">
        <v>3</v>
      </c>
      <c r="Q55" s="124"/>
      <c r="R55" s="66"/>
      <c r="S55" s="22" t="str">
        <f t="shared" ref="S55" si="120">IF(OR(EXACT(Q55,""), EXACT(R55,"")), "", Q55+R55)</f>
        <v/>
      </c>
      <c r="T55" s="22" t="str">
        <f t="shared" ref="T55" si="121">IF(OR(EXACT(Q55,""), EXACT(R55,"")), "", IF(R55&lt;$D55, $D55, R55))</f>
        <v/>
      </c>
      <c r="U55" s="22" t="str">
        <f t="shared" ref="U55" si="122">IF(OR(EXACT(Q55,""), EXACT(R55,"")), "", Q55+T55)</f>
        <v/>
      </c>
      <c r="V55" s="31" t="str">
        <f t="shared" ref="V55" si="123">IF(OR(EXACT(W55,""), EXACT(X55,"")), "",  X55-W55)</f>
        <v/>
      </c>
      <c r="W55" s="66"/>
      <c r="X55" s="61"/>
      <c r="Z55" s="52"/>
      <c r="AA55" s="9" t="s">
        <v>7</v>
      </c>
      <c r="AB55" s="128" t="s">
        <v>376</v>
      </c>
      <c r="AC55" s="129"/>
      <c r="AD55" s="129">
        <v>400</v>
      </c>
      <c r="AE55" s="130">
        <v>44160</v>
      </c>
      <c r="AF55" s="131">
        <f t="shared" ref="AF55" si="124">IF(OR(EXACT(AD55,""), EXACT(AE55,"")), "", AD55+AE55)</f>
        <v>44560</v>
      </c>
      <c r="AG55" s="131">
        <f t="shared" ref="AG55" ca="1" si="125">IF(OR(EXACT(AD55,""), EXACT(AE55,"")), "", IF(AE55&lt;$D55, $D55, AE55))</f>
        <v>44160</v>
      </c>
      <c r="AH55" s="131">
        <f t="shared" ref="AH55" ca="1" si="126">IF(OR(EXACT(AD55,""), EXACT(AE55,"")), "", AD55+AG55)</f>
        <v>44560</v>
      </c>
      <c r="AI55" s="132">
        <f t="shared" ref="AI55" si="127">IF(OR(EXACT(AJ55,""), EXACT(AK55,"")), "",  AK55-AJ55)</f>
        <v>400</v>
      </c>
      <c r="AJ55" s="130">
        <f>AE55</f>
        <v>44160</v>
      </c>
      <c r="AK55" s="133">
        <f>AF55</f>
        <v>44560</v>
      </c>
      <c r="AM55" s="52" t="s">
        <v>0</v>
      </c>
      <c r="AN55" s="102" t="s">
        <v>6</v>
      </c>
      <c r="AO55" s="103"/>
      <c r="AP55" s="7"/>
      <c r="AQ55" s="7"/>
      <c r="AR55" s="7"/>
      <c r="AS55" s="22" t="str">
        <f t="shared" ref="AS55" si="128">IF(OR(EXACT(AQ55,""), EXACT(AR55,"")), "", AQ55+AR55)</f>
        <v/>
      </c>
      <c r="AT55" s="22" t="str">
        <f t="shared" ref="AT55" si="129">IF(OR(EXACT(AQ55, ""), EXACT(AR55, "")), "", IF(EXACT($D55, ""), AR55, IF(AR55&lt;$D55, $D55, AR55)))</f>
        <v/>
      </c>
      <c r="AU55" s="22" t="str">
        <f t="shared" ref="AU55" si="130">IF(OR(EXACT(AQ55,""), EXACT(AR55,"")), "", AQ55+AT55)</f>
        <v/>
      </c>
      <c r="AV55" s="31" t="str">
        <f t="shared" ref="AV55" si="131">IF(OR(EXACT(AW55,""), EXACT(AX55,"")), "",  AX55-AW55)</f>
        <v/>
      </c>
      <c r="AW55" s="8"/>
      <c r="AX55" s="61"/>
      <c r="AZ55" s="52"/>
      <c r="BA55" s="104"/>
      <c r="BB55" s="105"/>
      <c r="BC55" s="7"/>
      <c r="BD55" s="7"/>
      <c r="BE55" s="7"/>
      <c r="BF55" s="22" t="str">
        <f t="shared" ref="BF55" si="132">IF(OR(EXACT(BD55,""), EXACT(BE55,"")), "", BD55+BE55)</f>
        <v/>
      </c>
      <c r="BG55" s="22" t="str">
        <f t="shared" ref="BG55" si="133">IF(OR(EXACT(BD55, ""), EXACT(BE55, "")), "", IF(EXACT($D55, ""), BE55, IF(BE55&lt;$D55, $D55, BE55)))</f>
        <v/>
      </c>
      <c r="BH55" s="22" t="str">
        <f t="shared" ref="BH55" si="134">IF(OR(EXACT(BD55,""), EXACT(BE55,"")), "", BD55+BG55)</f>
        <v/>
      </c>
      <c r="BI55" s="31" t="str">
        <f t="shared" ref="BI55" si="135">IF(OR(EXACT(BJ55,""), EXACT(BK55,"")), "",  BK55-BJ55)</f>
        <v/>
      </c>
      <c r="BJ55" s="8"/>
      <c r="BK55" s="61" t="s">
        <v>299</v>
      </c>
      <c r="BL55" s="64" t="s">
        <v>299</v>
      </c>
      <c r="BM55" s="19" t="str">
        <f t="shared" si="14"/>
        <v/>
      </c>
      <c r="BN55" s="20" t="str">
        <f t="shared" si="15"/>
        <v/>
      </c>
    </row>
    <row r="56" spans="2:66" x14ac:dyDescent="0.25">
      <c r="B56" s="143"/>
      <c r="C56" s="144"/>
      <c r="D56" s="150">
        <f t="shared" ref="D56:D119" ca="1" si="136">D55</f>
        <v>44158</v>
      </c>
      <c r="E56" s="151"/>
      <c r="F56" s="146"/>
      <c r="G56" s="144"/>
      <c r="H56" s="144"/>
      <c r="I56" s="147"/>
      <c r="J56" s="144"/>
      <c r="K56" s="148"/>
      <c r="M56" s="52"/>
      <c r="N56" s="9"/>
      <c r="O56" s="10"/>
      <c r="P56" s="7"/>
      <c r="Q56" s="124"/>
      <c r="R56" s="66"/>
      <c r="S56" s="22" t="str">
        <f t="shared" ref="S56:S119" si="137">IF(OR(EXACT(Q56,""), EXACT(R56,"")), "", Q56+R56)</f>
        <v/>
      </c>
      <c r="T56" s="22" t="str">
        <f t="shared" ref="T56:T119" si="138">IF(OR(EXACT(Q56,""), EXACT(R56,"")), "", IF(R56&lt;$D56, $D56, R56))</f>
        <v/>
      </c>
      <c r="U56" s="22" t="str">
        <f t="shared" ref="U56:U119" si="139">IF(OR(EXACT(Q56,""), EXACT(R56,"")), "", Q56+T56)</f>
        <v/>
      </c>
      <c r="V56" s="31" t="str">
        <f t="shared" ref="V56:V119" si="140">IF(OR(EXACT(W56,""), EXACT(X56,"")), "",  X56-W56)</f>
        <v/>
      </c>
      <c r="W56" s="66"/>
      <c r="X56" s="61"/>
      <c r="Z56" s="52"/>
      <c r="AA56" s="9" t="s">
        <v>7</v>
      </c>
      <c r="AB56" s="10" t="s">
        <v>325</v>
      </c>
      <c r="AC56" s="7" t="s">
        <v>4</v>
      </c>
      <c r="AD56" s="7">
        <v>1</v>
      </c>
      <c r="AE56" s="66">
        <v>44160</v>
      </c>
      <c r="AF56" s="22">
        <f t="shared" ref="AF56:AF119" si="141">IF(OR(EXACT(AD56,""), EXACT(AE56,"")), "", AD56+AE56)</f>
        <v>44161</v>
      </c>
      <c r="AG56" s="22">
        <f t="shared" ref="AG56:AG119" ca="1" si="142">IF(OR(EXACT(AD56,""), EXACT(AE56,"")), "", IF(AE56&lt;$D56, $D56, AE56))</f>
        <v>44160</v>
      </c>
      <c r="AH56" s="22">
        <f t="shared" ref="AH56:AH119" ca="1" si="143">IF(OR(EXACT(AD56,""), EXACT(AE56,"")), "", AD56+AG56)</f>
        <v>44161</v>
      </c>
      <c r="AI56" s="31">
        <f t="shared" ref="AI56:AI119" si="144">IF(OR(EXACT(AJ56,""), EXACT(AK56,"")), "",  AK56-AJ56)</f>
        <v>1</v>
      </c>
      <c r="AJ56" s="66">
        <v>44160</v>
      </c>
      <c r="AK56" s="61">
        <f>AJ56+1</f>
        <v>44161</v>
      </c>
      <c r="AM56" s="52"/>
      <c r="AN56" s="9" t="s">
        <v>7</v>
      </c>
      <c r="AO56" s="10" t="s">
        <v>131</v>
      </c>
      <c r="AP56" s="7" t="s">
        <v>4</v>
      </c>
      <c r="AQ56" s="7">
        <v>1</v>
      </c>
      <c r="AR56" s="6">
        <v>44355</v>
      </c>
      <c r="AS56" s="22">
        <f t="shared" ref="AS56:AS119" si="145">IF(OR(EXACT(AQ56,""), EXACT(AR56,"")), "", AQ56+AR56)</f>
        <v>44356</v>
      </c>
      <c r="AT56" s="22">
        <f t="shared" ref="AT56:AT119" ca="1" si="146">IF(OR(EXACT(AQ56, ""), EXACT(AR56, "")), "", IF(EXACT($D56, ""), AR56, IF(AR56&lt;$D56, $D56, AR56)))</f>
        <v>44355</v>
      </c>
      <c r="AU56" s="22">
        <f t="shared" ref="AU56:AU119" ca="1" si="147">IF(OR(EXACT(AQ56,""), EXACT(AR56,"")), "", AQ56+AT56)</f>
        <v>44356</v>
      </c>
      <c r="AV56" s="31">
        <f t="shared" ref="AV56:AV119" si="148">IF(OR(EXACT(AW56,""), EXACT(AX56,"")), "",  AX56-AW56)</f>
        <v>1</v>
      </c>
      <c r="AW56" s="6">
        <v>44355</v>
      </c>
      <c r="AX56" s="61">
        <v>44356</v>
      </c>
      <c r="AZ56" s="52"/>
      <c r="BA56" s="104"/>
      <c r="BB56" s="105"/>
      <c r="BC56" s="7"/>
      <c r="BD56" s="7"/>
      <c r="BE56" s="7"/>
      <c r="BF56" s="22" t="str">
        <f t="shared" ref="BF56:BF119" si="149">IF(OR(EXACT(BD56,""), EXACT(BE56,"")), "", BD56+BE56)</f>
        <v/>
      </c>
      <c r="BG56" s="22" t="str">
        <f t="shared" ref="BG56:BG119" si="150">IF(OR(EXACT(BD56, ""), EXACT(BE56, "")), "", IF(EXACT($D56, ""), BE56, IF(BE56&lt;$D56, $D56, BE56)))</f>
        <v/>
      </c>
      <c r="BH56" s="22" t="str">
        <f t="shared" ref="BH56:BH119" si="151">IF(OR(EXACT(BD56,""), EXACT(BE56,"")), "", BD56+BG56)</f>
        <v/>
      </c>
      <c r="BI56" s="31" t="str">
        <f t="shared" ref="BI56:BI119" si="152">IF(OR(EXACT(BJ56,""), EXACT(BK56,"")), "",  BK56-BJ56)</f>
        <v/>
      </c>
      <c r="BJ56" s="8"/>
      <c r="BK56" s="61" t="s">
        <v>299</v>
      </c>
      <c r="BM56" s="19" t="str">
        <f t="shared" si="14"/>
        <v/>
      </c>
      <c r="BN56" s="20" t="str">
        <f t="shared" si="15"/>
        <v/>
      </c>
    </row>
    <row r="57" spans="2:66" x14ac:dyDescent="0.25">
      <c r="B57" s="143"/>
      <c r="C57" s="144"/>
      <c r="D57" s="150">
        <f t="shared" ca="1" si="136"/>
        <v>44158</v>
      </c>
      <c r="E57" s="151"/>
      <c r="F57" s="146"/>
      <c r="G57" s="144"/>
      <c r="H57" s="144"/>
      <c r="I57" s="147"/>
      <c r="J57" s="144"/>
      <c r="K57" s="148"/>
      <c r="M57" s="52"/>
      <c r="N57" s="9"/>
      <c r="O57" s="10"/>
      <c r="P57" s="7"/>
      <c r="Q57" s="124"/>
      <c r="R57" s="66"/>
      <c r="S57" s="22" t="str">
        <f t="shared" si="137"/>
        <v/>
      </c>
      <c r="T57" s="22" t="str">
        <f t="shared" si="138"/>
        <v/>
      </c>
      <c r="U57" s="22" t="str">
        <f t="shared" si="139"/>
        <v/>
      </c>
      <c r="V57" s="31" t="str">
        <f t="shared" si="140"/>
        <v/>
      </c>
      <c r="W57" s="66"/>
      <c r="X57" s="61"/>
      <c r="Z57" s="52"/>
      <c r="AA57" s="9" t="s">
        <v>7</v>
      </c>
      <c r="AB57" s="10" t="s">
        <v>326</v>
      </c>
      <c r="AC57" s="7" t="s">
        <v>4</v>
      </c>
      <c r="AD57" s="7">
        <v>1</v>
      </c>
      <c r="AE57" s="66">
        <v>44160</v>
      </c>
      <c r="AF57" s="22">
        <f t="shared" si="141"/>
        <v>44161</v>
      </c>
      <c r="AG57" s="22">
        <f t="shared" ca="1" si="142"/>
        <v>44160</v>
      </c>
      <c r="AH57" s="22">
        <f t="shared" ca="1" si="143"/>
        <v>44161</v>
      </c>
      <c r="AI57" s="31">
        <f t="shared" si="144"/>
        <v>1</v>
      </c>
      <c r="AJ57" s="66">
        <v>44160</v>
      </c>
      <c r="AK57" s="61">
        <f>AJ57+1</f>
        <v>44161</v>
      </c>
      <c r="AM57" s="52"/>
      <c r="AN57" s="9" t="s">
        <v>7</v>
      </c>
      <c r="AO57" s="10" t="s">
        <v>141</v>
      </c>
      <c r="AP57" s="7" t="s">
        <v>4</v>
      </c>
      <c r="AQ57" s="7">
        <v>1</v>
      </c>
      <c r="AR57" s="6">
        <v>44355</v>
      </c>
      <c r="AS57" s="22">
        <f t="shared" si="145"/>
        <v>44356</v>
      </c>
      <c r="AT57" s="22">
        <f t="shared" ca="1" si="146"/>
        <v>44355</v>
      </c>
      <c r="AU57" s="22">
        <f t="shared" ca="1" si="147"/>
        <v>44356</v>
      </c>
      <c r="AV57" s="31">
        <f t="shared" si="148"/>
        <v>1</v>
      </c>
      <c r="AW57" s="6">
        <v>44355</v>
      </c>
      <c r="AX57" s="61">
        <v>44356</v>
      </c>
      <c r="AZ57" s="52"/>
      <c r="BA57" s="104"/>
      <c r="BB57" s="105"/>
      <c r="BC57" s="7"/>
      <c r="BD57" s="7"/>
      <c r="BE57" s="7"/>
      <c r="BF57" s="22" t="str">
        <f t="shared" si="149"/>
        <v/>
      </c>
      <c r="BG57" s="22" t="str">
        <f t="shared" si="150"/>
        <v/>
      </c>
      <c r="BH57" s="22" t="str">
        <f t="shared" si="151"/>
        <v/>
      </c>
      <c r="BI57" s="31" t="str">
        <f t="shared" si="152"/>
        <v/>
      </c>
      <c r="BJ57" s="8"/>
      <c r="BK57" s="61" t="s">
        <v>299</v>
      </c>
      <c r="BM57" s="19" t="str">
        <f t="shared" si="14"/>
        <v/>
      </c>
      <c r="BN57" s="20" t="str">
        <f t="shared" si="15"/>
        <v/>
      </c>
    </row>
    <row r="58" spans="2:66" x14ac:dyDescent="0.25">
      <c r="B58" s="143"/>
      <c r="C58" s="144"/>
      <c r="D58" s="150">
        <f t="shared" ca="1" si="136"/>
        <v>44158</v>
      </c>
      <c r="E58" s="151"/>
      <c r="F58" s="146"/>
      <c r="G58" s="144"/>
      <c r="H58" s="144"/>
      <c r="I58" s="147"/>
      <c r="J58" s="144"/>
      <c r="K58" s="148"/>
      <c r="M58" s="52"/>
      <c r="N58" s="9"/>
      <c r="O58" s="10"/>
      <c r="P58" s="7"/>
      <c r="Q58" s="124"/>
      <c r="R58" s="66"/>
      <c r="S58" s="22" t="str">
        <f t="shared" si="137"/>
        <v/>
      </c>
      <c r="T58" s="22" t="str">
        <f t="shared" si="138"/>
        <v/>
      </c>
      <c r="U58" s="22" t="str">
        <f t="shared" si="139"/>
        <v/>
      </c>
      <c r="V58" s="31" t="str">
        <f t="shared" si="140"/>
        <v/>
      </c>
      <c r="W58" s="66"/>
      <c r="X58" s="61"/>
      <c r="Z58" s="52"/>
      <c r="AA58" s="9" t="s">
        <v>7</v>
      </c>
      <c r="AB58" s="10" t="s">
        <v>327</v>
      </c>
      <c r="AC58" s="7" t="s">
        <v>4</v>
      </c>
      <c r="AD58" s="7">
        <v>1</v>
      </c>
      <c r="AE58" s="68">
        <v>44377</v>
      </c>
      <c r="AF58" s="22">
        <f t="shared" si="141"/>
        <v>44378</v>
      </c>
      <c r="AG58" s="22">
        <f t="shared" ca="1" si="142"/>
        <v>44377</v>
      </c>
      <c r="AH58" s="22">
        <f t="shared" ca="1" si="143"/>
        <v>44378</v>
      </c>
      <c r="AI58" s="31">
        <f t="shared" si="144"/>
        <v>1</v>
      </c>
      <c r="AJ58" s="66">
        <v>44377</v>
      </c>
      <c r="AK58" s="61">
        <v>44378</v>
      </c>
      <c r="AM58" s="52"/>
      <c r="AN58" s="9" t="s">
        <v>7</v>
      </c>
      <c r="AO58" s="10" t="s">
        <v>142</v>
      </c>
      <c r="AP58" s="7" t="s">
        <v>4</v>
      </c>
      <c r="AQ58" s="7">
        <v>1</v>
      </c>
      <c r="AR58" s="6">
        <v>44355</v>
      </c>
      <c r="AS58" s="22">
        <f t="shared" si="145"/>
        <v>44356</v>
      </c>
      <c r="AT58" s="22">
        <f t="shared" ca="1" si="146"/>
        <v>44355</v>
      </c>
      <c r="AU58" s="22">
        <f t="shared" ca="1" si="147"/>
        <v>44356</v>
      </c>
      <c r="AV58" s="31">
        <f t="shared" si="148"/>
        <v>1</v>
      </c>
      <c r="AW58" s="6">
        <v>44355</v>
      </c>
      <c r="AX58" s="61">
        <v>44356</v>
      </c>
      <c r="AZ58" s="52"/>
      <c r="BA58" s="104"/>
      <c r="BB58" s="105"/>
      <c r="BC58" s="7"/>
      <c r="BD58" s="7"/>
      <c r="BE58" s="7"/>
      <c r="BF58" s="22" t="str">
        <f t="shared" si="149"/>
        <v/>
      </c>
      <c r="BG58" s="22" t="str">
        <f t="shared" si="150"/>
        <v/>
      </c>
      <c r="BH58" s="22" t="str">
        <f t="shared" si="151"/>
        <v/>
      </c>
      <c r="BI58" s="31" t="str">
        <f t="shared" si="152"/>
        <v/>
      </c>
      <c r="BJ58" s="8"/>
      <c r="BK58" s="61" t="s">
        <v>299</v>
      </c>
      <c r="BM58" s="19" t="str">
        <f t="shared" si="14"/>
        <v/>
      </c>
      <c r="BN58" s="20" t="str">
        <f t="shared" si="15"/>
        <v/>
      </c>
    </row>
    <row r="59" spans="2:66" x14ac:dyDescent="0.25">
      <c r="B59" s="143"/>
      <c r="C59" s="144"/>
      <c r="D59" s="150">
        <f t="shared" ca="1" si="136"/>
        <v>44158</v>
      </c>
      <c r="E59" s="151"/>
      <c r="F59" s="146"/>
      <c r="G59" s="144"/>
      <c r="H59" s="144"/>
      <c r="I59" s="147"/>
      <c r="J59" s="144"/>
      <c r="K59" s="148"/>
      <c r="M59" s="52"/>
      <c r="N59" s="9"/>
      <c r="O59" s="10"/>
      <c r="P59" s="7"/>
      <c r="Q59" s="124"/>
      <c r="R59" s="66"/>
      <c r="S59" s="22" t="str">
        <f t="shared" si="137"/>
        <v/>
      </c>
      <c r="T59" s="22" t="str">
        <f t="shared" si="138"/>
        <v/>
      </c>
      <c r="U59" s="22" t="str">
        <f t="shared" si="139"/>
        <v/>
      </c>
      <c r="V59" s="31" t="str">
        <f t="shared" si="140"/>
        <v/>
      </c>
      <c r="W59" s="66"/>
      <c r="X59" s="61"/>
      <c r="Z59" s="52"/>
      <c r="AA59" s="9" t="s">
        <v>7</v>
      </c>
      <c r="AB59" s="10" t="s">
        <v>328</v>
      </c>
      <c r="AC59" s="7" t="s">
        <v>4</v>
      </c>
      <c r="AD59" s="7">
        <v>1</v>
      </c>
      <c r="AE59" s="68">
        <v>44377</v>
      </c>
      <c r="AF59" s="22">
        <f t="shared" si="141"/>
        <v>44378</v>
      </c>
      <c r="AG59" s="22">
        <f t="shared" ca="1" si="142"/>
        <v>44377</v>
      </c>
      <c r="AH59" s="22">
        <f t="shared" ca="1" si="143"/>
        <v>44378</v>
      </c>
      <c r="AI59" s="31">
        <f t="shared" si="144"/>
        <v>1</v>
      </c>
      <c r="AJ59" s="66">
        <v>44377</v>
      </c>
      <c r="AK59" s="61">
        <v>44378</v>
      </c>
      <c r="AM59" s="52"/>
      <c r="AN59" s="9" t="s">
        <v>7</v>
      </c>
      <c r="AO59" s="10" t="s">
        <v>139</v>
      </c>
      <c r="AP59" s="7" t="s">
        <v>4</v>
      </c>
      <c r="AQ59" s="7">
        <v>1</v>
      </c>
      <c r="AR59" s="6">
        <v>44355</v>
      </c>
      <c r="AS59" s="22">
        <f t="shared" si="145"/>
        <v>44356</v>
      </c>
      <c r="AT59" s="22">
        <f t="shared" ca="1" si="146"/>
        <v>44355</v>
      </c>
      <c r="AU59" s="22">
        <f t="shared" ca="1" si="147"/>
        <v>44356</v>
      </c>
      <c r="AV59" s="31">
        <f t="shared" si="148"/>
        <v>1</v>
      </c>
      <c r="AW59" s="6">
        <v>44355</v>
      </c>
      <c r="AX59" s="61">
        <v>44356</v>
      </c>
      <c r="AZ59" s="52"/>
      <c r="BA59" s="104"/>
      <c r="BB59" s="105"/>
      <c r="BC59" s="7"/>
      <c r="BD59" s="7"/>
      <c r="BE59" s="7"/>
      <c r="BF59" s="22" t="str">
        <f t="shared" si="149"/>
        <v/>
      </c>
      <c r="BG59" s="22" t="str">
        <f t="shared" si="150"/>
        <v/>
      </c>
      <c r="BH59" s="22" t="str">
        <f t="shared" si="151"/>
        <v/>
      </c>
      <c r="BI59" s="31" t="str">
        <f t="shared" si="152"/>
        <v/>
      </c>
      <c r="BJ59" s="8"/>
      <c r="BK59" s="61" t="s">
        <v>299</v>
      </c>
      <c r="BM59" s="19" t="str">
        <f t="shared" si="14"/>
        <v/>
      </c>
      <c r="BN59" s="20" t="str">
        <f t="shared" si="15"/>
        <v/>
      </c>
    </row>
    <row r="60" spans="2:66" x14ac:dyDescent="0.25">
      <c r="B60" s="143"/>
      <c r="C60" s="144"/>
      <c r="D60" s="150">
        <f t="shared" ca="1" si="136"/>
        <v>44158</v>
      </c>
      <c r="E60" s="151"/>
      <c r="F60" s="146"/>
      <c r="G60" s="144"/>
      <c r="H60" s="144"/>
      <c r="I60" s="147"/>
      <c r="J60" s="144"/>
      <c r="K60" s="148"/>
      <c r="M60" s="52"/>
      <c r="N60" s="9"/>
      <c r="O60" s="10"/>
      <c r="P60" s="7"/>
      <c r="Q60" s="124"/>
      <c r="R60" s="66"/>
      <c r="S60" s="22" t="str">
        <f t="shared" si="137"/>
        <v/>
      </c>
      <c r="T60" s="22" t="str">
        <f t="shared" si="138"/>
        <v/>
      </c>
      <c r="U60" s="22" t="str">
        <f t="shared" si="139"/>
        <v/>
      </c>
      <c r="V60" s="31" t="str">
        <f t="shared" si="140"/>
        <v/>
      </c>
      <c r="W60" s="66"/>
      <c r="X60" s="61"/>
      <c r="Z60" s="52"/>
      <c r="AA60" s="9" t="s">
        <v>7</v>
      </c>
      <c r="AB60" s="10" t="s">
        <v>329</v>
      </c>
      <c r="AC60" s="7" t="s">
        <v>4</v>
      </c>
      <c r="AD60" s="7">
        <v>1</v>
      </c>
      <c r="AE60" s="68">
        <v>44172</v>
      </c>
      <c r="AF60" s="22">
        <f t="shared" si="141"/>
        <v>44173</v>
      </c>
      <c r="AG60" s="22">
        <f t="shared" ca="1" si="142"/>
        <v>44172</v>
      </c>
      <c r="AH60" s="22">
        <f t="shared" ca="1" si="143"/>
        <v>44173</v>
      </c>
      <c r="AI60" s="31">
        <f t="shared" si="144"/>
        <v>1</v>
      </c>
      <c r="AJ60" s="66">
        <v>44172</v>
      </c>
      <c r="AK60" s="61">
        <v>44173</v>
      </c>
      <c r="AM60" s="52"/>
      <c r="AN60" s="9" t="s">
        <v>7</v>
      </c>
      <c r="AO60" s="10" t="s">
        <v>135</v>
      </c>
      <c r="AP60" s="7" t="s">
        <v>4</v>
      </c>
      <c r="AQ60" s="7">
        <v>1</v>
      </c>
      <c r="AR60" s="6">
        <v>44355</v>
      </c>
      <c r="AS60" s="22">
        <f t="shared" si="145"/>
        <v>44356</v>
      </c>
      <c r="AT60" s="22">
        <f t="shared" ca="1" si="146"/>
        <v>44355</v>
      </c>
      <c r="AU60" s="22">
        <f t="shared" ca="1" si="147"/>
        <v>44356</v>
      </c>
      <c r="AV60" s="31">
        <f t="shared" si="148"/>
        <v>1</v>
      </c>
      <c r="AW60" s="6">
        <v>44355</v>
      </c>
      <c r="AX60" s="61">
        <v>44356</v>
      </c>
      <c r="AZ60" s="52"/>
      <c r="BA60" s="104"/>
      <c r="BB60" s="105"/>
      <c r="BC60" s="7"/>
      <c r="BD60" s="7"/>
      <c r="BE60" s="7"/>
      <c r="BF60" s="22" t="str">
        <f t="shared" si="149"/>
        <v/>
      </c>
      <c r="BG60" s="22" t="str">
        <f t="shared" si="150"/>
        <v/>
      </c>
      <c r="BH60" s="22" t="str">
        <f t="shared" si="151"/>
        <v/>
      </c>
      <c r="BI60" s="31" t="str">
        <f t="shared" si="152"/>
        <v/>
      </c>
      <c r="BJ60" s="8"/>
      <c r="BK60" s="61" t="s">
        <v>299</v>
      </c>
      <c r="BM60" s="19" t="str">
        <f t="shared" si="14"/>
        <v/>
      </c>
      <c r="BN60" s="20" t="str">
        <f t="shared" si="15"/>
        <v/>
      </c>
    </row>
    <row r="61" spans="2:66" x14ac:dyDescent="0.25">
      <c r="B61" s="143"/>
      <c r="C61" s="144"/>
      <c r="D61" s="150">
        <f t="shared" ca="1" si="136"/>
        <v>44158</v>
      </c>
      <c r="E61" s="151"/>
      <c r="F61" s="146"/>
      <c r="G61" s="144"/>
      <c r="H61" s="144"/>
      <c r="I61" s="147"/>
      <c r="J61" s="144"/>
      <c r="K61" s="148"/>
      <c r="M61" s="52"/>
      <c r="N61" s="9"/>
      <c r="O61" s="10"/>
      <c r="P61" s="7"/>
      <c r="Q61" s="124"/>
      <c r="R61" s="66"/>
      <c r="S61" s="22" t="str">
        <f t="shared" si="137"/>
        <v/>
      </c>
      <c r="T61" s="22" t="str">
        <f t="shared" si="138"/>
        <v/>
      </c>
      <c r="U61" s="22" t="str">
        <f t="shared" si="139"/>
        <v/>
      </c>
      <c r="V61" s="31" t="str">
        <f t="shared" si="140"/>
        <v/>
      </c>
      <c r="W61" s="66"/>
      <c r="X61" s="61"/>
      <c r="Z61" s="52"/>
      <c r="AA61" s="9" t="s">
        <v>7</v>
      </c>
      <c r="AB61" s="10" t="s">
        <v>330</v>
      </c>
      <c r="AC61" s="7" t="s">
        <v>4</v>
      </c>
      <c r="AD61" s="7">
        <v>1</v>
      </c>
      <c r="AE61" s="68">
        <v>44172</v>
      </c>
      <c r="AF61" s="22">
        <f t="shared" si="141"/>
        <v>44173</v>
      </c>
      <c r="AG61" s="22">
        <f t="shared" ca="1" si="142"/>
        <v>44172</v>
      </c>
      <c r="AH61" s="22">
        <f t="shared" ca="1" si="143"/>
        <v>44173</v>
      </c>
      <c r="AI61" s="31">
        <f t="shared" si="144"/>
        <v>1</v>
      </c>
      <c r="AJ61" s="66">
        <v>44172</v>
      </c>
      <c r="AK61" s="61">
        <v>44173</v>
      </c>
      <c r="AM61" s="52"/>
      <c r="AN61" s="9" t="s">
        <v>7</v>
      </c>
      <c r="AO61" s="10" t="s">
        <v>136</v>
      </c>
      <c r="AP61" s="7" t="s">
        <v>4</v>
      </c>
      <c r="AQ61" s="7">
        <v>1</v>
      </c>
      <c r="AR61" s="6">
        <v>44355</v>
      </c>
      <c r="AS61" s="22">
        <f t="shared" si="145"/>
        <v>44356</v>
      </c>
      <c r="AT61" s="22">
        <f t="shared" ca="1" si="146"/>
        <v>44355</v>
      </c>
      <c r="AU61" s="22">
        <f t="shared" ca="1" si="147"/>
        <v>44356</v>
      </c>
      <c r="AV61" s="31">
        <f t="shared" si="148"/>
        <v>1</v>
      </c>
      <c r="AW61" s="6">
        <v>44355</v>
      </c>
      <c r="AX61" s="61">
        <v>44356</v>
      </c>
      <c r="AZ61" s="52"/>
      <c r="BA61" s="104"/>
      <c r="BB61" s="105"/>
      <c r="BC61" s="7"/>
      <c r="BD61" s="7"/>
      <c r="BE61" s="7"/>
      <c r="BF61" s="22" t="str">
        <f t="shared" si="149"/>
        <v/>
      </c>
      <c r="BG61" s="22" t="str">
        <f t="shared" si="150"/>
        <v/>
      </c>
      <c r="BH61" s="22" t="str">
        <f t="shared" si="151"/>
        <v/>
      </c>
      <c r="BI61" s="31" t="str">
        <f t="shared" si="152"/>
        <v/>
      </c>
      <c r="BJ61" s="8"/>
      <c r="BK61" s="61" t="s">
        <v>299</v>
      </c>
      <c r="BM61" s="19" t="str">
        <f t="shared" si="14"/>
        <v/>
      </c>
      <c r="BN61" s="20" t="str">
        <f t="shared" si="15"/>
        <v/>
      </c>
    </row>
    <row r="62" spans="2:66" x14ac:dyDescent="0.25">
      <c r="B62" s="143"/>
      <c r="C62" s="144"/>
      <c r="D62" s="150">
        <f t="shared" ca="1" si="136"/>
        <v>44158</v>
      </c>
      <c r="E62" s="151"/>
      <c r="F62" s="146"/>
      <c r="G62" s="144"/>
      <c r="H62" s="144"/>
      <c r="I62" s="147"/>
      <c r="J62" s="144"/>
      <c r="K62" s="148"/>
      <c r="M62" s="52"/>
      <c r="N62" s="9"/>
      <c r="O62" s="10"/>
      <c r="P62" s="7"/>
      <c r="Q62" s="124"/>
      <c r="R62" s="66"/>
      <c r="S62" s="22" t="str">
        <f t="shared" si="137"/>
        <v/>
      </c>
      <c r="T62" s="22" t="str">
        <f t="shared" si="138"/>
        <v/>
      </c>
      <c r="U62" s="22" t="str">
        <f t="shared" si="139"/>
        <v/>
      </c>
      <c r="V62" s="31" t="str">
        <f t="shared" si="140"/>
        <v/>
      </c>
      <c r="W62" s="66"/>
      <c r="X62" s="61"/>
      <c r="Z62" s="52"/>
      <c r="AA62" s="9" t="s">
        <v>7</v>
      </c>
      <c r="AB62" s="10" t="s">
        <v>331</v>
      </c>
      <c r="AC62" s="7" t="s">
        <v>4</v>
      </c>
      <c r="AD62" s="7">
        <v>1</v>
      </c>
      <c r="AE62" s="68">
        <v>44404</v>
      </c>
      <c r="AF62" s="22">
        <f t="shared" si="141"/>
        <v>44405</v>
      </c>
      <c r="AG62" s="22">
        <f t="shared" ca="1" si="142"/>
        <v>44404</v>
      </c>
      <c r="AH62" s="22">
        <f t="shared" ca="1" si="143"/>
        <v>44405</v>
      </c>
      <c r="AI62" s="31">
        <f t="shared" si="144"/>
        <v>1</v>
      </c>
      <c r="AJ62" s="66">
        <v>44404</v>
      </c>
      <c r="AK62" s="61">
        <v>44405</v>
      </c>
      <c r="AM62" s="52"/>
      <c r="AN62" s="9" t="s">
        <v>7</v>
      </c>
      <c r="AO62" s="10" t="s">
        <v>152</v>
      </c>
      <c r="AP62" s="7" t="s">
        <v>4</v>
      </c>
      <c r="AQ62" s="7">
        <v>1</v>
      </c>
      <c r="AR62" s="6">
        <v>44167</v>
      </c>
      <c r="AS62" s="22">
        <f t="shared" si="145"/>
        <v>44168</v>
      </c>
      <c r="AT62" s="22">
        <f t="shared" ca="1" si="146"/>
        <v>44167</v>
      </c>
      <c r="AU62" s="22">
        <f t="shared" ca="1" si="147"/>
        <v>44168</v>
      </c>
      <c r="AV62" s="31">
        <f t="shared" si="148"/>
        <v>1</v>
      </c>
      <c r="AW62" s="6">
        <v>44167</v>
      </c>
      <c r="AX62" s="61">
        <v>44168</v>
      </c>
      <c r="AZ62" s="52"/>
      <c r="BA62" s="104"/>
      <c r="BB62" s="105"/>
      <c r="BC62" s="7"/>
      <c r="BD62" s="7"/>
      <c r="BE62" s="7"/>
      <c r="BF62" s="22" t="str">
        <f t="shared" si="149"/>
        <v/>
      </c>
      <c r="BG62" s="22" t="str">
        <f t="shared" si="150"/>
        <v/>
      </c>
      <c r="BH62" s="22" t="str">
        <f t="shared" si="151"/>
        <v/>
      </c>
      <c r="BI62" s="31" t="str">
        <f t="shared" si="152"/>
        <v/>
      </c>
      <c r="BJ62" s="8"/>
      <c r="BK62" s="61" t="s">
        <v>299</v>
      </c>
      <c r="BM62" s="19" t="str">
        <f t="shared" si="14"/>
        <v/>
      </c>
      <c r="BN62" s="20" t="str">
        <f t="shared" si="15"/>
        <v/>
      </c>
    </row>
    <row r="63" spans="2:66" x14ac:dyDescent="0.25">
      <c r="B63" s="143"/>
      <c r="C63" s="144"/>
      <c r="D63" s="150">
        <f t="shared" ca="1" si="136"/>
        <v>44158</v>
      </c>
      <c r="E63" s="151"/>
      <c r="F63" s="146"/>
      <c r="G63" s="144"/>
      <c r="H63" s="144"/>
      <c r="I63" s="147"/>
      <c r="J63" s="144"/>
      <c r="K63" s="148"/>
      <c r="M63" s="52"/>
      <c r="N63" s="9"/>
      <c r="O63" s="10"/>
      <c r="P63" s="7"/>
      <c r="Q63" s="124"/>
      <c r="R63" s="66"/>
      <c r="S63" s="22" t="str">
        <f t="shared" si="137"/>
        <v/>
      </c>
      <c r="T63" s="22" t="str">
        <f t="shared" si="138"/>
        <v/>
      </c>
      <c r="U63" s="22" t="str">
        <f t="shared" si="139"/>
        <v/>
      </c>
      <c r="V63" s="31" t="str">
        <f t="shared" si="140"/>
        <v/>
      </c>
      <c r="W63" s="66"/>
      <c r="X63" s="61"/>
      <c r="Z63" s="52"/>
      <c r="AA63" s="9" t="s">
        <v>7</v>
      </c>
      <c r="AB63" s="10" t="s">
        <v>332</v>
      </c>
      <c r="AC63" s="7" t="s">
        <v>4</v>
      </c>
      <c r="AD63" s="7">
        <v>1</v>
      </c>
      <c r="AE63" s="68">
        <v>44407</v>
      </c>
      <c r="AF63" s="22">
        <f t="shared" si="141"/>
        <v>44408</v>
      </c>
      <c r="AG63" s="22">
        <f t="shared" ca="1" si="142"/>
        <v>44407</v>
      </c>
      <c r="AH63" s="22">
        <f t="shared" ca="1" si="143"/>
        <v>44408</v>
      </c>
      <c r="AI63" s="31">
        <f t="shared" si="144"/>
        <v>1</v>
      </c>
      <c r="AJ63" s="66">
        <v>44407</v>
      </c>
      <c r="AK63" s="61">
        <v>44408</v>
      </c>
      <c r="AM63" s="52"/>
      <c r="AN63" s="9" t="s">
        <v>7</v>
      </c>
      <c r="AO63" s="10" t="s">
        <v>146</v>
      </c>
      <c r="AP63" s="7" t="s">
        <v>4</v>
      </c>
      <c r="AQ63" s="7">
        <v>1</v>
      </c>
      <c r="AR63" s="6">
        <v>44167</v>
      </c>
      <c r="AS63" s="22">
        <f t="shared" si="145"/>
        <v>44168</v>
      </c>
      <c r="AT63" s="22">
        <f t="shared" ca="1" si="146"/>
        <v>44167</v>
      </c>
      <c r="AU63" s="22">
        <f t="shared" ca="1" si="147"/>
        <v>44168</v>
      </c>
      <c r="AV63" s="31">
        <f t="shared" si="148"/>
        <v>1</v>
      </c>
      <c r="AW63" s="6">
        <v>44167</v>
      </c>
      <c r="AX63" s="61">
        <v>44168</v>
      </c>
      <c r="AZ63" s="52"/>
      <c r="BA63" s="104"/>
      <c r="BB63" s="105"/>
      <c r="BC63" s="7"/>
      <c r="BD63" s="7"/>
      <c r="BE63" s="7"/>
      <c r="BF63" s="22" t="str">
        <f t="shared" si="149"/>
        <v/>
      </c>
      <c r="BG63" s="22" t="str">
        <f t="shared" si="150"/>
        <v/>
      </c>
      <c r="BH63" s="22" t="str">
        <f t="shared" si="151"/>
        <v/>
      </c>
      <c r="BI63" s="31" t="str">
        <f t="shared" si="152"/>
        <v/>
      </c>
      <c r="BJ63" s="8"/>
      <c r="BK63" s="61" t="s">
        <v>299</v>
      </c>
      <c r="BM63" s="19" t="str">
        <f t="shared" si="14"/>
        <v/>
      </c>
      <c r="BN63" s="20" t="str">
        <f t="shared" si="15"/>
        <v/>
      </c>
    </row>
    <row r="64" spans="2:66" x14ac:dyDescent="0.25">
      <c r="B64" s="143"/>
      <c r="C64" s="144"/>
      <c r="D64" s="150">
        <f t="shared" ca="1" si="136"/>
        <v>44158</v>
      </c>
      <c r="E64" s="151"/>
      <c r="F64" s="146"/>
      <c r="G64" s="144"/>
      <c r="H64" s="144"/>
      <c r="I64" s="147"/>
      <c r="J64" s="144"/>
      <c r="K64" s="148"/>
      <c r="M64" s="52"/>
      <c r="N64" s="9"/>
      <c r="O64" s="10"/>
      <c r="P64" s="7"/>
      <c r="Q64" s="124"/>
      <c r="R64" s="66"/>
      <c r="S64" s="22" t="str">
        <f t="shared" si="137"/>
        <v/>
      </c>
      <c r="T64" s="22" t="str">
        <f t="shared" si="138"/>
        <v/>
      </c>
      <c r="U64" s="22" t="str">
        <f t="shared" si="139"/>
        <v/>
      </c>
      <c r="V64" s="31" t="str">
        <f t="shared" si="140"/>
        <v/>
      </c>
      <c r="W64" s="66"/>
      <c r="X64" s="61"/>
      <c r="Z64" s="52"/>
      <c r="AA64" s="9" t="s">
        <v>7</v>
      </c>
      <c r="AB64" s="10" t="s">
        <v>333</v>
      </c>
      <c r="AC64" s="7" t="s">
        <v>4</v>
      </c>
      <c r="AD64" s="7">
        <v>1</v>
      </c>
      <c r="AE64" s="68">
        <v>44411</v>
      </c>
      <c r="AF64" s="22">
        <f t="shared" si="141"/>
        <v>44412</v>
      </c>
      <c r="AG64" s="22">
        <f t="shared" ca="1" si="142"/>
        <v>44411</v>
      </c>
      <c r="AH64" s="22">
        <f t="shared" ca="1" si="143"/>
        <v>44412</v>
      </c>
      <c r="AI64" s="31">
        <f t="shared" si="144"/>
        <v>1</v>
      </c>
      <c r="AJ64" s="66">
        <v>44411</v>
      </c>
      <c r="AK64" s="61">
        <v>44412</v>
      </c>
      <c r="AM64" s="52"/>
      <c r="AN64" s="9" t="s">
        <v>7</v>
      </c>
      <c r="AO64" s="10" t="s">
        <v>147</v>
      </c>
      <c r="AP64" s="7" t="s">
        <v>4</v>
      </c>
      <c r="AQ64" s="7">
        <v>1</v>
      </c>
      <c r="AR64" s="6">
        <v>44167</v>
      </c>
      <c r="AS64" s="22">
        <f t="shared" si="145"/>
        <v>44168</v>
      </c>
      <c r="AT64" s="22">
        <f t="shared" ca="1" si="146"/>
        <v>44167</v>
      </c>
      <c r="AU64" s="22">
        <f t="shared" ca="1" si="147"/>
        <v>44168</v>
      </c>
      <c r="AV64" s="31">
        <f t="shared" si="148"/>
        <v>1</v>
      </c>
      <c r="AW64" s="6">
        <v>44167</v>
      </c>
      <c r="AX64" s="61">
        <v>44168</v>
      </c>
      <c r="AZ64" s="52"/>
      <c r="BA64" s="104"/>
      <c r="BB64" s="105"/>
      <c r="BC64" s="7"/>
      <c r="BD64" s="7"/>
      <c r="BE64" s="7"/>
      <c r="BF64" s="22" t="str">
        <f t="shared" si="149"/>
        <v/>
      </c>
      <c r="BG64" s="22" t="str">
        <f t="shared" si="150"/>
        <v/>
      </c>
      <c r="BH64" s="22" t="str">
        <f t="shared" si="151"/>
        <v/>
      </c>
      <c r="BI64" s="31" t="str">
        <f t="shared" si="152"/>
        <v/>
      </c>
      <c r="BJ64" s="8"/>
      <c r="BK64" s="61" t="s">
        <v>299</v>
      </c>
      <c r="BM64" s="19" t="str">
        <f t="shared" si="14"/>
        <v/>
      </c>
      <c r="BN64" s="20" t="str">
        <f t="shared" si="15"/>
        <v/>
      </c>
    </row>
    <row r="65" spans="2:66" x14ac:dyDescent="0.25">
      <c r="B65" s="143"/>
      <c r="C65" s="144"/>
      <c r="D65" s="150">
        <f t="shared" ca="1" si="136"/>
        <v>44158</v>
      </c>
      <c r="E65" s="151"/>
      <c r="F65" s="146"/>
      <c r="G65" s="144"/>
      <c r="H65" s="144"/>
      <c r="I65" s="147"/>
      <c r="J65" s="144"/>
      <c r="K65" s="148"/>
      <c r="M65" s="52"/>
      <c r="N65" s="9"/>
      <c r="O65" s="10"/>
      <c r="P65" s="7"/>
      <c r="Q65" s="124"/>
      <c r="R65" s="66"/>
      <c r="S65" s="22" t="str">
        <f t="shared" si="137"/>
        <v/>
      </c>
      <c r="T65" s="22" t="str">
        <f t="shared" si="138"/>
        <v/>
      </c>
      <c r="U65" s="22" t="str">
        <f t="shared" si="139"/>
        <v/>
      </c>
      <c r="V65" s="31" t="str">
        <f t="shared" si="140"/>
        <v/>
      </c>
      <c r="W65" s="66"/>
      <c r="X65" s="61"/>
      <c r="Z65" s="52"/>
      <c r="AA65" s="9" t="s">
        <v>7</v>
      </c>
      <c r="AB65" s="10" t="s">
        <v>334</v>
      </c>
      <c r="AC65" s="7" t="s">
        <v>4</v>
      </c>
      <c r="AD65" s="7">
        <v>1</v>
      </c>
      <c r="AE65" s="68">
        <v>44410</v>
      </c>
      <c r="AF65" s="22">
        <f t="shared" si="141"/>
        <v>44411</v>
      </c>
      <c r="AG65" s="22">
        <f t="shared" ca="1" si="142"/>
        <v>44410</v>
      </c>
      <c r="AH65" s="22">
        <f t="shared" ca="1" si="143"/>
        <v>44411</v>
      </c>
      <c r="AI65" s="31">
        <f t="shared" si="144"/>
        <v>1</v>
      </c>
      <c r="AJ65" s="66">
        <v>44410</v>
      </c>
      <c r="AK65" s="61">
        <v>44411</v>
      </c>
      <c r="AM65" s="52"/>
      <c r="AN65" s="9" t="s">
        <v>7</v>
      </c>
      <c r="AO65" s="10" t="s">
        <v>183</v>
      </c>
      <c r="AP65" s="7" t="s">
        <v>4</v>
      </c>
      <c r="AQ65" s="7">
        <v>1</v>
      </c>
      <c r="AR65" s="6">
        <v>44167</v>
      </c>
      <c r="AS65" s="22">
        <f t="shared" si="145"/>
        <v>44168</v>
      </c>
      <c r="AT65" s="22">
        <f t="shared" ca="1" si="146"/>
        <v>44167</v>
      </c>
      <c r="AU65" s="22">
        <f t="shared" ca="1" si="147"/>
        <v>44168</v>
      </c>
      <c r="AV65" s="31">
        <f t="shared" si="148"/>
        <v>1</v>
      </c>
      <c r="AW65" s="6">
        <v>44167</v>
      </c>
      <c r="AX65" s="61">
        <v>44168</v>
      </c>
      <c r="AZ65" s="52"/>
      <c r="BA65" s="104"/>
      <c r="BB65" s="105"/>
      <c r="BC65" s="7"/>
      <c r="BD65" s="7"/>
      <c r="BE65" s="7"/>
      <c r="BF65" s="22" t="str">
        <f t="shared" si="149"/>
        <v/>
      </c>
      <c r="BG65" s="22" t="str">
        <f t="shared" si="150"/>
        <v/>
      </c>
      <c r="BH65" s="22" t="str">
        <f t="shared" si="151"/>
        <v/>
      </c>
      <c r="BI65" s="31" t="str">
        <f t="shared" si="152"/>
        <v/>
      </c>
      <c r="BJ65" s="8"/>
      <c r="BK65" s="61" t="s">
        <v>299</v>
      </c>
      <c r="BM65" s="19" t="str">
        <f t="shared" si="14"/>
        <v/>
      </c>
      <c r="BN65" s="20" t="str">
        <f t="shared" si="15"/>
        <v/>
      </c>
    </row>
    <row r="66" spans="2:66" x14ac:dyDescent="0.25">
      <c r="B66" s="143"/>
      <c r="C66" s="144"/>
      <c r="D66" s="150">
        <f t="shared" ca="1" si="136"/>
        <v>44158</v>
      </c>
      <c r="E66" s="151"/>
      <c r="F66" s="146"/>
      <c r="G66" s="144"/>
      <c r="H66" s="144"/>
      <c r="I66" s="147"/>
      <c r="J66" s="144"/>
      <c r="K66" s="148"/>
      <c r="M66" s="52"/>
      <c r="N66" s="9"/>
      <c r="O66" s="10"/>
      <c r="P66" s="7"/>
      <c r="Q66" s="124"/>
      <c r="R66" s="66"/>
      <c r="S66" s="22" t="str">
        <f t="shared" si="137"/>
        <v/>
      </c>
      <c r="T66" s="22" t="str">
        <f t="shared" si="138"/>
        <v/>
      </c>
      <c r="U66" s="22" t="str">
        <f t="shared" si="139"/>
        <v/>
      </c>
      <c r="V66" s="31" t="str">
        <f t="shared" si="140"/>
        <v/>
      </c>
      <c r="W66" s="66"/>
      <c r="X66" s="61"/>
      <c r="Z66" s="52"/>
      <c r="AA66" s="9" t="s">
        <v>7</v>
      </c>
      <c r="AB66" s="10" t="s">
        <v>335</v>
      </c>
      <c r="AC66" s="7" t="s">
        <v>4</v>
      </c>
      <c r="AD66" s="7">
        <v>1</v>
      </c>
      <c r="AE66" s="68">
        <v>44407</v>
      </c>
      <c r="AF66" s="22">
        <f t="shared" si="141"/>
        <v>44408</v>
      </c>
      <c r="AG66" s="22">
        <f t="shared" ca="1" si="142"/>
        <v>44407</v>
      </c>
      <c r="AH66" s="22">
        <f t="shared" ca="1" si="143"/>
        <v>44408</v>
      </c>
      <c r="AI66" s="31">
        <f t="shared" si="144"/>
        <v>1</v>
      </c>
      <c r="AJ66" s="66">
        <v>44407</v>
      </c>
      <c r="AK66" s="61">
        <v>44408</v>
      </c>
      <c r="AM66" s="52"/>
      <c r="AN66" s="9" t="s">
        <v>7</v>
      </c>
      <c r="AO66" s="10" t="s">
        <v>148</v>
      </c>
      <c r="AP66" s="7" t="s">
        <v>4</v>
      </c>
      <c r="AQ66" s="7">
        <v>1</v>
      </c>
      <c r="AR66" s="6">
        <v>44167</v>
      </c>
      <c r="AS66" s="22">
        <f t="shared" si="145"/>
        <v>44168</v>
      </c>
      <c r="AT66" s="22">
        <f t="shared" ca="1" si="146"/>
        <v>44167</v>
      </c>
      <c r="AU66" s="22">
        <f t="shared" ca="1" si="147"/>
        <v>44168</v>
      </c>
      <c r="AV66" s="31">
        <f t="shared" si="148"/>
        <v>1</v>
      </c>
      <c r="AW66" s="6">
        <v>44167</v>
      </c>
      <c r="AX66" s="61">
        <v>44168</v>
      </c>
      <c r="AZ66" s="52"/>
      <c r="BA66" s="104"/>
      <c r="BB66" s="105"/>
      <c r="BC66" s="7"/>
      <c r="BD66" s="7"/>
      <c r="BE66" s="7"/>
      <c r="BF66" s="22" t="str">
        <f t="shared" si="149"/>
        <v/>
      </c>
      <c r="BG66" s="22" t="str">
        <f t="shared" si="150"/>
        <v/>
      </c>
      <c r="BH66" s="22" t="str">
        <f t="shared" si="151"/>
        <v/>
      </c>
      <c r="BI66" s="31" t="str">
        <f t="shared" si="152"/>
        <v/>
      </c>
      <c r="BJ66" s="8"/>
      <c r="BK66" s="61" t="s">
        <v>299</v>
      </c>
      <c r="BM66" s="19" t="str">
        <f t="shared" si="14"/>
        <v/>
      </c>
      <c r="BN66" s="20" t="str">
        <f t="shared" si="15"/>
        <v/>
      </c>
    </row>
    <row r="67" spans="2:66" x14ac:dyDescent="0.25">
      <c r="B67" s="143"/>
      <c r="C67" s="144"/>
      <c r="D67" s="150">
        <f t="shared" ca="1" si="136"/>
        <v>44158</v>
      </c>
      <c r="E67" s="151"/>
      <c r="F67" s="146"/>
      <c r="G67" s="144"/>
      <c r="H67" s="144"/>
      <c r="I67" s="147"/>
      <c r="J67" s="144"/>
      <c r="K67" s="148"/>
      <c r="M67" s="52"/>
      <c r="N67" s="9"/>
      <c r="O67" s="10"/>
      <c r="P67" s="7"/>
      <c r="Q67" s="124"/>
      <c r="R67" s="66"/>
      <c r="S67" s="22" t="str">
        <f t="shared" si="137"/>
        <v/>
      </c>
      <c r="T67" s="22" t="str">
        <f t="shared" si="138"/>
        <v/>
      </c>
      <c r="U67" s="22" t="str">
        <f t="shared" si="139"/>
        <v/>
      </c>
      <c r="V67" s="31" t="str">
        <f t="shared" si="140"/>
        <v/>
      </c>
      <c r="W67" s="66"/>
      <c r="X67" s="61"/>
      <c r="Z67" s="52"/>
      <c r="AA67" s="9" t="s">
        <v>7</v>
      </c>
      <c r="AB67" s="10" t="s">
        <v>336</v>
      </c>
      <c r="AC67" s="7" t="s">
        <v>4</v>
      </c>
      <c r="AD67" s="7">
        <v>1</v>
      </c>
      <c r="AE67" s="68">
        <v>44411</v>
      </c>
      <c r="AF67" s="22">
        <f t="shared" si="141"/>
        <v>44412</v>
      </c>
      <c r="AG67" s="22">
        <f t="shared" ca="1" si="142"/>
        <v>44411</v>
      </c>
      <c r="AH67" s="22">
        <f t="shared" ca="1" si="143"/>
        <v>44412</v>
      </c>
      <c r="AI67" s="31">
        <f t="shared" si="144"/>
        <v>1</v>
      </c>
      <c r="AJ67" s="66">
        <v>44411</v>
      </c>
      <c r="AK67" s="61">
        <v>44412</v>
      </c>
      <c r="AM67" s="52"/>
      <c r="AN67" s="9" t="s">
        <v>7</v>
      </c>
      <c r="AO67" s="10" t="s">
        <v>149</v>
      </c>
      <c r="AP67" s="7" t="s">
        <v>4</v>
      </c>
      <c r="AQ67" s="7">
        <v>1</v>
      </c>
      <c r="AR67" s="6">
        <v>44167</v>
      </c>
      <c r="AS67" s="22">
        <f t="shared" si="145"/>
        <v>44168</v>
      </c>
      <c r="AT67" s="22">
        <f t="shared" ca="1" si="146"/>
        <v>44167</v>
      </c>
      <c r="AU67" s="22">
        <f t="shared" ca="1" si="147"/>
        <v>44168</v>
      </c>
      <c r="AV67" s="31">
        <f t="shared" si="148"/>
        <v>1</v>
      </c>
      <c r="AW67" s="6">
        <v>44167</v>
      </c>
      <c r="AX67" s="61">
        <v>44168</v>
      </c>
      <c r="AZ67" s="52"/>
      <c r="BA67" s="104"/>
      <c r="BB67" s="105"/>
      <c r="BC67" s="7"/>
      <c r="BD67" s="7"/>
      <c r="BE67" s="7"/>
      <c r="BF67" s="22" t="str">
        <f t="shared" si="149"/>
        <v/>
      </c>
      <c r="BG67" s="22" t="str">
        <f t="shared" si="150"/>
        <v/>
      </c>
      <c r="BH67" s="22" t="str">
        <f t="shared" si="151"/>
        <v/>
      </c>
      <c r="BI67" s="31" t="str">
        <f t="shared" si="152"/>
        <v/>
      </c>
      <c r="BJ67" s="8"/>
      <c r="BK67" s="61" t="s">
        <v>299</v>
      </c>
      <c r="BM67" s="19" t="str">
        <f t="shared" si="14"/>
        <v/>
      </c>
      <c r="BN67" s="20" t="str">
        <f t="shared" si="15"/>
        <v/>
      </c>
    </row>
    <row r="68" spans="2:66" x14ac:dyDescent="0.25">
      <c r="B68" s="143"/>
      <c r="C68" s="144"/>
      <c r="D68" s="150">
        <f t="shared" ca="1" si="136"/>
        <v>44158</v>
      </c>
      <c r="E68" s="151"/>
      <c r="F68" s="146"/>
      <c r="G68" s="144"/>
      <c r="H68" s="144"/>
      <c r="I68" s="147"/>
      <c r="J68" s="144"/>
      <c r="K68" s="148"/>
      <c r="M68" s="52"/>
      <c r="N68" s="9"/>
      <c r="O68" s="10"/>
      <c r="P68" s="7"/>
      <c r="Q68" s="124"/>
      <c r="R68" s="66"/>
      <c r="S68" s="22" t="str">
        <f t="shared" si="137"/>
        <v/>
      </c>
      <c r="T68" s="22" t="str">
        <f t="shared" si="138"/>
        <v/>
      </c>
      <c r="U68" s="22" t="str">
        <f t="shared" si="139"/>
        <v/>
      </c>
      <c r="V68" s="31" t="str">
        <f t="shared" si="140"/>
        <v/>
      </c>
      <c r="W68" s="66"/>
      <c r="X68" s="61"/>
      <c r="Z68" s="52"/>
      <c r="AA68" s="9"/>
      <c r="AB68" s="10"/>
      <c r="AC68" s="7"/>
      <c r="AD68" s="7"/>
      <c r="AE68" s="68"/>
      <c r="AF68" s="22" t="str">
        <f t="shared" si="141"/>
        <v/>
      </c>
      <c r="AG68" s="22" t="str">
        <f t="shared" si="142"/>
        <v/>
      </c>
      <c r="AH68" s="22" t="str">
        <f t="shared" si="143"/>
        <v/>
      </c>
      <c r="AI68" s="31" t="str">
        <f t="shared" si="144"/>
        <v/>
      </c>
      <c r="AJ68" s="66"/>
      <c r="AK68" s="61"/>
      <c r="AM68" s="52"/>
      <c r="AN68" s="9" t="s">
        <v>7</v>
      </c>
      <c r="AO68" s="10" t="s">
        <v>153</v>
      </c>
      <c r="AP68" s="7" t="s">
        <v>4</v>
      </c>
      <c r="AQ68" s="7">
        <v>1</v>
      </c>
      <c r="AR68" s="6">
        <v>44167</v>
      </c>
      <c r="AS68" s="22">
        <f t="shared" si="145"/>
        <v>44168</v>
      </c>
      <c r="AT68" s="22">
        <f t="shared" ca="1" si="146"/>
        <v>44167</v>
      </c>
      <c r="AU68" s="22">
        <f t="shared" ca="1" si="147"/>
        <v>44168</v>
      </c>
      <c r="AV68" s="31">
        <f t="shared" si="148"/>
        <v>1</v>
      </c>
      <c r="AW68" s="6">
        <v>44167</v>
      </c>
      <c r="AX68" s="61">
        <v>44168</v>
      </c>
      <c r="AZ68" s="52"/>
      <c r="BA68" s="104"/>
      <c r="BB68" s="105"/>
      <c r="BC68" s="7"/>
      <c r="BD68" s="7"/>
      <c r="BE68" s="7"/>
      <c r="BF68" s="22" t="str">
        <f t="shared" si="149"/>
        <v/>
      </c>
      <c r="BG68" s="22" t="str">
        <f t="shared" si="150"/>
        <v/>
      </c>
      <c r="BH68" s="22" t="str">
        <f t="shared" si="151"/>
        <v/>
      </c>
      <c r="BI68" s="31" t="str">
        <f t="shared" si="152"/>
        <v/>
      </c>
      <c r="BJ68" s="8"/>
      <c r="BK68" s="61" t="s">
        <v>299</v>
      </c>
      <c r="BM68" s="19" t="str">
        <f t="shared" si="14"/>
        <v/>
      </c>
      <c r="BN68" s="20" t="str">
        <f t="shared" si="15"/>
        <v/>
      </c>
    </row>
    <row r="69" spans="2:66" x14ac:dyDescent="0.25">
      <c r="B69" s="143"/>
      <c r="C69" s="144"/>
      <c r="D69" s="150">
        <f t="shared" ca="1" si="136"/>
        <v>44158</v>
      </c>
      <c r="E69" s="151"/>
      <c r="F69" s="146"/>
      <c r="G69" s="144"/>
      <c r="H69" s="144"/>
      <c r="I69" s="147"/>
      <c r="J69" s="144"/>
      <c r="K69" s="148"/>
      <c r="M69" s="52"/>
      <c r="N69" s="9"/>
      <c r="O69" s="10"/>
      <c r="P69" s="7"/>
      <c r="Q69" s="124"/>
      <c r="R69" s="66"/>
      <c r="S69" s="22" t="str">
        <f t="shared" si="137"/>
        <v/>
      </c>
      <c r="T69" s="22" t="str">
        <f t="shared" si="138"/>
        <v/>
      </c>
      <c r="U69" s="22" t="str">
        <f t="shared" si="139"/>
        <v/>
      </c>
      <c r="V69" s="31" t="str">
        <f t="shared" si="140"/>
        <v/>
      </c>
      <c r="W69" s="66"/>
      <c r="X69" s="61"/>
      <c r="Z69" s="52"/>
      <c r="AA69" s="9"/>
      <c r="AB69" s="10"/>
      <c r="AC69" s="7"/>
      <c r="AD69" s="7"/>
      <c r="AE69" s="68"/>
      <c r="AF69" s="22" t="str">
        <f t="shared" si="141"/>
        <v/>
      </c>
      <c r="AG69" s="22" t="str">
        <f t="shared" si="142"/>
        <v/>
      </c>
      <c r="AH69" s="22" t="str">
        <f t="shared" si="143"/>
        <v/>
      </c>
      <c r="AI69" s="31" t="str">
        <f t="shared" si="144"/>
        <v/>
      </c>
      <c r="AJ69" s="66"/>
      <c r="AK69" s="61"/>
      <c r="AM69" s="52"/>
      <c r="AN69" s="9" t="s">
        <v>7</v>
      </c>
      <c r="AO69" s="10" t="s">
        <v>150</v>
      </c>
      <c r="AP69" s="7" t="s">
        <v>4</v>
      </c>
      <c r="AQ69" s="7">
        <v>1</v>
      </c>
      <c r="AR69" s="6">
        <v>44167</v>
      </c>
      <c r="AS69" s="22">
        <f t="shared" si="145"/>
        <v>44168</v>
      </c>
      <c r="AT69" s="22">
        <f t="shared" ca="1" si="146"/>
        <v>44167</v>
      </c>
      <c r="AU69" s="22">
        <f t="shared" ca="1" si="147"/>
        <v>44168</v>
      </c>
      <c r="AV69" s="31">
        <f t="shared" si="148"/>
        <v>1</v>
      </c>
      <c r="AW69" s="6">
        <v>44167</v>
      </c>
      <c r="AX69" s="61">
        <v>44168</v>
      </c>
      <c r="AZ69" s="52"/>
      <c r="BA69" s="104"/>
      <c r="BB69" s="105"/>
      <c r="BC69" s="7"/>
      <c r="BD69" s="7"/>
      <c r="BE69" s="7"/>
      <c r="BF69" s="22" t="str">
        <f t="shared" si="149"/>
        <v/>
      </c>
      <c r="BG69" s="22" t="str">
        <f t="shared" si="150"/>
        <v/>
      </c>
      <c r="BH69" s="22" t="str">
        <f t="shared" si="151"/>
        <v/>
      </c>
      <c r="BI69" s="31" t="str">
        <f t="shared" si="152"/>
        <v/>
      </c>
      <c r="BJ69" s="8"/>
      <c r="BK69" s="61" t="s">
        <v>299</v>
      </c>
      <c r="BM69" s="19" t="str">
        <f t="shared" si="14"/>
        <v/>
      </c>
      <c r="BN69" s="20" t="str">
        <f t="shared" si="15"/>
        <v/>
      </c>
    </row>
    <row r="70" spans="2:66" x14ac:dyDescent="0.25">
      <c r="B70" s="143"/>
      <c r="C70" s="144"/>
      <c r="D70" s="150">
        <f t="shared" ca="1" si="136"/>
        <v>44158</v>
      </c>
      <c r="E70" s="151"/>
      <c r="F70" s="146"/>
      <c r="G70" s="144"/>
      <c r="H70" s="144"/>
      <c r="I70" s="147"/>
      <c r="J70" s="144"/>
      <c r="K70" s="148"/>
      <c r="M70" s="52"/>
      <c r="N70" s="9"/>
      <c r="O70" s="10"/>
      <c r="P70" s="7"/>
      <c r="Q70" s="124"/>
      <c r="R70" s="66"/>
      <c r="S70" s="22" t="str">
        <f t="shared" si="137"/>
        <v/>
      </c>
      <c r="T70" s="22" t="str">
        <f t="shared" si="138"/>
        <v/>
      </c>
      <c r="U70" s="22" t="str">
        <f t="shared" si="139"/>
        <v/>
      </c>
      <c r="V70" s="31" t="str">
        <f t="shared" si="140"/>
        <v/>
      </c>
      <c r="W70" s="66"/>
      <c r="X70" s="61"/>
      <c r="Z70" s="52"/>
      <c r="AA70" s="9"/>
      <c r="AB70" s="10"/>
      <c r="AC70" s="7"/>
      <c r="AD70" s="7"/>
      <c r="AE70" s="68"/>
      <c r="AF70" s="22" t="str">
        <f t="shared" si="141"/>
        <v/>
      </c>
      <c r="AG70" s="22" t="str">
        <f t="shared" si="142"/>
        <v/>
      </c>
      <c r="AH70" s="22" t="str">
        <f t="shared" si="143"/>
        <v/>
      </c>
      <c r="AI70" s="31" t="str">
        <f t="shared" si="144"/>
        <v/>
      </c>
      <c r="AJ70" s="66"/>
      <c r="AK70" s="61"/>
      <c r="AM70" s="52"/>
      <c r="AN70" s="9" t="s">
        <v>7</v>
      </c>
      <c r="AO70" s="10" t="s">
        <v>151</v>
      </c>
      <c r="AP70" s="7" t="s">
        <v>4</v>
      </c>
      <c r="AQ70" s="7">
        <v>1</v>
      </c>
      <c r="AR70" s="6">
        <v>44167</v>
      </c>
      <c r="AS70" s="22">
        <f t="shared" si="145"/>
        <v>44168</v>
      </c>
      <c r="AT70" s="22">
        <f t="shared" ca="1" si="146"/>
        <v>44167</v>
      </c>
      <c r="AU70" s="22">
        <f t="shared" ca="1" si="147"/>
        <v>44168</v>
      </c>
      <c r="AV70" s="31">
        <f t="shared" si="148"/>
        <v>1</v>
      </c>
      <c r="AW70" s="6">
        <v>44167</v>
      </c>
      <c r="AX70" s="61">
        <v>44168</v>
      </c>
      <c r="AZ70" s="52"/>
      <c r="BA70" s="104"/>
      <c r="BB70" s="105"/>
      <c r="BC70" s="7"/>
      <c r="BD70" s="7"/>
      <c r="BE70" s="7"/>
      <c r="BF70" s="22" t="str">
        <f t="shared" si="149"/>
        <v/>
      </c>
      <c r="BG70" s="22" t="str">
        <f t="shared" si="150"/>
        <v/>
      </c>
      <c r="BH70" s="22" t="str">
        <f t="shared" si="151"/>
        <v/>
      </c>
      <c r="BI70" s="31" t="str">
        <f t="shared" si="152"/>
        <v/>
      </c>
      <c r="BJ70" s="8"/>
      <c r="BK70" s="61" t="s">
        <v>299</v>
      </c>
      <c r="BM70" s="19" t="str">
        <f t="shared" si="14"/>
        <v/>
      </c>
      <c r="BN70" s="20" t="str">
        <f t="shared" si="15"/>
        <v/>
      </c>
    </row>
    <row r="71" spans="2:66" x14ac:dyDescent="0.25">
      <c r="B71" s="143"/>
      <c r="C71" s="144"/>
      <c r="D71" s="150">
        <f t="shared" ca="1" si="136"/>
        <v>44158</v>
      </c>
      <c r="E71" s="151"/>
      <c r="F71" s="146"/>
      <c r="G71" s="144"/>
      <c r="H71" s="144"/>
      <c r="I71" s="147"/>
      <c r="J71" s="144"/>
      <c r="K71" s="148"/>
      <c r="M71" s="52"/>
      <c r="N71" s="9"/>
      <c r="O71" s="10"/>
      <c r="P71" s="7"/>
      <c r="Q71" s="124"/>
      <c r="R71" s="66"/>
      <c r="S71" s="22" t="str">
        <f t="shared" si="137"/>
        <v/>
      </c>
      <c r="T71" s="22" t="str">
        <f t="shared" si="138"/>
        <v/>
      </c>
      <c r="U71" s="22" t="str">
        <f t="shared" si="139"/>
        <v/>
      </c>
      <c r="V71" s="31" t="str">
        <f t="shared" si="140"/>
        <v/>
      </c>
      <c r="W71" s="66"/>
      <c r="X71" s="61"/>
      <c r="Z71" s="52"/>
      <c r="AA71" s="9"/>
      <c r="AB71" s="10"/>
      <c r="AC71" s="7"/>
      <c r="AD71" s="7"/>
      <c r="AE71" s="68"/>
      <c r="AF71" s="22" t="str">
        <f t="shared" si="141"/>
        <v/>
      </c>
      <c r="AG71" s="22" t="str">
        <f t="shared" si="142"/>
        <v/>
      </c>
      <c r="AH71" s="22" t="str">
        <f t="shared" si="143"/>
        <v/>
      </c>
      <c r="AI71" s="31" t="str">
        <f t="shared" si="144"/>
        <v/>
      </c>
      <c r="AJ71" s="66"/>
      <c r="AK71" s="61"/>
      <c r="AM71" s="52"/>
      <c r="AN71" s="9" t="s">
        <v>7</v>
      </c>
      <c r="AO71" s="10" t="s">
        <v>140</v>
      </c>
      <c r="AP71" s="7" t="s">
        <v>4</v>
      </c>
      <c r="AQ71" s="7">
        <v>1</v>
      </c>
      <c r="AR71" s="6">
        <v>44355</v>
      </c>
      <c r="AS71" s="22">
        <f t="shared" si="145"/>
        <v>44356</v>
      </c>
      <c r="AT71" s="22">
        <f t="shared" ca="1" si="146"/>
        <v>44355</v>
      </c>
      <c r="AU71" s="22">
        <f t="shared" ca="1" si="147"/>
        <v>44356</v>
      </c>
      <c r="AV71" s="31">
        <f t="shared" si="148"/>
        <v>1</v>
      </c>
      <c r="AW71" s="6">
        <v>44355</v>
      </c>
      <c r="AX71" s="61">
        <v>44356</v>
      </c>
      <c r="AZ71" s="52"/>
      <c r="BA71" s="104"/>
      <c r="BB71" s="105"/>
      <c r="BC71" s="7"/>
      <c r="BD71" s="7"/>
      <c r="BE71" s="7"/>
      <c r="BF71" s="22" t="str">
        <f t="shared" si="149"/>
        <v/>
      </c>
      <c r="BG71" s="22" t="str">
        <f t="shared" si="150"/>
        <v/>
      </c>
      <c r="BH71" s="22" t="str">
        <f t="shared" si="151"/>
        <v/>
      </c>
      <c r="BI71" s="31" t="str">
        <f t="shared" si="152"/>
        <v/>
      </c>
      <c r="BJ71" s="8"/>
      <c r="BK71" s="61" t="s">
        <v>299</v>
      </c>
      <c r="BM71" s="19" t="str">
        <f t="shared" ref="BM71:BM134" si="153">IF(EXACT(B71, ""), "", B71)</f>
        <v/>
      </c>
      <c r="BN71" s="20" t="str">
        <f t="shared" ref="BN71:BN134" si="154">IF(EXACT(BM71, ""), "", IF(H71&gt;K71, K71, H71))</f>
        <v/>
      </c>
    </row>
    <row r="72" spans="2:66" x14ac:dyDescent="0.25">
      <c r="B72" s="143"/>
      <c r="C72" s="144"/>
      <c r="D72" s="150">
        <f t="shared" ca="1" si="136"/>
        <v>44158</v>
      </c>
      <c r="E72" s="151"/>
      <c r="F72" s="146"/>
      <c r="G72" s="144"/>
      <c r="H72" s="144"/>
      <c r="I72" s="147"/>
      <c r="J72" s="144"/>
      <c r="K72" s="148"/>
      <c r="M72" s="52"/>
      <c r="N72" s="9"/>
      <c r="O72" s="10"/>
      <c r="P72" s="7"/>
      <c r="Q72" s="124"/>
      <c r="R72" s="66"/>
      <c r="S72" s="22" t="str">
        <f t="shared" si="137"/>
        <v/>
      </c>
      <c r="T72" s="22" t="str">
        <f t="shared" si="138"/>
        <v/>
      </c>
      <c r="U72" s="22" t="str">
        <f t="shared" si="139"/>
        <v/>
      </c>
      <c r="V72" s="31" t="str">
        <f t="shared" si="140"/>
        <v/>
      </c>
      <c r="W72" s="66"/>
      <c r="X72" s="61"/>
      <c r="Z72" s="52"/>
      <c r="AA72" s="9"/>
      <c r="AB72" s="10"/>
      <c r="AC72" s="7"/>
      <c r="AD72" s="7"/>
      <c r="AE72" s="68"/>
      <c r="AF72" s="22" t="str">
        <f t="shared" si="141"/>
        <v/>
      </c>
      <c r="AG72" s="22" t="str">
        <f t="shared" si="142"/>
        <v/>
      </c>
      <c r="AH72" s="22" t="str">
        <f t="shared" si="143"/>
        <v/>
      </c>
      <c r="AI72" s="31" t="str">
        <f t="shared" si="144"/>
        <v/>
      </c>
      <c r="AJ72" s="66"/>
      <c r="AK72" s="61"/>
      <c r="AM72" s="52"/>
      <c r="AN72" s="9" t="s">
        <v>7</v>
      </c>
      <c r="AO72" s="10" t="s">
        <v>137</v>
      </c>
      <c r="AP72" s="7" t="s">
        <v>4</v>
      </c>
      <c r="AQ72" s="7">
        <v>1</v>
      </c>
      <c r="AR72" s="6">
        <v>44355</v>
      </c>
      <c r="AS72" s="22">
        <f t="shared" si="145"/>
        <v>44356</v>
      </c>
      <c r="AT72" s="22">
        <f t="shared" ca="1" si="146"/>
        <v>44355</v>
      </c>
      <c r="AU72" s="22">
        <f t="shared" ca="1" si="147"/>
        <v>44356</v>
      </c>
      <c r="AV72" s="31">
        <f t="shared" si="148"/>
        <v>1</v>
      </c>
      <c r="AW72" s="6">
        <v>44355</v>
      </c>
      <c r="AX72" s="61">
        <v>44356</v>
      </c>
      <c r="AZ72" s="52"/>
      <c r="BA72" s="104"/>
      <c r="BB72" s="105"/>
      <c r="BC72" s="7"/>
      <c r="BD72" s="7"/>
      <c r="BE72" s="7"/>
      <c r="BF72" s="22" t="str">
        <f t="shared" si="149"/>
        <v/>
      </c>
      <c r="BG72" s="22" t="str">
        <f t="shared" si="150"/>
        <v/>
      </c>
      <c r="BH72" s="22" t="str">
        <f t="shared" si="151"/>
        <v/>
      </c>
      <c r="BI72" s="31" t="str">
        <f t="shared" si="152"/>
        <v/>
      </c>
      <c r="BJ72" s="8"/>
      <c r="BK72" s="61" t="s">
        <v>299</v>
      </c>
      <c r="BM72" s="19" t="str">
        <f t="shared" si="153"/>
        <v/>
      </c>
      <c r="BN72" s="20" t="str">
        <f t="shared" si="154"/>
        <v/>
      </c>
    </row>
    <row r="73" spans="2:66" x14ac:dyDescent="0.25">
      <c r="B73" s="143"/>
      <c r="C73" s="144"/>
      <c r="D73" s="150">
        <f t="shared" ca="1" si="136"/>
        <v>44158</v>
      </c>
      <c r="E73" s="151"/>
      <c r="F73" s="146"/>
      <c r="G73" s="144"/>
      <c r="H73" s="144"/>
      <c r="I73" s="147"/>
      <c r="J73" s="144"/>
      <c r="K73" s="148"/>
      <c r="M73" s="52"/>
      <c r="N73" s="9"/>
      <c r="O73" s="10"/>
      <c r="P73" s="7"/>
      <c r="Q73" s="124"/>
      <c r="R73" s="66"/>
      <c r="S73" s="22" t="str">
        <f t="shared" si="137"/>
        <v/>
      </c>
      <c r="T73" s="22" t="str">
        <f t="shared" si="138"/>
        <v/>
      </c>
      <c r="U73" s="22" t="str">
        <f t="shared" si="139"/>
        <v/>
      </c>
      <c r="V73" s="31" t="str">
        <f t="shared" si="140"/>
        <v/>
      </c>
      <c r="W73" s="66"/>
      <c r="X73" s="61"/>
      <c r="Z73" s="52"/>
      <c r="AA73" s="9"/>
      <c r="AB73" s="10"/>
      <c r="AC73" s="7"/>
      <c r="AD73" s="7"/>
      <c r="AE73" s="68"/>
      <c r="AF73" s="22" t="str">
        <f t="shared" si="141"/>
        <v/>
      </c>
      <c r="AG73" s="22" t="str">
        <f t="shared" si="142"/>
        <v/>
      </c>
      <c r="AH73" s="22" t="str">
        <f t="shared" si="143"/>
        <v/>
      </c>
      <c r="AI73" s="31" t="str">
        <f t="shared" si="144"/>
        <v/>
      </c>
      <c r="AJ73" s="66"/>
      <c r="AK73" s="61"/>
      <c r="AM73" s="52"/>
      <c r="AN73" s="9" t="s">
        <v>7</v>
      </c>
      <c r="AO73" s="10" t="s">
        <v>138</v>
      </c>
      <c r="AP73" s="7" t="s">
        <v>4</v>
      </c>
      <c r="AQ73" s="7">
        <v>1</v>
      </c>
      <c r="AR73" s="6">
        <v>44355</v>
      </c>
      <c r="AS73" s="22">
        <f t="shared" si="145"/>
        <v>44356</v>
      </c>
      <c r="AT73" s="22">
        <f t="shared" ca="1" si="146"/>
        <v>44355</v>
      </c>
      <c r="AU73" s="22">
        <f t="shared" ca="1" si="147"/>
        <v>44356</v>
      </c>
      <c r="AV73" s="31">
        <f t="shared" si="148"/>
        <v>1</v>
      </c>
      <c r="AW73" s="6">
        <v>44355</v>
      </c>
      <c r="AX73" s="61">
        <v>44356</v>
      </c>
      <c r="AZ73" s="52"/>
      <c r="BA73" s="104"/>
      <c r="BB73" s="105"/>
      <c r="BC73" s="7"/>
      <c r="BD73" s="7"/>
      <c r="BE73" s="7"/>
      <c r="BF73" s="22" t="str">
        <f t="shared" si="149"/>
        <v/>
      </c>
      <c r="BG73" s="22" t="str">
        <f t="shared" si="150"/>
        <v/>
      </c>
      <c r="BH73" s="22" t="str">
        <f t="shared" si="151"/>
        <v/>
      </c>
      <c r="BI73" s="31" t="str">
        <f t="shared" si="152"/>
        <v/>
      </c>
      <c r="BJ73" s="8"/>
      <c r="BK73" s="61" t="s">
        <v>299</v>
      </c>
      <c r="BM73" s="19" t="str">
        <f t="shared" si="153"/>
        <v/>
      </c>
      <c r="BN73" s="20" t="str">
        <f t="shared" si="154"/>
        <v/>
      </c>
    </row>
    <row r="74" spans="2:66" x14ac:dyDescent="0.25">
      <c r="B74" s="143"/>
      <c r="C74" s="144"/>
      <c r="D74" s="150">
        <f t="shared" ca="1" si="136"/>
        <v>44158</v>
      </c>
      <c r="E74" s="151"/>
      <c r="F74" s="146"/>
      <c r="G74" s="144"/>
      <c r="H74" s="144"/>
      <c r="I74" s="147"/>
      <c r="J74" s="144"/>
      <c r="K74" s="148"/>
      <c r="M74" s="52"/>
      <c r="N74" s="9"/>
      <c r="O74" s="10"/>
      <c r="P74" s="7"/>
      <c r="Q74" s="124"/>
      <c r="R74" s="66"/>
      <c r="S74" s="22" t="str">
        <f t="shared" si="137"/>
        <v/>
      </c>
      <c r="T74" s="22" t="str">
        <f t="shared" si="138"/>
        <v/>
      </c>
      <c r="U74" s="22" t="str">
        <f t="shared" si="139"/>
        <v/>
      </c>
      <c r="V74" s="31" t="str">
        <f t="shared" si="140"/>
        <v/>
      </c>
      <c r="W74" s="66"/>
      <c r="X74" s="61"/>
      <c r="Z74" s="52"/>
      <c r="AA74" s="9"/>
      <c r="AB74" s="10"/>
      <c r="AC74" s="7"/>
      <c r="AD74" s="7"/>
      <c r="AE74" s="68"/>
      <c r="AF74" s="22" t="str">
        <f t="shared" si="141"/>
        <v/>
      </c>
      <c r="AG74" s="22" t="str">
        <f t="shared" si="142"/>
        <v/>
      </c>
      <c r="AH74" s="22" t="str">
        <f t="shared" si="143"/>
        <v/>
      </c>
      <c r="AI74" s="31" t="str">
        <f t="shared" si="144"/>
        <v/>
      </c>
      <c r="AJ74" s="66"/>
      <c r="AK74" s="61"/>
      <c r="AM74" s="52"/>
      <c r="AN74" s="9" t="s">
        <v>7</v>
      </c>
      <c r="AO74" s="10" t="s">
        <v>200</v>
      </c>
      <c r="AP74" s="7" t="s">
        <v>4</v>
      </c>
      <c r="AQ74" s="7">
        <v>1</v>
      </c>
      <c r="AR74" s="6">
        <v>44404</v>
      </c>
      <c r="AS74" s="22">
        <f t="shared" si="145"/>
        <v>44405</v>
      </c>
      <c r="AT74" s="22">
        <f t="shared" ca="1" si="146"/>
        <v>44404</v>
      </c>
      <c r="AU74" s="22">
        <f t="shared" ca="1" si="147"/>
        <v>44405</v>
      </c>
      <c r="AV74" s="31">
        <f t="shared" si="148"/>
        <v>1</v>
      </c>
      <c r="AW74" s="6">
        <v>44404</v>
      </c>
      <c r="AX74" s="61">
        <v>44405</v>
      </c>
      <c r="AZ74" s="52"/>
      <c r="BA74" s="104"/>
      <c r="BB74" s="105"/>
      <c r="BC74" s="7"/>
      <c r="BD74" s="7"/>
      <c r="BE74" s="7"/>
      <c r="BF74" s="22" t="str">
        <f t="shared" si="149"/>
        <v/>
      </c>
      <c r="BG74" s="22" t="str">
        <f t="shared" si="150"/>
        <v/>
      </c>
      <c r="BH74" s="22" t="str">
        <f t="shared" si="151"/>
        <v/>
      </c>
      <c r="BI74" s="31" t="str">
        <f t="shared" si="152"/>
        <v/>
      </c>
      <c r="BJ74" s="8"/>
      <c r="BK74" s="61" t="s">
        <v>299</v>
      </c>
      <c r="BM74" s="19" t="str">
        <f t="shared" si="153"/>
        <v/>
      </c>
      <c r="BN74" s="20" t="str">
        <f t="shared" si="154"/>
        <v/>
      </c>
    </row>
    <row r="75" spans="2:66" x14ac:dyDescent="0.25">
      <c r="B75" s="143"/>
      <c r="C75" s="144"/>
      <c r="D75" s="150">
        <f t="shared" ca="1" si="136"/>
        <v>44158</v>
      </c>
      <c r="E75" s="151"/>
      <c r="F75" s="146"/>
      <c r="G75" s="144"/>
      <c r="H75" s="144"/>
      <c r="I75" s="147"/>
      <c r="J75" s="144"/>
      <c r="K75" s="148"/>
      <c r="M75" s="52"/>
      <c r="N75" s="9"/>
      <c r="O75" s="10"/>
      <c r="P75" s="7"/>
      <c r="Q75" s="124"/>
      <c r="R75" s="66"/>
      <c r="S75" s="22" t="str">
        <f t="shared" si="137"/>
        <v/>
      </c>
      <c r="T75" s="22" t="str">
        <f t="shared" si="138"/>
        <v/>
      </c>
      <c r="U75" s="22" t="str">
        <f t="shared" si="139"/>
        <v/>
      </c>
      <c r="V75" s="31" t="str">
        <f t="shared" si="140"/>
        <v/>
      </c>
      <c r="W75" s="66"/>
      <c r="X75" s="61"/>
      <c r="Z75" s="52"/>
      <c r="AA75" s="9"/>
      <c r="AB75" s="10"/>
      <c r="AC75" s="7"/>
      <c r="AD75" s="7"/>
      <c r="AE75" s="68"/>
      <c r="AF75" s="22" t="str">
        <f t="shared" si="141"/>
        <v/>
      </c>
      <c r="AG75" s="22" t="str">
        <f t="shared" si="142"/>
        <v/>
      </c>
      <c r="AH75" s="22" t="str">
        <f t="shared" si="143"/>
        <v/>
      </c>
      <c r="AI75" s="31" t="str">
        <f t="shared" si="144"/>
        <v/>
      </c>
      <c r="AJ75" s="66"/>
      <c r="AK75" s="61"/>
      <c r="AM75" s="52"/>
      <c r="AN75" s="9" t="s">
        <v>7</v>
      </c>
      <c r="AO75" s="32" t="s">
        <v>242</v>
      </c>
      <c r="AP75" s="7"/>
      <c r="AQ75" s="7"/>
      <c r="AR75" s="6"/>
      <c r="AS75" s="22" t="str">
        <f t="shared" si="145"/>
        <v/>
      </c>
      <c r="AT75" s="22" t="str">
        <f t="shared" si="146"/>
        <v/>
      </c>
      <c r="AU75" s="22" t="str">
        <f t="shared" si="147"/>
        <v/>
      </c>
      <c r="AV75" s="31" t="str">
        <f t="shared" si="148"/>
        <v/>
      </c>
      <c r="AW75" s="6"/>
      <c r="AX75" s="61" t="s">
        <v>299</v>
      </c>
      <c r="AZ75" s="52"/>
      <c r="BA75" s="104"/>
      <c r="BB75" s="105"/>
      <c r="BC75" s="7"/>
      <c r="BD75" s="7"/>
      <c r="BE75" s="7"/>
      <c r="BF75" s="22" t="str">
        <f t="shared" si="149"/>
        <v/>
      </c>
      <c r="BG75" s="22" t="str">
        <f t="shared" si="150"/>
        <v/>
      </c>
      <c r="BH75" s="22" t="str">
        <f t="shared" si="151"/>
        <v/>
      </c>
      <c r="BI75" s="31" t="str">
        <f t="shared" si="152"/>
        <v/>
      </c>
      <c r="BJ75" s="8"/>
      <c r="BK75" s="61" t="s">
        <v>299</v>
      </c>
      <c r="BM75" s="19" t="str">
        <f t="shared" si="153"/>
        <v/>
      </c>
      <c r="BN75" s="20" t="str">
        <f t="shared" si="154"/>
        <v/>
      </c>
    </row>
    <row r="76" spans="2:66" x14ac:dyDescent="0.25">
      <c r="B76" s="143"/>
      <c r="C76" s="144"/>
      <c r="D76" s="150">
        <f t="shared" ca="1" si="136"/>
        <v>44158</v>
      </c>
      <c r="E76" s="151"/>
      <c r="F76" s="146"/>
      <c r="G76" s="144"/>
      <c r="H76" s="144"/>
      <c r="I76" s="147"/>
      <c r="J76" s="144"/>
      <c r="K76" s="148"/>
      <c r="M76" s="52"/>
      <c r="N76" s="9"/>
      <c r="O76" s="10"/>
      <c r="P76" s="7"/>
      <c r="Q76" s="124"/>
      <c r="R76" s="66"/>
      <c r="S76" s="22" t="str">
        <f t="shared" si="137"/>
        <v/>
      </c>
      <c r="T76" s="22" t="str">
        <f t="shared" si="138"/>
        <v/>
      </c>
      <c r="U76" s="22" t="str">
        <f t="shared" si="139"/>
        <v/>
      </c>
      <c r="V76" s="31" t="str">
        <f t="shared" si="140"/>
        <v/>
      </c>
      <c r="W76" s="66"/>
      <c r="X76" s="61"/>
      <c r="Z76" s="52"/>
      <c r="AA76" s="9"/>
      <c r="AB76" s="10"/>
      <c r="AC76" s="7"/>
      <c r="AD76" s="7"/>
      <c r="AE76" s="68"/>
      <c r="AF76" s="22" t="str">
        <f t="shared" si="141"/>
        <v/>
      </c>
      <c r="AG76" s="22" t="str">
        <f t="shared" si="142"/>
        <v/>
      </c>
      <c r="AH76" s="22" t="str">
        <f t="shared" si="143"/>
        <v/>
      </c>
      <c r="AI76" s="31" t="str">
        <f t="shared" si="144"/>
        <v/>
      </c>
      <c r="AJ76" s="66"/>
      <c r="AK76" s="61"/>
      <c r="AM76" s="52"/>
      <c r="AN76" s="9" t="s">
        <v>7</v>
      </c>
      <c r="AO76" s="32" t="s">
        <v>243</v>
      </c>
      <c r="AP76" s="7"/>
      <c r="AQ76" s="7"/>
      <c r="AR76" s="6"/>
      <c r="AS76" s="22" t="str">
        <f t="shared" si="145"/>
        <v/>
      </c>
      <c r="AT76" s="22" t="str">
        <f t="shared" si="146"/>
        <v/>
      </c>
      <c r="AU76" s="22" t="str">
        <f t="shared" si="147"/>
        <v/>
      </c>
      <c r="AV76" s="31" t="str">
        <f t="shared" si="148"/>
        <v/>
      </c>
      <c r="AW76" s="6"/>
      <c r="AX76" s="61" t="s">
        <v>299</v>
      </c>
      <c r="AZ76" s="52"/>
      <c r="BA76" s="104"/>
      <c r="BB76" s="105"/>
      <c r="BC76" s="7"/>
      <c r="BD76" s="7"/>
      <c r="BE76" s="7"/>
      <c r="BF76" s="22" t="str">
        <f t="shared" si="149"/>
        <v/>
      </c>
      <c r="BG76" s="22" t="str">
        <f t="shared" si="150"/>
        <v/>
      </c>
      <c r="BH76" s="22" t="str">
        <f t="shared" si="151"/>
        <v/>
      </c>
      <c r="BI76" s="31" t="str">
        <f t="shared" si="152"/>
        <v/>
      </c>
      <c r="BJ76" s="8"/>
      <c r="BK76" s="61" t="s">
        <v>299</v>
      </c>
      <c r="BM76" s="19" t="str">
        <f t="shared" si="153"/>
        <v/>
      </c>
      <c r="BN76" s="20" t="str">
        <f t="shared" si="154"/>
        <v/>
      </c>
    </row>
    <row r="77" spans="2:66" x14ac:dyDescent="0.25">
      <c r="B77" s="143"/>
      <c r="C77" s="144"/>
      <c r="D77" s="150">
        <f t="shared" ca="1" si="136"/>
        <v>44158</v>
      </c>
      <c r="E77" s="151"/>
      <c r="F77" s="146"/>
      <c r="G77" s="144"/>
      <c r="H77" s="144"/>
      <c r="I77" s="147"/>
      <c r="J77" s="144"/>
      <c r="K77" s="148"/>
      <c r="M77" s="52"/>
      <c r="N77" s="9"/>
      <c r="O77" s="10"/>
      <c r="P77" s="7"/>
      <c r="Q77" s="124"/>
      <c r="R77" s="66"/>
      <c r="S77" s="22" t="str">
        <f t="shared" si="137"/>
        <v/>
      </c>
      <c r="T77" s="22" t="str">
        <f t="shared" si="138"/>
        <v/>
      </c>
      <c r="U77" s="22" t="str">
        <f t="shared" si="139"/>
        <v/>
      </c>
      <c r="V77" s="31" t="str">
        <f t="shared" si="140"/>
        <v/>
      </c>
      <c r="W77" s="66"/>
      <c r="X77" s="61"/>
      <c r="Z77" s="52"/>
      <c r="AA77" s="9"/>
      <c r="AB77" s="10"/>
      <c r="AC77" s="7"/>
      <c r="AD77" s="7"/>
      <c r="AE77" s="68"/>
      <c r="AF77" s="22" t="str">
        <f t="shared" si="141"/>
        <v/>
      </c>
      <c r="AG77" s="22" t="str">
        <f t="shared" si="142"/>
        <v/>
      </c>
      <c r="AH77" s="22" t="str">
        <f t="shared" si="143"/>
        <v/>
      </c>
      <c r="AI77" s="31" t="str">
        <f t="shared" si="144"/>
        <v/>
      </c>
      <c r="AJ77" s="66"/>
      <c r="AK77" s="61"/>
      <c r="AM77" s="52"/>
      <c r="AN77" s="9" t="s">
        <v>7</v>
      </c>
      <c r="AO77" s="32" t="s">
        <v>201</v>
      </c>
      <c r="AP77" s="7"/>
      <c r="AQ77" s="7"/>
      <c r="AR77" s="6"/>
      <c r="AS77" s="22" t="str">
        <f t="shared" si="145"/>
        <v/>
      </c>
      <c r="AT77" s="22" t="str">
        <f t="shared" si="146"/>
        <v/>
      </c>
      <c r="AU77" s="22" t="str">
        <f t="shared" si="147"/>
        <v/>
      </c>
      <c r="AV77" s="31" t="str">
        <f t="shared" si="148"/>
        <v/>
      </c>
      <c r="AW77" s="6"/>
      <c r="AX77" s="61" t="s">
        <v>299</v>
      </c>
      <c r="AZ77" s="52"/>
      <c r="BA77" s="104"/>
      <c r="BB77" s="105"/>
      <c r="BC77" s="7"/>
      <c r="BD77" s="7"/>
      <c r="BE77" s="7"/>
      <c r="BF77" s="22" t="str">
        <f t="shared" si="149"/>
        <v/>
      </c>
      <c r="BG77" s="22" t="str">
        <f t="shared" si="150"/>
        <v/>
      </c>
      <c r="BH77" s="22" t="str">
        <f t="shared" si="151"/>
        <v/>
      </c>
      <c r="BI77" s="31" t="str">
        <f t="shared" si="152"/>
        <v/>
      </c>
      <c r="BJ77" s="8"/>
      <c r="BK77" s="61" t="s">
        <v>299</v>
      </c>
      <c r="BM77" s="19" t="str">
        <f t="shared" si="153"/>
        <v/>
      </c>
      <c r="BN77" s="20" t="str">
        <f t="shared" si="154"/>
        <v/>
      </c>
    </row>
    <row r="78" spans="2:66" x14ac:dyDescent="0.25">
      <c r="B78" s="143"/>
      <c r="C78" s="144"/>
      <c r="D78" s="150">
        <f t="shared" ca="1" si="136"/>
        <v>44158</v>
      </c>
      <c r="E78" s="151"/>
      <c r="F78" s="146"/>
      <c r="G78" s="144"/>
      <c r="H78" s="144"/>
      <c r="I78" s="147"/>
      <c r="J78" s="144"/>
      <c r="K78" s="148"/>
      <c r="M78" s="52"/>
      <c r="N78" s="9"/>
      <c r="O78" s="10"/>
      <c r="P78" s="7"/>
      <c r="Q78" s="124"/>
      <c r="R78" s="66"/>
      <c r="S78" s="22" t="str">
        <f t="shared" si="137"/>
        <v/>
      </c>
      <c r="T78" s="22" t="str">
        <f t="shared" si="138"/>
        <v/>
      </c>
      <c r="U78" s="22" t="str">
        <f t="shared" si="139"/>
        <v/>
      </c>
      <c r="V78" s="31" t="str">
        <f t="shared" si="140"/>
        <v/>
      </c>
      <c r="W78" s="66"/>
      <c r="X78" s="61"/>
      <c r="Z78" s="52"/>
      <c r="AA78" s="9"/>
      <c r="AB78" s="10"/>
      <c r="AC78" s="7"/>
      <c r="AD78" s="7"/>
      <c r="AE78" s="68"/>
      <c r="AF78" s="22" t="str">
        <f t="shared" si="141"/>
        <v/>
      </c>
      <c r="AG78" s="22" t="str">
        <f t="shared" si="142"/>
        <v/>
      </c>
      <c r="AH78" s="22" t="str">
        <f t="shared" si="143"/>
        <v/>
      </c>
      <c r="AI78" s="31" t="str">
        <f t="shared" si="144"/>
        <v/>
      </c>
      <c r="AJ78" s="66"/>
      <c r="AK78" s="61"/>
      <c r="AM78" s="52"/>
      <c r="AN78" s="9" t="s">
        <v>7</v>
      </c>
      <c r="AO78" s="10" t="s">
        <v>244</v>
      </c>
      <c r="AP78" s="7" t="s">
        <v>4</v>
      </c>
      <c r="AQ78" s="7"/>
      <c r="AR78" s="6"/>
      <c r="AS78" s="22" t="str">
        <f t="shared" si="145"/>
        <v/>
      </c>
      <c r="AT78" s="22" t="str">
        <f t="shared" si="146"/>
        <v/>
      </c>
      <c r="AU78" s="22" t="str">
        <f t="shared" si="147"/>
        <v/>
      </c>
      <c r="AV78" s="31" t="str">
        <f t="shared" si="148"/>
        <v/>
      </c>
      <c r="AW78" s="6"/>
      <c r="AX78" s="61" t="s">
        <v>299</v>
      </c>
      <c r="AZ78" s="52"/>
      <c r="BA78" s="104"/>
      <c r="BB78" s="105"/>
      <c r="BC78" s="7"/>
      <c r="BD78" s="7"/>
      <c r="BE78" s="7"/>
      <c r="BF78" s="22" t="str">
        <f t="shared" si="149"/>
        <v/>
      </c>
      <c r="BG78" s="22" t="str">
        <f t="shared" si="150"/>
        <v/>
      </c>
      <c r="BH78" s="22" t="str">
        <f t="shared" si="151"/>
        <v/>
      </c>
      <c r="BI78" s="31" t="str">
        <f t="shared" si="152"/>
        <v/>
      </c>
      <c r="BJ78" s="8"/>
      <c r="BK78" s="61" t="s">
        <v>299</v>
      </c>
      <c r="BM78" s="19" t="str">
        <f t="shared" si="153"/>
        <v/>
      </c>
      <c r="BN78" s="20" t="str">
        <f t="shared" si="154"/>
        <v/>
      </c>
    </row>
    <row r="79" spans="2:66" x14ac:dyDescent="0.25">
      <c r="B79" s="143"/>
      <c r="C79" s="144"/>
      <c r="D79" s="150">
        <f t="shared" ca="1" si="136"/>
        <v>44158</v>
      </c>
      <c r="E79" s="151"/>
      <c r="F79" s="146"/>
      <c r="G79" s="144"/>
      <c r="H79" s="144"/>
      <c r="I79" s="147"/>
      <c r="J79" s="144"/>
      <c r="K79" s="148"/>
      <c r="M79" s="52"/>
      <c r="N79" s="9"/>
      <c r="O79" s="10"/>
      <c r="P79" s="7"/>
      <c r="Q79" s="124"/>
      <c r="R79" s="66"/>
      <c r="S79" s="22" t="str">
        <f t="shared" si="137"/>
        <v/>
      </c>
      <c r="T79" s="22" t="str">
        <f t="shared" si="138"/>
        <v/>
      </c>
      <c r="U79" s="22" t="str">
        <f t="shared" si="139"/>
        <v/>
      </c>
      <c r="V79" s="31" t="str">
        <f t="shared" si="140"/>
        <v/>
      </c>
      <c r="W79" s="66"/>
      <c r="X79" s="61"/>
      <c r="Z79" s="52"/>
      <c r="AA79" s="9"/>
      <c r="AB79" s="10"/>
      <c r="AC79" s="7"/>
      <c r="AD79" s="7"/>
      <c r="AE79" s="68"/>
      <c r="AF79" s="22" t="str">
        <f t="shared" si="141"/>
        <v/>
      </c>
      <c r="AG79" s="22" t="str">
        <f t="shared" si="142"/>
        <v/>
      </c>
      <c r="AH79" s="22" t="str">
        <f t="shared" si="143"/>
        <v/>
      </c>
      <c r="AI79" s="31" t="str">
        <f t="shared" si="144"/>
        <v/>
      </c>
      <c r="AJ79" s="66"/>
      <c r="AK79" s="61"/>
      <c r="AM79" s="52"/>
      <c r="AN79" s="9" t="s">
        <v>7</v>
      </c>
      <c r="AO79" s="32" t="s">
        <v>245</v>
      </c>
      <c r="AP79" s="7"/>
      <c r="AQ79" s="7"/>
      <c r="AR79" s="6"/>
      <c r="AS79" s="22" t="str">
        <f t="shared" si="145"/>
        <v/>
      </c>
      <c r="AT79" s="22" t="str">
        <f t="shared" si="146"/>
        <v/>
      </c>
      <c r="AU79" s="22" t="str">
        <f t="shared" si="147"/>
        <v/>
      </c>
      <c r="AV79" s="31" t="str">
        <f t="shared" si="148"/>
        <v/>
      </c>
      <c r="AW79" s="6"/>
      <c r="AX79" s="61" t="s">
        <v>299</v>
      </c>
      <c r="AZ79" s="52"/>
      <c r="BA79" s="104"/>
      <c r="BB79" s="105"/>
      <c r="BC79" s="7"/>
      <c r="BD79" s="7"/>
      <c r="BE79" s="7"/>
      <c r="BF79" s="22" t="str">
        <f t="shared" si="149"/>
        <v/>
      </c>
      <c r="BG79" s="22" t="str">
        <f t="shared" si="150"/>
        <v/>
      </c>
      <c r="BH79" s="22" t="str">
        <f t="shared" si="151"/>
        <v/>
      </c>
      <c r="BI79" s="31" t="str">
        <f t="shared" si="152"/>
        <v/>
      </c>
      <c r="BJ79" s="8"/>
      <c r="BK79" s="61" t="s">
        <v>299</v>
      </c>
      <c r="BM79" s="19" t="str">
        <f t="shared" si="153"/>
        <v/>
      </c>
      <c r="BN79" s="20" t="str">
        <f t="shared" si="154"/>
        <v/>
      </c>
    </row>
    <row r="80" spans="2:66" x14ac:dyDescent="0.25">
      <c r="B80" s="143"/>
      <c r="C80" s="144"/>
      <c r="D80" s="150">
        <f t="shared" ca="1" si="136"/>
        <v>44158</v>
      </c>
      <c r="E80" s="151"/>
      <c r="F80" s="146"/>
      <c r="G80" s="144"/>
      <c r="H80" s="144"/>
      <c r="I80" s="147"/>
      <c r="J80" s="144"/>
      <c r="K80" s="148"/>
      <c r="M80" s="52"/>
      <c r="N80" s="9"/>
      <c r="O80" s="10"/>
      <c r="P80" s="7"/>
      <c r="Q80" s="124"/>
      <c r="R80" s="66"/>
      <c r="S80" s="22" t="str">
        <f t="shared" si="137"/>
        <v/>
      </c>
      <c r="T80" s="22" t="str">
        <f t="shared" si="138"/>
        <v/>
      </c>
      <c r="U80" s="22" t="str">
        <f t="shared" si="139"/>
        <v/>
      </c>
      <c r="V80" s="31" t="str">
        <f t="shared" si="140"/>
        <v/>
      </c>
      <c r="W80" s="66"/>
      <c r="X80" s="61"/>
      <c r="Z80" s="52"/>
      <c r="AA80" s="9"/>
      <c r="AB80" s="10"/>
      <c r="AC80" s="7"/>
      <c r="AD80" s="7"/>
      <c r="AE80" s="68"/>
      <c r="AF80" s="22" t="str">
        <f t="shared" si="141"/>
        <v/>
      </c>
      <c r="AG80" s="22" t="str">
        <f t="shared" si="142"/>
        <v/>
      </c>
      <c r="AH80" s="22" t="str">
        <f t="shared" si="143"/>
        <v/>
      </c>
      <c r="AI80" s="31" t="str">
        <f t="shared" si="144"/>
        <v/>
      </c>
      <c r="AJ80" s="66"/>
      <c r="AK80" s="61"/>
      <c r="AM80" s="52"/>
      <c r="AN80" s="9" t="s">
        <v>7</v>
      </c>
      <c r="AO80" s="10" t="s">
        <v>202</v>
      </c>
      <c r="AP80" s="7" t="s">
        <v>4</v>
      </c>
      <c r="AQ80" s="7">
        <v>1</v>
      </c>
      <c r="AR80" s="6">
        <v>44407</v>
      </c>
      <c r="AS80" s="22">
        <f t="shared" si="145"/>
        <v>44408</v>
      </c>
      <c r="AT80" s="22">
        <f t="shared" ca="1" si="146"/>
        <v>44407</v>
      </c>
      <c r="AU80" s="22">
        <f t="shared" ca="1" si="147"/>
        <v>44408</v>
      </c>
      <c r="AV80" s="31">
        <f t="shared" si="148"/>
        <v>1</v>
      </c>
      <c r="AW80" s="6">
        <v>44407</v>
      </c>
      <c r="AX80" s="61">
        <v>44408</v>
      </c>
      <c r="AZ80" s="52"/>
      <c r="BA80" s="104"/>
      <c r="BB80" s="105"/>
      <c r="BC80" s="7"/>
      <c r="BD80" s="7"/>
      <c r="BE80" s="7"/>
      <c r="BF80" s="22" t="str">
        <f t="shared" si="149"/>
        <v/>
      </c>
      <c r="BG80" s="22" t="str">
        <f t="shared" si="150"/>
        <v/>
      </c>
      <c r="BH80" s="22" t="str">
        <f t="shared" si="151"/>
        <v/>
      </c>
      <c r="BI80" s="31" t="str">
        <f t="shared" si="152"/>
        <v/>
      </c>
      <c r="BJ80" s="8"/>
      <c r="BK80" s="61" t="s">
        <v>299</v>
      </c>
      <c r="BM80" s="19" t="str">
        <f t="shared" si="153"/>
        <v/>
      </c>
      <c r="BN80" s="20" t="str">
        <f t="shared" si="154"/>
        <v/>
      </c>
    </row>
    <row r="81" spans="2:66" x14ac:dyDescent="0.25">
      <c r="B81" s="143"/>
      <c r="C81" s="144"/>
      <c r="D81" s="150">
        <f t="shared" ca="1" si="136"/>
        <v>44158</v>
      </c>
      <c r="E81" s="151"/>
      <c r="F81" s="146"/>
      <c r="G81" s="144"/>
      <c r="H81" s="144"/>
      <c r="I81" s="147"/>
      <c r="J81" s="144"/>
      <c r="K81" s="148"/>
      <c r="M81" s="52"/>
      <c r="N81" s="9"/>
      <c r="O81" s="10"/>
      <c r="P81" s="7"/>
      <c r="Q81" s="124"/>
      <c r="R81" s="66"/>
      <c r="S81" s="22" t="str">
        <f t="shared" si="137"/>
        <v/>
      </c>
      <c r="T81" s="22" t="str">
        <f t="shared" si="138"/>
        <v/>
      </c>
      <c r="U81" s="22" t="str">
        <f t="shared" si="139"/>
        <v/>
      </c>
      <c r="V81" s="31" t="str">
        <f t="shared" si="140"/>
        <v/>
      </c>
      <c r="W81" s="66"/>
      <c r="X81" s="61"/>
      <c r="Z81" s="52"/>
      <c r="AA81" s="9"/>
      <c r="AB81" s="10"/>
      <c r="AC81" s="7"/>
      <c r="AD81" s="7"/>
      <c r="AE81" s="68"/>
      <c r="AF81" s="22" t="str">
        <f t="shared" si="141"/>
        <v/>
      </c>
      <c r="AG81" s="22" t="str">
        <f t="shared" si="142"/>
        <v/>
      </c>
      <c r="AH81" s="22" t="str">
        <f t="shared" si="143"/>
        <v/>
      </c>
      <c r="AI81" s="31" t="str">
        <f t="shared" si="144"/>
        <v/>
      </c>
      <c r="AJ81" s="66"/>
      <c r="AK81" s="61"/>
      <c r="AM81" s="52"/>
      <c r="AN81" s="9" t="s">
        <v>7</v>
      </c>
      <c r="AO81" s="10" t="s">
        <v>240</v>
      </c>
      <c r="AP81" s="7" t="s">
        <v>4</v>
      </c>
      <c r="AQ81" s="7">
        <v>1</v>
      </c>
      <c r="AR81" s="6">
        <v>44407</v>
      </c>
      <c r="AS81" s="22">
        <f t="shared" si="145"/>
        <v>44408</v>
      </c>
      <c r="AT81" s="22">
        <f t="shared" ca="1" si="146"/>
        <v>44407</v>
      </c>
      <c r="AU81" s="22">
        <f t="shared" ca="1" si="147"/>
        <v>44408</v>
      </c>
      <c r="AV81" s="31">
        <f t="shared" si="148"/>
        <v>1</v>
      </c>
      <c r="AW81" s="6">
        <v>44407</v>
      </c>
      <c r="AX81" s="61">
        <v>44408</v>
      </c>
      <c r="AZ81" s="52"/>
      <c r="BA81" s="104"/>
      <c r="BB81" s="105"/>
      <c r="BC81" s="7"/>
      <c r="BD81" s="7"/>
      <c r="BE81" s="7"/>
      <c r="BF81" s="22" t="str">
        <f t="shared" si="149"/>
        <v/>
      </c>
      <c r="BG81" s="22" t="str">
        <f t="shared" si="150"/>
        <v/>
      </c>
      <c r="BH81" s="22" t="str">
        <f t="shared" si="151"/>
        <v/>
      </c>
      <c r="BI81" s="31" t="str">
        <f t="shared" si="152"/>
        <v/>
      </c>
      <c r="BJ81" s="8"/>
      <c r="BK81" s="61" t="s">
        <v>299</v>
      </c>
      <c r="BM81" s="19" t="str">
        <f t="shared" si="153"/>
        <v/>
      </c>
      <c r="BN81" s="20" t="str">
        <f t="shared" si="154"/>
        <v/>
      </c>
    </row>
    <row r="82" spans="2:66" x14ac:dyDescent="0.25">
      <c r="B82" s="143"/>
      <c r="C82" s="144"/>
      <c r="D82" s="150">
        <f t="shared" ca="1" si="136"/>
        <v>44158</v>
      </c>
      <c r="E82" s="151"/>
      <c r="F82" s="146"/>
      <c r="G82" s="144"/>
      <c r="H82" s="144"/>
      <c r="I82" s="147"/>
      <c r="J82" s="144"/>
      <c r="K82" s="148"/>
      <c r="M82" s="52"/>
      <c r="N82" s="9"/>
      <c r="O82" s="10"/>
      <c r="P82" s="7"/>
      <c r="Q82" s="124"/>
      <c r="R82" s="66"/>
      <c r="S82" s="22" t="str">
        <f t="shared" si="137"/>
        <v/>
      </c>
      <c r="T82" s="22" t="str">
        <f t="shared" si="138"/>
        <v/>
      </c>
      <c r="U82" s="22" t="str">
        <f t="shared" si="139"/>
        <v/>
      </c>
      <c r="V82" s="31" t="str">
        <f t="shared" si="140"/>
        <v/>
      </c>
      <c r="W82" s="66"/>
      <c r="X82" s="61"/>
      <c r="Z82" s="52"/>
      <c r="AA82" s="9"/>
      <c r="AB82" s="10"/>
      <c r="AC82" s="7"/>
      <c r="AD82" s="7"/>
      <c r="AE82" s="68"/>
      <c r="AF82" s="22" t="str">
        <f t="shared" si="141"/>
        <v/>
      </c>
      <c r="AG82" s="22" t="str">
        <f t="shared" si="142"/>
        <v/>
      </c>
      <c r="AH82" s="22" t="str">
        <f t="shared" si="143"/>
        <v/>
      </c>
      <c r="AI82" s="31" t="str">
        <f t="shared" si="144"/>
        <v/>
      </c>
      <c r="AJ82" s="66"/>
      <c r="AK82" s="61"/>
      <c r="AM82" s="52"/>
      <c r="AN82" s="9" t="s">
        <v>7</v>
      </c>
      <c r="AO82" s="10" t="s">
        <v>241</v>
      </c>
      <c r="AP82" s="7" t="s">
        <v>4</v>
      </c>
      <c r="AQ82" s="7">
        <v>1</v>
      </c>
      <c r="AR82" s="6">
        <v>44407</v>
      </c>
      <c r="AS82" s="22">
        <f t="shared" si="145"/>
        <v>44408</v>
      </c>
      <c r="AT82" s="22">
        <f t="shared" ca="1" si="146"/>
        <v>44407</v>
      </c>
      <c r="AU82" s="22">
        <f t="shared" ca="1" si="147"/>
        <v>44408</v>
      </c>
      <c r="AV82" s="31">
        <f t="shared" si="148"/>
        <v>1</v>
      </c>
      <c r="AW82" s="6">
        <v>44407</v>
      </c>
      <c r="AX82" s="61">
        <v>44408</v>
      </c>
      <c r="AZ82" s="52"/>
      <c r="BA82" s="104"/>
      <c r="BB82" s="105"/>
      <c r="BC82" s="7"/>
      <c r="BD82" s="7"/>
      <c r="BE82" s="7"/>
      <c r="BF82" s="22" t="str">
        <f t="shared" si="149"/>
        <v/>
      </c>
      <c r="BG82" s="22" t="str">
        <f t="shared" si="150"/>
        <v/>
      </c>
      <c r="BH82" s="22" t="str">
        <f t="shared" si="151"/>
        <v/>
      </c>
      <c r="BI82" s="31" t="str">
        <f t="shared" si="152"/>
        <v/>
      </c>
      <c r="BJ82" s="8"/>
      <c r="BK82" s="61" t="s">
        <v>299</v>
      </c>
      <c r="BM82" s="19" t="str">
        <f t="shared" si="153"/>
        <v/>
      </c>
      <c r="BN82" s="20" t="str">
        <f t="shared" si="154"/>
        <v/>
      </c>
    </row>
    <row r="83" spans="2:66" x14ac:dyDescent="0.25">
      <c r="B83" s="143"/>
      <c r="C83" s="144"/>
      <c r="D83" s="150">
        <f t="shared" ca="1" si="136"/>
        <v>44158</v>
      </c>
      <c r="E83" s="151"/>
      <c r="F83" s="146"/>
      <c r="G83" s="144"/>
      <c r="H83" s="144"/>
      <c r="I83" s="147"/>
      <c r="J83" s="144"/>
      <c r="K83" s="148"/>
      <c r="M83" s="52"/>
      <c r="N83" s="9"/>
      <c r="O83" s="10"/>
      <c r="P83" s="7"/>
      <c r="Q83" s="124"/>
      <c r="R83" s="66"/>
      <c r="S83" s="22" t="str">
        <f t="shared" si="137"/>
        <v/>
      </c>
      <c r="T83" s="22" t="str">
        <f t="shared" si="138"/>
        <v/>
      </c>
      <c r="U83" s="22" t="str">
        <f t="shared" si="139"/>
        <v/>
      </c>
      <c r="V83" s="31" t="str">
        <f t="shared" si="140"/>
        <v/>
      </c>
      <c r="W83" s="66"/>
      <c r="X83" s="61"/>
      <c r="Z83" s="52"/>
      <c r="AA83" s="9"/>
      <c r="AB83" s="10"/>
      <c r="AC83" s="7"/>
      <c r="AD83" s="7"/>
      <c r="AE83" s="68"/>
      <c r="AF83" s="22" t="str">
        <f t="shared" si="141"/>
        <v/>
      </c>
      <c r="AG83" s="22" t="str">
        <f t="shared" si="142"/>
        <v/>
      </c>
      <c r="AH83" s="22" t="str">
        <f t="shared" si="143"/>
        <v/>
      </c>
      <c r="AI83" s="31" t="str">
        <f t="shared" si="144"/>
        <v/>
      </c>
      <c r="AJ83" s="66"/>
      <c r="AK83" s="61"/>
      <c r="AM83" s="52"/>
      <c r="AN83" s="9" t="s">
        <v>7</v>
      </c>
      <c r="AO83" s="10" t="s">
        <v>203</v>
      </c>
      <c r="AP83" s="7" t="s">
        <v>4</v>
      </c>
      <c r="AQ83" s="7"/>
      <c r="AR83" s="6"/>
      <c r="AS83" s="22" t="str">
        <f t="shared" si="145"/>
        <v/>
      </c>
      <c r="AT83" s="22" t="str">
        <f t="shared" si="146"/>
        <v/>
      </c>
      <c r="AU83" s="22" t="str">
        <f t="shared" si="147"/>
        <v/>
      </c>
      <c r="AV83" s="31" t="str">
        <f t="shared" si="148"/>
        <v/>
      </c>
      <c r="AW83" s="6"/>
      <c r="AX83" s="61" t="s">
        <v>299</v>
      </c>
      <c r="AZ83" s="52"/>
      <c r="BA83" s="104"/>
      <c r="BB83" s="105"/>
      <c r="BC83" s="7"/>
      <c r="BD83" s="7"/>
      <c r="BE83" s="7"/>
      <c r="BF83" s="22" t="str">
        <f t="shared" si="149"/>
        <v/>
      </c>
      <c r="BG83" s="22" t="str">
        <f t="shared" si="150"/>
        <v/>
      </c>
      <c r="BH83" s="22" t="str">
        <f t="shared" si="151"/>
        <v/>
      </c>
      <c r="BI83" s="31" t="str">
        <f t="shared" si="152"/>
        <v/>
      </c>
      <c r="BJ83" s="8"/>
      <c r="BK83" s="61" t="s">
        <v>299</v>
      </c>
      <c r="BM83" s="19" t="str">
        <f t="shared" si="153"/>
        <v/>
      </c>
      <c r="BN83" s="20" t="str">
        <f t="shared" si="154"/>
        <v/>
      </c>
    </row>
    <row r="84" spans="2:66" x14ac:dyDescent="0.25">
      <c r="B84" s="143"/>
      <c r="C84" s="144"/>
      <c r="D84" s="150">
        <f t="shared" ca="1" si="136"/>
        <v>44158</v>
      </c>
      <c r="E84" s="151"/>
      <c r="F84" s="146"/>
      <c r="G84" s="144"/>
      <c r="H84" s="144"/>
      <c r="I84" s="147"/>
      <c r="J84" s="144"/>
      <c r="K84" s="148"/>
      <c r="M84" s="52"/>
      <c r="N84" s="9"/>
      <c r="O84" s="10"/>
      <c r="P84" s="7"/>
      <c r="Q84" s="124"/>
      <c r="R84" s="66"/>
      <c r="S84" s="22" t="str">
        <f t="shared" si="137"/>
        <v/>
      </c>
      <c r="T84" s="22" t="str">
        <f t="shared" si="138"/>
        <v/>
      </c>
      <c r="U84" s="22" t="str">
        <f t="shared" si="139"/>
        <v/>
      </c>
      <c r="V84" s="31" t="str">
        <f t="shared" si="140"/>
        <v/>
      </c>
      <c r="W84" s="66"/>
      <c r="X84" s="61"/>
      <c r="Z84" s="52"/>
      <c r="AA84" s="9"/>
      <c r="AB84" s="10"/>
      <c r="AC84" s="7"/>
      <c r="AD84" s="7"/>
      <c r="AE84" s="68"/>
      <c r="AF84" s="22" t="str">
        <f t="shared" si="141"/>
        <v/>
      </c>
      <c r="AG84" s="22" t="str">
        <f t="shared" si="142"/>
        <v/>
      </c>
      <c r="AH84" s="22" t="str">
        <f t="shared" si="143"/>
        <v/>
      </c>
      <c r="AI84" s="31" t="str">
        <f t="shared" si="144"/>
        <v/>
      </c>
      <c r="AJ84" s="66"/>
      <c r="AK84" s="61"/>
      <c r="AM84" s="52"/>
      <c r="AN84" s="9" t="s">
        <v>7</v>
      </c>
      <c r="AO84" s="10" t="s">
        <v>238</v>
      </c>
      <c r="AP84" s="7" t="s">
        <v>4</v>
      </c>
      <c r="AQ84" s="7"/>
      <c r="AR84" s="6"/>
      <c r="AS84" s="22" t="str">
        <f t="shared" si="145"/>
        <v/>
      </c>
      <c r="AT84" s="22" t="str">
        <f t="shared" si="146"/>
        <v/>
      </c>
      <c r="AU84" s="22" t="str">
        <f t="shared" si="147"/>
        <v/>
      </c>
      <c r="AV84" s="31" t="str">
        <f t="shared" si="148"/>
        <v/>
      </c>
      <c r="AW84" s="6"/>
      <c r="AX84" s="61" t="s">
        <v>299</v>
      </c>
      <c r="AZ84" s="52"/>
      <c r="BA84" s="104"/>
      <c r="BB84" s="105"/>
      <c r="BC84" s="7"/>
      <c r="BD84" s="7"/>
      <c r="BE84" s="7"/>
      <c r="BF84" s="22" t="str">
        <f t="shared" si="149"/>
        <v/>
      </c>
      <c r="BG84" s="22" t="str">
        <f t="shared" si="150"/>
        <v/>
      </c>
      <c r="BH84" s="22" t="str">
        <f t="shared" si="151"/>
        <v/>
      </c>
      <c r="BI84" s="31" t="str">
        <f t="shared" si="152"/>
        <v/>
      </c>
      <c r="BJ84" s="8"/>
      <c r="BK84" s="61" t="s">
        <v>299</v>
      </c>
      <c r="BM84" s="19" t="str">
        <f t="shared" si="153"/>
        <v/>
      </c>
      <c r="BN84" s="20" t="str">
        <f t="shared" si="154"/>
        <v/>
      </c>
    </row>
    <row r="85" spans="2:66" x14ac:dyDescent="0.25">
      <c r="B85" s="143"/>
      <c r="C85" s="144"/>
      <c r="D85" s="150">
        <f t="shared" ca="1" si="136"/>
        <v>44158</v>
      </c>
      <c r="E85" s="151"/>
      <c r="F85" s="146"/>
      <c r="G85" s="144"/>
      <c r="H85" s="144"/>
      <c r="I85" s="147"/>
      <c r="J85" s="144"/>
      <c r="K85" s="148"/>
      <c r="M85" s="52"/>
      <c r="N85" s="9"/>
      <c r="O85" s="10"/>
      <c r="P85" s="7"/>
      <c r="Q85" s="124"/>
      <c r="R85" s="66"/>
      <c r="S85" s="22" t="str">
        <f t="shared" si="137"/>
        <v/>
      </c>
      <c r="T85" s="22" t="str">
        <f t="shared" si="138"/>
        <v/>
      </c>
      <c r="U85" s="22" t="str">
        <f t="shared" si="139"/>
        <v/>
      </c>
      <c r="V85" s="31" t="str">
        <f t="shared" si="140"/>
        <v/>
      </c>
      <c r="W85" s="66"/>
      <c r="X85" s="61"/>
      <c r="Z85" s="52"/>
      <c r="AA85" s="9"/>
      <c r="AB85" s="10"/>
      <c r="AC85" s="7"/>
      <c r="AD85" s="7"/>
      <c r="AE85" s="68"/>
      <c r="AF85" s="22" t="str">
        <f t="shared" si="141"/>
        <v/>
      </c>
      <c r="AG85" s="22" t="str">
        <f t="shared" si="142"/>
        <v/>
      </c>
      <c r="AH85" s="22" t="str">
        <f t="shared" si="143"/>
        <v/>
      </c>
      <c r="AI85" s="31" t="str">
        <f t="shared" si="144"/>
        <v/>
      </c>
      <c r="AJ85" s="66"/>
      <c r="AK85" s="61"/>
      <c r="AM85" s="52"/>
      <c r="AN85" s="9" t="s">
        <v>7</v>
      </c>
      <c r="AO85" s="10" t="s">
        <v>239</v>
      </c>
      <c r="AP85" s="7" t="s">
        <v>4</v>
      </c>
      <c r="AQ85" s="7"/>
      <c r="AR85" s="6"/>
      <c r="AS85" s="22" t="str">
        <f t="shared" si="145"/>
        <v/>
      </c>
      <c r="AT85" s="22" t="str">
        <f t="shared" si="146"/>
        <v/>
      </c>
      <c r="AU85" s="22" t="str">
        <f t="shared" si="147"/>
        <v/>
      </c>
      <c r="AV85" s="31" t="str">
        <f t="shared" si="148"/>
        <v/>
      </c>
      <c r="AW85" s="6"/>
      <c r="AX85" s="61" t="s">
        <v>299</v>
      </c>
      <c r="AZ85" s="52"/>
      <c r="BA85" s="104"/>
      <c r="BB85" s="105"/>
      <c r="BC85" s="7"/>
      <c r="BD85" s="7"/>
      <c r="BE85" s="7"/>
      <c r="BF85" s="22" t="str">
        <f t="shared" si="149"/>
        <v/>
      </c>
      <c r="BG85" s="22" t="str">
        <f t="shared" si="150"/>
        <v/>
      </c>
      <c r="BH85" s="22" t="str">
        <f t="shared" si="151"/>
        <v/>
      </c>
      <c r="BI85" s="31" t="str">
        <f t="shared" si="152"/>
        <v/>
      </c>
      <c r="BJ85" s="8"/>
      <c r="BK85" s="61" t="s">
        <v>299</v>
      </c>
      <c r="BM85" s="19" t="str">
        <f t="shared" si="153"/>
        <v/>
      </c>
      <c r="BN85" s="20" t="str">
        <f t="shared" si="154"/>
        <v/>
      </c>
    </row>
    <row r="86" spans="2:66" x14ac:dyDescent="0.25">
      <c r="B86" s="143"/>
      <c r="C86" s="144"/>
      <c r="D86" s="150">
        <f t="shared" ca="1" si="136"/>
        <v>44158</v>
      </c>
      <c r="E86" s="151"/>
      <c r="F86" s="146"/>
      <c r="G86" s="144"/>
      <c r="H86" s="144"/>
      <c r="I86" s="147"/>
      <c r="J86" s="144"/>
      <c r="K86" s="148"/>
      <c r="M86" s="52"/>
      <c r="N86" s="9"/>
      <c r="O86" s="10"/>
      <c r="P86" s="7"/>
      <c r="Q86" s="124"/>
      <c r="R86" s="66"/>
      <c r="S86" s="22" t="str">
        <f t="shared" si="137"/>
        <v/>
      </c>
      <c r="T86" s="22" t="str">
        <f t="shared" si="138"/>
        <v/>
      </c>
      <c r="U86" s="22" t="str">
        <f t="shared" si="139"/>
        <v/>
      </c>
      <c r="V86" s="31" t="str">
        <f t="shared" si="140"/>
        <v/>
      </c>
      <c r="W86" s="66"/>
      <c r="X86" s="61"/>
      <c r="Z86" s="52"/>
      <c r="AA86" s="9"/>
      <c r="AB86" s="10"/>
      <c r="AC86" s="7"/>
      <c r="AD86" s="7"/>
      <c r="AE86" s="68"/>
      <c r="AF86" s="22" t="str">
        <f t="shared" si="141"/>
        <v/>
      </c>
      <c r="AG86" s="22" t="str">
        <f t="shared" si="142"/>
        <v/>
      </c>
      <c r="AH86" s="22" t="str">
        <f t="shared" si="143"/>
        <v/>
      </c>
      <c r="AI86" s="31" t="str">
        <f t="shared" si="144"/>
        <v/>
      </c>
      <c r="AJ86" s="66"/>
      <c r="AK86" s="61"/>
      <c r="AM86" s="52"/>
      <c r="AN86" s="9" t="s">
        <v>7</v>
      </c>
      <c r="AO86" s="10" t="s">
        <v>204</v>
      </c>
      <c r="AP86" s="7" t="s">
        <v>4</v>
      </c>
      <c r="AQ86" s="7">
        <v>1</v>
      </c>
      <c r="AR86" s="6">
        <v>44410</v>
      </c>
      <c r="AS86" s="22">
        <f t="shared" si="145"/>
        <v>44411</v>
      </c>
      <c r="AT86" s="22">
        <f t="shared" ca="1" si="146"/>
        <v>44410</v>
      </c>
      <c r="AU86" s="22">
        <f t="shared" ca="1" si="147"/>
        <v>44411</v>
      </c>
      <c r="AV86" s="31">
        <f t="shared" si="148"/>
        <v>1</v>
      </c>
      <c r="AW86" s="6">
        <v>44410</v>
      </c>
      <c r="AX86" s="61">
        <v>44411</v>
      </c>
      <c r="AZ86" s="52"/>
      <c r="BA86" s="104"/>
      <c r="BB86" s="105"/>
      <c r="BC86" s="7"/>
      <c r="BD86" s="7"/>
      <c r="BE86" s="7"/>
      <c r="BF86" s="22" t="str">
        <f t="shared" si="149"/>
        <v/>
      </c>
      <c r="BG86" s="22" t="str">
        <f t="shared" si="150"/>
        <v/>
      </c>
      <c r="BH86" s="22" t="str">
        <f t="shared" si="151"/>
        <v/>
      </c>
      <c r="BI86" s="31" t="str">
        <f t="shared" si="152"/>
        <v/>
      </c>
      <c r="BJ86" s="8"/>
      <c r="BK86" s="61" t="s">
        <v>299</v>
      </c>
      <c r="BM86" s="19" t="str">
        <f t="shared" si="153"/>
        <v/>
      </c>
      <c r="BN86" s="20" t="str">
        <f t="shared" si="154"/>
        <v/>
      </c>
    </row>
    <row r="87" spans="2:66" x14ac:dyDescent="0.25">
      <c r="B87" s="143"/>
      <c r="C87" s="144"/>
      <c r="D87" s="150">
        <f t="shared" ca="1" si="136"/>
        <v>44158</v>
      </c>
      <c r="E87" s="151"/>
      <c r="F87" s="146"/>
      <c r="G87" s="144"/>
      <c r="H87" s="144"/>
      <c r="I87" s="147"/>
      <c r="J87" s="144"/>
      <c r="K87" s="148"/>
      <c r="M87" s="52"/>
      <c r="N87" s="9"/>
      <c r="O87" s="10"/>
      <c r="P87" s="7"/>
      <c r="Q87" s="124"/>
      <c r="R87" s="66"/>
      <c r="S87" s="22" t="str">
        <f t="shared" si="137"/>
        <v/>
      </c>
      <c r="T87" s="22" t="str">
        <f t="shared" si="138"/>
        <v/>
      </c>
      <c r="U87" s="22" t="str">
        <f t="shared" si="139"/>
        <v/>
      </c>
      <c r="V87" s="31" t="str">
        <f t="shared" si="140"/>
        <v/>
      </c>
      <c r="W87" s="66"/>
      <c r="X87" s="61"/>
      <c r="Z87" s="52"/>
      <c r="AA87" s="9"/>
      <c r="AB87" s="10"/>
      <c r="AC87" s="7"/>
      <c r="AD87" s="7"/>
      <c r="AE87" s="68"/>
      <c r="AF87" s="22" t="str">
        <f t="shared" si="141"/>
        <v/>
      </c>
      <c r="AG87" s="22" t="str">
        <f t="shared" si="142"/>
        <v/>
      </c>
      <c r="AH87" s="22" t="str">
        <f t="shared" si="143"/>
        <v/>
      </c>
      <c r="AI87" s="31" t="str">
        <f t="shared" si="144"/>
        <v/>
      </c>
      <c r="AJ87" s="66"/>
      <c r="AK87" s="61"/>
      <c r="AM87" s="52"/>
      <c r="AN87" s="9" t="s">
        <v>7</v>
      </c>
      <c r="AO87" s="10" t="s">
        <v>236</v>
      </c>
      <c r="AP87" s="7" t="s">
        <v>4</v>
      </c>
      <c r="AQ87" s="7">
        <v>1</v>
      </c>
      <c r="AR87" s="6">
        <v>44410</v>
      </c>
      <c r="AS87" s="22">
        <f t="shared" si="145"/>
        <v>44411</v>
      </c>
      <c r="AT87" s="22">
        <f t="shared" ca="1" si="146"/>
        <v>44410</v>
      </c>
      <c r="AU87" s="22">
        <f t="shared" ca="1" si="147"/>
        <v>44411</v>
      </c>
      <c r="AV87" s="31">
        <f t="shared" si="148"/>
        <v>1</v>
      </c>
      <c r="AW87" s="6">
        <v>44410</v>
      </c>
      <c r="AX87" s="61">
        <v>44411</v>
      </c>
      <c r="AZ87" s="52"/>
      <c r="BA87" s="104"/>
      <c r="BB87" s="105"/>
      <c r="BC87" s="7"/>
      <c r="BD87" s="7"/>
      <c r="BE87" s="7"/>
      <c r="BF87" s="22" t="str">
        <f t="shared" si="149"/>
        <v/>
      </c>
      <c r="BG87" s="22" t="str">
        <f t="shared" si="150"/>
        <v/>
      </c>
      <c r="BH87" s="22" t="str">
        <f t="shared" si="151"/>
        <v/>
      </c>
      <c r="BI87" s="31" t="str">
        <f t="shared" si="152"/>
        <v/>
      </c>
      <c r="BJ87" s="8"/>
      <c r="BK87" s="61" t="s">
        <v>299</v>
      </c>
      <c r="BM87" s="19" t="str">
        <f t="shared" si="153"/>
        <v/>
      </c>
      <c r="BN87" s="20" t="str">
        <f t="shared" si="154"/>
        <v/>
      </c>
    </row>
    <row r="88" spans="2:66" x14ac:dyDescent="0.25">
      <c r="B88" s="143"/>
      <c r="C88" s="144"/>
      <c r="D88" s="150">
        <f t="shared" ca="1" si="136"/>
        <v>44158</v>
      </c>
      <c r="E88" s="151"/>
      <c r="F88" s="146"/>
      <c r="G88" s="144"/>
      <c r="H88" s="144"/>
      <c r="I88" s="147"/>
      <c r="J88" s="144"/>
      <c r="K88" s="148"/>
      <c r="M88" s="52"/>
      <c r="N88" s="9"/>
      <c r="O88" s="10"/>
      <c r="P88" s="7"/>
      <c r="Q88" s="124"/>
      <c r="R88" s="66"/>
      <c r="S88" s="22" t="str">
        <f t="shared" si="137"/>
        <v/>
      </c>
      <c r="T88" s="22" t="str">
        <f t="shared" si="138"/>
        <v/>
      </c>
      <c r="U88" s="22" t="str">
        <f t="shared" si="139"/>
        <v/>
      </c>
      <c r="V88" s="31" t="str">
        <f t="shared" si="140"/>
        <v/>
      </c>
      <c r="W88" s="66"/>
      <c r="X88" s="61"/>
      <c r="Z88" s="52"/>
      <c r="AA88" s="9"/>
      <c r="AB88" s="10"/>
      <c r="AC88" s="7"/>
      <c r="AD88" s="7"/>
      <c r="AE88" s="68"/>
      <c r="AF88" s="22" t="str">
        <f t="shared" si="141"/>
        <v/>
      </c>
      <c r="AG88" s="22" t="str">
        <f t="shared" si="142"/>
        <v/>
      </c>
      <c r="AH88" s="22" t="str">
        <f t="shared" si="143"/>
        <v/>
      </c>
      <c r="AI88" s="31" t="str">
        <f t="shared" si="144"/>
        <v/>
      </c>
      <c r="AJ88" s="66"/>
      <c r="AK88" s="61"/>
      <c r="AM88" s="52"/>
      <c r="AN88" s="9" t="s">
        <v>7</v>
      </c>
      <c r="AO88" s="10" t="s">
        <v>237</v>
      </c>
      <c r="AP88" s="7" t="s">
        <v>4</v>
      </c>
      <c r="AQ88" s="7">
        <v>1</v>
      </c>
      <c r="AR88" s="6">
        <v>44410</v>
      </c>
      <c r="AS88" s="22">
        <f t="shared" si="145"/>
        <v>44411</v>
      </c>
      <c r="AT88" s="22">
        <f t="shared" ca="1" si="146"/>
        <v>44410</v>
      </c>
      <c r="AU88" s="22">
        <f t="shared" ca="1" si="147"/>
        <v>44411</v>
      </c>
      <c r="AV88" s="31">
        <f t="shared" si="148"/>
        <v>1</v>
      </c>
      <c r="AW88" s="6">
        <v>44410</v>
      </c>
      <c r="AX88" s="61">
        <v>44411</v>
      </c>
      <c r="AZ88" s="52"/>
      <c r="BA88" s="104"/>
      <c r="BB88" s="105"/>
      <c r="BC88" s="7"/>
      <c r="BD88" s="7"/>
      <c r="BE88" s="7"/>
      <c r="BF88" s="22" t="str">
        <f t="shared" si="149"/>
        <v/>
      </c>
      <c r="BG88" s="22" t="str">
        <f t="shared" si="150"/>
        <v/>
      </c>
      <c r="BH88" s="22" t="str">
        <f t="shared" si="151"/>
        <v/>
      </c>
      <c r="BI88" s="31" t="str">
        <f t="shared" si="152"/>
        <v/>
      </c>
      <c r="BJ88" s="8"/>
      <c r="BK88" s="61" t="s">
        <v>299</v>
      </c>
      <c r="BM88" s="19" t="str">
        <f t="shared" si="153"/>
        <v/>
      </c>
      <c r="BN88" s="20" t="str">
        <f t="shared" si="154"/>
        <v/>
      </c>
    </row>
    <row r="89" spans="2:66" x14ac:dyDescent="0.25">
      <c r="B89" s="143"/>
      <c r="C89" s="144"/>
      <c r="D89" s="150">
        <f t="shared" ca="1" si="136"/>
        <v>44158</v>
      </c>
      <c r="E89" s="151"/>
      <c r="F89" s="146"/>
      <c r="G89" s="144"/>
      <c r="H89" s="144"/>
      <c r="I89" s="147"/>
      <c r="J89" s="144"/>
      <c r="K89" s="148"/>
      <c r="M89" s="52"/>
      <c r="N89" s="9"/>
      <c r="O89" s="10"/>
      <c r="P89" s="7"/>
      <c r="Q89" s="124"/>
      <c r="R89" s="66"/>
      <c r="S89" s="22" t="str">
        <f t="shared" si="137"/>
        <v/>
      </c>
      <c r="T89" s="22" t="str">
        <f t="shared" si="138"/>
        <v/>
      </c>
      <c r="U89" s="22" t="str">
        <f t="shared" si="139"/>
        <v/>
      </c>
      <c r="V89" s="31" t="str">
        <f t="shared" si="140"/>
        <v/>
      </c>
      <c r="W89" s="66"/>
      <c r="X89" s="61"/>
      <c r="Z89" s="52"/>
      <c r="AA89" s="9"/>
      <c r="AB89" s="10"/>
      <c r="AC89" s="7"/>
      <c r="AD89" s="7"/>
      <c r="AE89" s="68"/>
      <c r="AF89" s="22" t="str">
        <f t="shared" si="141"/>
        <v/>
      </c>
      <c r="AG89" s="22" t="str">
        <f t="shared" si="142"/>
        <v/>
      </c>
      <c r="AH89" s="22" t="str">
        <f t="shared" si="143"/>
        <v/>
      </c>
      <c r="AI89" s="31" t="str">
        <f t="shared" si="144"/>
        <v/>
      </c>
      <c r="AJ89" s="66"/>
      <c r="AK89" s="61"/>
      <c r="AM89" s="52"/>
      <c r="AN89" s="9" t="s">
        <v>7</v>
      </c>
      <c r="AO89" s="10" t="s">
        <v>205</v>
      </c>
      <c r="AP89" s="7" t="s">
        <v>4</v>
      </c>
      <c r="AQ89" s="7">
        <v>1</v>
      </c>
      <c r="AR89" s="6">
        <v>44406</v>
      </c>
      <c r="AS89" s="22">
        <f t="shared" si="145"/>
        <v>44407</v>
      </c>
      <c r="AT89" s="22">
        <f t="shared" ca="1" si="146"/>
        <v>44406</v>
      </c>
      <c r="AU89" s="22">
        <f t="shared" ca="1" si="147"/>
        <v>44407</v>
      </c>
      <c r="AV89" s="31">
        <f t="shared" si="148"/>
        <v>1</v>
      </c>
      <c r="AW89" s="6">
        <v>44406</v>
      </c>
      <c r="AX89" s="61">
        <v>44407</v>
      </c>
      <c r="AZ89" s="52"/>
      <c r="BA89" s="104"/>
      <c r="BB89" s="105"/>
      <c r="BC89" s="7"/>
      <c r="BD89" s="7"/>
      <c r="BE89" s="7"/>
      <c r="BF89" s="22" t="str">
        <f t="shared" si="149"/>
        <v/>
      </c>
      <c r="BG89" s="22" t="str">
        <f t="shared" si="150"/>
        <v/>
      </c>
      <c r="BH89" s="22" t="str">
        <f t="shared" si="151"/>
        <v/>
      </c>
      <c r="BI89" s="31" t="str">
        <f t="shared" si="152"/>
        <v/>
      </c>
      <c r="BJ89" s="8"/>
      <c r="BK89" s="61" t="s">
        <v>299</v>
      </c>
      <c r="BM89" s="19" t="str">
        <f t="shared" si="153"/>
        <v/>
      </c>
      <c r="BN89" s="20" t="str">
        <f t="shared" si="154"/>
        <v/>
      </c>
    </row>
    <row r="90" spans="2:66" x14ac:dyDescent="0.25">
      <c r="B90" s="143"/>
      <c r="C90" s="144"/>
      <c r="D90" s="150">
        <f t="shared" ca="1" si="136"/>
        <v>44158</v>
      </c>
      <c r="E90" s="151"/>
      <c r="F90" s="146"/>
      <c r="G90" s="144"/>
      <c r="H90" s="144"/>
      <c r="I90" s="147"/>
      <c r="J90" s="144"/>
      <c r="K90" s="148"/>
      <c r="M90" s="52"/>
      <c r="N90" s="9"/>
      <c r="O90" s="10"/>
      <c r="P90" s="7"/>
      <c r="Q90" s="124"/>
      <c r="R90" s="66"/>
      <c r="S90" s="22" t="str">
        <f t="shared" si="137"/>
        <v/>
      </c>
      <c r="T90" s="22" t="str">
        <f t="shared" si="138"/>
        <v/>
      </c>
      <c r="U90" s="22" t="str">
        <f t="shared" si="139"/>
        <v/>
      </c>
      <c r="V90" s="31" t="str">
        <f t="shared" si="140"/>
        <v/>
      </c>
      <c r="W90" s="66"/>
      <c r="X90" s="61"/>
      <c r="Z90" s="52"/>
      <c r="AA90" s="9"/>
      <c r="AB90" s="10"/>
      <c r="AC90" s="7"/>
      <c r="AD90" s="7"/>
      <c r="AE90" s="68"/>
      <c r="AF90" s="22" t="str">
        <f t="shared" si="141"/>
        <v/>
      </c>
      <c r="AG90" s="22" t="str">
        <f t="shared" si="142"/>
        <v/>
      </c>
      <c r="AH90" s="22" t="str">
        <f t="shared" si="143"/>
        <v/>
      </c>
      <c r="AI90" s="31" t="str">
        <f t="shared" si="144"/>
        <v/>
      </c>
      <c r="AJ90" s="66"/>
      <c r="AK90" s="61"/>
      <c r="AM90" s="52"/>
      <c r="AN90" s="9" t="s">
        <v>7</v>
      </c>
      <c r="AO90" s="10" t="s">
        <v>234</v>
      </c>
      <c r="AP90" s="7" t="s">
        <v>4</v>
      </c>
      <c r="AQ90" s="7">
        <v>1</v>
      </c>
      <c r="AR90" s="6">
        <v>44406</v>
      </c>
      <c r="AS90" s="22">
        <f t="shared" si="145"/>
        <v>44407</v>
      </c>
      <c r="AT90" s="22">
        <f t="shared" ca="1" si="146"/>
        <v>44406</v>
      </c>
      <c r="AU90" s="22">
        <f t="shared" ca="1" si="147"/>
        <v>44407</v>
      </c>
      <c r="AV90" s="31">
        <f t="shared" si="148"/>
        <v>1</v>
      </c>
      <c r="AW90" s="6">
        <v>44406</v>
      </c>
      <c r="AX90" s="61">
        <v>44407</v>
      </c>
      <c r="AZ90" s="52"/>
      <c r="BA90" s="104"/>
      <c r="BB90" s="105"/>
      <c r="BC90" s="7"/>
      <c r="BD90" s="7"/>
      <c r="BE90" s="7"/>
      <c r="BF90" s="22" t="str">
        <f t="shared" si="149"/>
        <v/>
      </c>
      <c r="BG90" s="22" t="str">
        <f t="shared" si="150"/>
        <v/>
      </c>
      <c r="BH90" s="22" t="str">
        <f t="shared" si="151"/>
        <v/>
      </c>
      <c r="BI90" s="31" t="str">
        <f t="shared" si="152"/>
        <v/>
      </c>
      <c r="BJ90" s="8"/>
      <c r="BK90" s="61" t="s">
        <v>299</v>
      </c>
      <c r="BM90" s="19" t="str">
        <f t="shared" si="153"/>
        <v/>
      </c>
      <c r="BN90" s="20" t="str">
        <f t="shared" si="154"/>
        <v/>
      </c>
    </row>
    <row r="91" spans="2:66" x14ac:dyDescent="0.25">
      <c r="B91" s="143"/>
      <c r="C91" s="144"/>
      <c r="D91" s="150">
        <f t="shared" ca="1" si="136"/>
        <v>44158</v>
      </c>
      <c r="E91" s="151"/>
      <c r="F91" s="146"/>
      <c r="G91" s="144"/>
      <c r="H91" s="144"/>
      <c r="I91" s="147"/>
      <c r="J91" s="144"/>
      <c r="K91" s="148"/>
      <c r="M91" s="52"/>
      <c r="N91" s="9"/>
      <c r="O91" s="10"/>
      <c r="P91" s="7"/>
      <c r="Q91" s="124"/>
      <c r="R91" s="66"/>
      <c r="S91" s="22" t="str">
        <f t="shared" si="137"/>
        <v/>
      </c>
      <c r="T91" s="22" t="str">
        <f t="shared" si="138"/>
        <v/>
      </c>
      <c r="U91" s="22" t="str">
        <f t="shared" si="139"/>
        <v/>
      </c>
      <c r="V91" s="31" t="str">
        <f t="shared" si="140"/>
        <v/>
      </c>
      <c r="W91" s="66"/>
      <c r="X91" s="61"/>
      <c r="Z91" s="52"/>
      <c r="AA91" s="9"/>
      <c r="AB91" s="10"/>
      <c r="AC91" s="7"/>
      <c r="AD91" s="7"/>
      <c r="AE91" s="68"/>
      <c r="AF91" s="22" t="str">
        <f t="shared" si="141"/>
        <v/>
      </c>
      <c r="AG91" s="22" t="str">
        <f t="shared" si="142"/>
        <v/>
      </c>
      <c r="AH91" s="22" t="str">
        <f t="shared" si="143"/>
        <v/>
      </c>
      <c r="AI91" s="31" t="str">
        <f t="shared" si="144"/>
        <v/>
      </c>
      <c r="AJ91" s="66"/>
      <c r="AK91" s="61"/>
      <c r="AM91" s="52"/>
      <c r="AN91" s="9" t="s">
        <v>7</v>
      </c>
      <c r="AO91" s="10" t="s">
        <v>235</v>
      </c>
      <c r="AP91" s="7" t="s">
        <v>4</v>
      </c>
      <c r="AQ91" s="7">
        <v>1</v>
      </c>
      <c r="AR91" s="6">
        <v>44406</v>
      </c>
      <c r="AS91" s="22">
        <f t="shared" si="145"/>
        <v>44407</v>
      </c>
      <c r="AT91" s="22">
        <f t="shared" ca="1" si="146"/>
        <v>44406</v>
      </c>
      <c r="AU91" s="22">
        <f t="shared" ca="1" si="147"/>
        <v>44407</v>
      </c>
      <c r="AV91" s="31">
        <f t="shared" si="148"/>
        <v>1</v>
      </c>
      <c r="AW91" s="6">
        <v>44406</v>
      </c>
      <c r="AX91" s="61">
        <v>44407</v>
      </c>
      <c r="AZ91" s="52"/>
      <c r="BA91" s="104"/>
      <c r="BB91" s="105"/>
      <c r="BC91" s="7"/>
      <c r="BD91" s="7"/>
      <c r="BE91" s="7"/>
      <c r="BF91" s="22" t="str">
        <f t="shared" si="149"/>
        <v/>
      </c>
      <c r="BG91" s="22" t="str">
        <f t="shared" si="150"/>
        <v/>
      </c>
      <c r="BH91" s="22" t="str">
        <f t="shared" si="151"/>
        <v/>
      </c>
      <c r="BI91" s="31" t="str">
        <f t="shared" si="152"/>
        <v/>
      </c>
      <c r="BJ91" s="8"/>
      <c r="BK91" s="61" t="s">
        <v>299</v>
      </c>
      <c r="BM91" s="19" t="str">
        <f t="shared" si="153"/>
        <v/>
      </c>
      <c r="BN91" s="20" t="str">
        <f t="shared" si="154"/>
        <v/>
      </c>
    </row>
    <row r="92" spans="2:66" x14ac:dyDescent="0.25">
      <c r="B92" s="143"/>
      <c r="C92" s="144"/>
      <c r="D92" s="150">
        <f t="shared" ca="1" si="136"/>
        <v>44158</v>
      </c>
      <c r="E92" s="151"/>
      <c r="F92" s="146"/>
      <c r="G92" s="144"/>
      <c r="H92" s="144"/>
      <c r="I92" s="147"/>
      <c r="J92" s="144"/>
      <c r="K92" s="148"/>
      <c r="M92" s="52"/>
      <c r="N92" s="9"/>
      <c r="O92" s="10"/>
      <c r="P92" s="7"/>
      <c r="Q92" s="124"/>
      <c r="R92" s="66"/>
      <c r="S92" s="22" t="str">
        <f t="shared" si="137"/>
        <v/>
      </c>
      <c r="T92" s="22" t="str">
        <f t="shared" si="138"/>
        <v/>
      </c>
      <c r="U92" s="22" t="str">
        <f t="shared" si="139"/>
        <v/>
      </c>
      <c r="V92" s="31" t="str">
        <f t="shared" si="140"/>
        <v/>
      </c>
      <c r="W92" s="66"/>
      <c r="X92" s="61"/>
      <c r="Z92" s="52"/>
      <c r="AA92" s="9"/>
      <c r="AB92" s="10"/>
      <c r="AC92" s="7"/>
      <c r="AD92" s="7"/>
      <c r="AE92" s="68"/>
      <c r="AF92" s="22" t="str">
        <f t="shared" si="141"/>
        <v/>
      </c>
      <c r="AG92" s="22" t="str">
        <f t="shared" si="142"/>
        <v/>
      </c>
      <c r="AH92" s="22" t="str">
        <f t="shared" si="143"/>
        <v/>
      </c>
      <c r="AI92" s="31" t="str">
        <f t="shared" si="144"/>
        <v/>
      </c>
      <c r="AJ92" s="66"/>
      <c r="AK92" s="61"/>
      <c r="AM92" s="52"/>
      <c r="AN92" s="9" t="s">
        <v>7</v>
      </c>
      <c r="AO92" s="10" t="s">
        <v>206</v>
      </c>
      <c r="AP92" s="7" t="s">
        <v>4</v>
      </c>
      <c r="AQ92" s="7">
        <v>1</v>
      </c>
      <c r="AR92" s="6">
        <v>44407</v>
      </c>
      <c r="AS92" s="22">
        <f t="shared" si="145"/>
        <v>44408</v>
      </c>
      <c r="AT92" s="22">
        <f t="shared" ca="1" si="146"/>
        <v>44407</v>
      </c>
      <c r="AU92" s="22">
        <f t="shared" ca="1" si="147"/>
        <v>44408</v>
      </c>
      <c r="AV92" s="31">
        <f t="shared" si="148"/>
        <v>1</v>
      </c>
      <c r="AW92" s="6">
        <v>44407</v>
      </c>
      <c r="AX92" s="61">
        <v>44408</v>
      </c>
      <c r="AZ92" s="52"/>
      <c r="BA92" s="104"/>
      <c r="BB92" s="105"/>
      <c r="BC92" s="7"/>
      <c r="BD92" s="7"/>
      <c r="BE92" s="7"/>
      <c r="BF92" s="22" t="str">
        <f t="shared" si="149"/>
        <v/>
      </c>
      <c r="BG92" s="22" t="str">
        <f t="shared" si="150"/>
        <v/>
      </c>
      <c r="BH92" s="22" t="str">
        <f t="shared" si="151"/>
        <v/>
      </c>
      <c r="BI92" s="31" t="str">
        <f t="shared" si="152"/>
        <v/>
      </c>
      <c r="BJ92" s="8"/>
      <c r="BK92" s="61" t="s">
        <v>299</v>
      </c>
      <c r="BM92" s="19" t="str">
        <f t="shared" si="153"/>
        <v/>
      </c>
      <c r="BN92" s="20" t="str">
        <f t="shared" si="154"/>
        <v/>
      </c>
    </row>
    <row r="93" spans="2:66" x14ac:dyDescent="0.25">
      <c r="B93" s="143"/>
      <c r="C93" s="144"/>
      <c r="D93" s="150">
        <f t="shared" ca="1" si="136"/>
        <v>44158</v>
      </c>
      <c r="E93" s="151"/>
      <c r="F93" s="146"/>
      <c r="G93" s="144"/>
      <c r="H93" s="144"/>
      <c r="I93" s="147"/>
      <c r="J93" s="144"/>
      <c r="K93" s="148"/>
      <c r="M93" s="52"/>
      <c r="N93" s="9"/>
      <c r="O93" s="10"/>
      <c r="P93" s="7"/>
      <c r="Q93" s="124"/>
      <c r="R93" s="66"/>
      <c r="S93" s="22" t="str">
        <f t="shared" si="137"/>
        <v/>
      </c>
      <c r="T93" s="22" t="str">
        <f t="shared" si="138"/>
        <v/>
      </c>
      <c r="U93" s="22" t="str">
        <f t="shared" si="139"/>
        <v/>
      </c>
      <c r="V93" s="31" t="str">
        <f t="shared" si="140"/>
        <v/>
      </c>
      <c r="W93" s="66"/>
      <c r="X93" s="61"/>
      <c r="Z93" s="52"/>
      <c r="AA93" s="9"/>
      <c r="AB93" s="10"/>
      <c r="AC93" s="7"/>
      <c r="AD93" s="7"/>
      <c r="AE93" s="68"/>
      <c r="AF93" s="22" t="str">
        <f t="shared" si="141"/>
        <v/>
      </c>
      <c r="AG93" s="22" t="str">
        <f t="shared" si="142"/>
        <v/>
      </c>
      <c r="AH93" s="22" t="str">
        <f t="shared" si="143"/>
        <v/>
      </c>
      <c r="AI93" s="31" t="str">
        <f t="shared" si="144"/>
        <v/>
      </c>
      <c r="AJ93" s="66"/>
      <c r="AK93" s="61"/>
      <c r="AM93" s="52"/>
      <c r="AN93" s="9" t="s">
        <v>7</v>
      </c>
      <c r="AO93" s="10" t="s">
        <v>232</v>
      </c>
      <c r="AP93" s="7" t="s">
        <v>4</v>
      </c>
      <c r="AQ93" s="7">
        <v>1</v>
      </c>
      <c r="AR93" s="6">
        <v>44407</v>
      </c>
      <c r="AS93" s="22">
        <f t="shared" si="145"/>
        <v>44408</v>
      </c>
      <c r="AT93" s="22">
        <f t="shared" ca="1" si="146"/>
        <v>44407</v>
      </c>
      <c r="AU93" s="22">
        <f t="shared" ca="1" si="147"/>
        <v>44408</v>
      </c>
      <c r="AV93" s="31">
        <f t="shared" si="148"/>
        <v>1</v>
      </c>
      <c r="AW93" s="6">
        <v>44407</v>
      </c>
      <c r="AX93" s="61">
        <v>44408</v>
      </c>
      <c r="AZ93" s="52"/>
      <c r="BA93" s="104"/>
      <c r="BB93" s="105"/>
      <c r="BC93" s="7"/>
      <c r="BD93" s="7"/>
      <c r="BE93" s="7"/>
      <c r="BF93" s="22" t="str">
        <f t="shared" si="149"/>
        <v/>
      </c>
      <c r="BG93" s="22" t="str">
        <f t="shared" si="150"/>
        <v/>
      </c>
      <c r="BH93" s="22" t="str">
        <f t="shared" si="151"/>
        <v/>
      </c>
      <c r="BI93" s="31" t="str">
        <f t="shared" si="152"/>
        <v/>
      </c>
      <c r="BJ93" s="8"/>
      <c r="BK93" s="61" t="s">
        <v>299</v>
      </c>
      <c r="BM93" s="19" t="str">
        <f t="shared" si="153"/>
        <v/>
      </c>
      <c r="BN93" s="20" t="str">
        <f t="shared" si="154"/>
        <v/>
      </c>
    </row>
    <row r="94" spans="2:66" x14ac:dyDescent="0.25">
      <c r="B94" s="143"/>
      <c r="C94" s="144"/>
      <c r="D94" s="150">
        <f t="shared" ca="1" si="136"/>
        <v>44158</v>
      </c>
      <c r="E94" s="151"/>
      <c r="F94" s="146"/>
      <c r="G94" s="144"/>
      <c r="H94" s="144"/>
      <c r="I94" s="147"/>
      <c r="J94" s="144"/>
      <c r="K94" s="148"/>
      <c r="M94" s="52"/>
      <c r="N94" s="9"/>
      <c r="O94" s="10"/>
      <c r="P94" s="7"/>
      <c r="Q94" s="124"/>
      <c r="R94" s="66"/>
      <c r="S94" s="22" t="str">
        <f t="shared" si="137"/>
        <v/>
      </c>
      <c r="T94" s="22" t="str">
        <f t="shared" si="138"/>
        <v/>
      </c>
      <c r="U94" s="22" t="str">
        <f t="shared" si="139"/>
        <v/>
      </c>
      <c r="V94" s="31" t="str">
        <f t="shared" si="140"/>
        <v/>
      </c>
      <c r="W94" s="66"/>
      <c r="X94" s="61"/>
      <c r="Z94" s="52"/>
      <c r="AA94" s="9"/>
      <c r="AB94" s="10"/>
      <c r="AC94" s="7"/>
      <c r="AD94" s="7"/>
      <c r="AE94" s="68"/>
      <c r="AF94" s="22" t="str">
        <f t="shared" si="141"/>
        <v/>
      </c>
      <c r="AG94" s="22" t="str">
        <f t="shared" si="142"/>
        <v/>
      </c>
      <c r="AH94" s="22" t="str">
        <f t="shared" si="143"/>
        <v/>
      </c>
      <c r="AI94" s="31" t="str">
        <f t="shared" si="144"/>
        <v/>
      </c>
      <c r="AJ94" s="66"/>
      <c r="AK94" s="61"/>
      <c r="AM94" s="52"/>
      <c r="AN94" s="9" t="s">
        <v>7</v>
      </c>
      <c r="AO94" s="10" t="s">
        <v>233</v>
      </c>
      <c r="AP94" s="7" t="s">
        <v>4</v>
      </c>
      <c r="AQ94" s="7">
        <v>1</v>
      </c>
      <c r="AR94" s="6">
        <v>44407</v>
      </c>
      <c r="AS94" s="22">
        <f t="shared" si="145"/>
        <v>44408</v>
      </c>
      <c r="AT94" s="22">
        <f t="shared" ca="1" si="146"/>
        <v>44407</v>
      </c>
      <c r="AU94" s="22">
        <f t="shared" ca="1" si="147"/>
        <v>44408</v>
      </c>
      <c r="AV94" s="31">
        <f t="shared" si="148"/>
        <v>1</v>
      </c>
      <c r="AW94" s="6">
        <v>44407</v>
      </c>
      <c r="AX94" s="61">
        <v>44408</v>
      </c>
      <c r="AZ94" s="52"/>
      <c r="BA94" s="104"/>
      <c r="BB94" s="105"/>
      <c r="BC94" s="7"/>
      <c r="BD94" s="7"/>
      <c r="BE94" s="7"/>
      <c r="BF94" s="22" t="str">
        <f t="shared" si="149"/>
        <v/>
      </c>
      <c r="BG94" s="22" t="str">
        <f t="shared" si="150"/>
        <v/>
      </c>
      <c r="BH94" s="22" t="str">
        <f t="shared" si="151"/>
        <v/>
      </c>
      <c r="BI94" s="31" t="str">
        <f t="shared" si="152"/>
        <v/>
      </c>
      <c r="BJ94" s="8"/>
      <c r="BK94" s="61" t="s">
        <v>299</v>
      </c>
      <c r="BM94" s="19" t="str">
        <f t="shared" si="153"/>
        <v/>
      </c>
      <c r="BN94" s="20" t="str">
        <f t="shared" si="154"/>
        <v/>
      </c>
    </row>
    <row r="95" spans="2:66" x14ac:dyDescent="0.25">
      <c r="B95" s="143"/>
      <c r="C95" s="144"/>
      <c r="D95" s="150">
        <f t="shared" ca="1" si="136"/>
        <v>44158</v>
      </c>
      <c r="E95" s="151"/>
      <c r="F95" s="146"/>
      <c r="G95" s="144"/>
      <c r="H95" s="144"/>
      <c r="I95" s="147"/>
      <c r="J95" s="144"/>
      <c r="K95" s="148"/>
      <c r="M95" s="52"/>
      <c r="N95" s="9"/>
      <c r="O95" s="10"/>
      <c r="P95" s="7"/>
      <c r="Q95" s="124"/>
      <c r="R95" s="66"/>
      <c r="S95" s="22" t="str">
        <f t="shared" si="137"/>
        <v/>
      </c>
      <c r="T95" s="22" t="str">
        <f t="shared" si="138"/>
        <v/>
      </c>
      <c r="U95" s="22" t="str">
        <f t="shared" si="139"/>
        <v/>
      </c>
      <c r="V95" s="31" t="str">
        <f t="shared" si="140"/>
        <v/>
      </c>
      <c r="W95" s="66"/>
      <c r="X95" s="61"/>
      <c r="Z95" s="52"/>
      <c r="AA95" s="9"/>
      <c r="AB95" s="10"/>
      <c r="AC95" s="7"/>
      <c r="AD95" s="7"/>
      <c r="AE95" s="68"/>
      <c r="AF95" s="22" t="str">
        <f t="shared" si="141"/>
        <v/>
      </c>
      <c r="AG95" s="22" t="str">
        <f t="shared" si="142"/>
        <v/>
      </c>
      <c r="AH95" s="22" t="str">
        <f t="shared" si="143"/>
        <v/>
      </c>
      <c r="AI95" s="31" t="str">
        <f t="shared" si="144"/>
        <v/>
      </c>
      <c r="AJ95" s="66"/>
      <c r="AK95" s="61"/>
      <c r="AM95" s="52"/>
      <c r="AN95" s="9" t="s">
        <v>7</v>
      </c>
      <c r="AO95" s="10" t="s">
        <v>207</v>
      </c>
      <c r="AP95" s="7" t="s">
        <v>4</v>
      </c>
      <c r="AQ95" s="7">
        <v>1</v>
      </c>
      <c r="AR95" s="6">
        <v>44407</v>
      </c>
      <c r="AS95" s="22">
        <f t="shared" si="145"/>
        <v>44408</v>
      </c>
      <c r="AT95" s="22">
        <f t="shared" ca="1" si="146"/>
        <v>44407</v>
      </c>
      <c r="AU95" s="22">
        <f t="shared" ca="1" si="147"/>
        <v>44408</v>
      </c>
      <c r="AV95" s="31">
        <f t="shared" si="148"/>
        <v>1</v>
      </c>
      <c r="AW95" s="6">
        <v>44407</v>
      </c>
      <c r="AX95" s="61">
        <v>44408</v>
      </c>
      <c r="AZ95" s="52"/>
      <c r="BA95" s="104"/>
      <c r="BB95" s="105"/>
      <c r="BC95" s="7"/>
      <c r="BD95" s="7"/>
      <c r="BE95" s="7"/>
      <c r="BF95" s="22" t="str">
        <f t="shared" si="149"/>
        <v/>
      </c>
      <c r="BG95" s="22" t="str">
        <f t="shared" si="150"/>
        <v/>
      </c>
      <c r="BH95" s="22" t="str">
        <f t="shared" si="151"/>
        <v/>
      </c>
      <c r="BI95" s="31" t="str">
        <f t="shared" si="152"/>
        <v/>
      </c>
      <c r="BJ95" s="8"/>
      <c r="BK95" s="61" t="s">
        <v>299</v>
      </c>
      <c r="BM95" s="19" t="str">
        <f t="shared" si="153"/>
        <v/>
      </c>
      <c r="BN95" s="20" t="str">
        <f t="shared" si="154"/>
        <v/>
      </c>
    </row>
    <row r="96" spans="2:66" x14ac:dyDescent="0.25">
      <c r="B96" s="143"/>
      <c r="C96" s="144"/>
      <c r="D96" s="150">
        <f t="shared" ca="1" si="136"/>
        <v>44158</v>
      </c>
      <c r="E96" s="151"/>
      <c r="F96" s="146"/>
      <c r="G96" s="144"/>
      <c r="H96" s="144"/>
      <c r="I96" s="147"/>
      <c r="J96" s="144"/>
      <c r="K96" s="148"/>
      <c r="M96" s="52"/>
      <c r="N96" s="9"/>
      <c r="O96" s="10"/>
      <c r="P96" s="7"/>
      <c r="Q96" s="124"/>
      <c r="R96" s="66"/>
      <c r="S96" s="22" t="str">
        <f t="shared" si="137"/>
        <v/>
      </c>
      <c r="T96" s="22" t="str">
        <f t="shared" si="138"/>
        <v/>
      </c>
      <c r="U96" s="22" t="str">
        <f t="shared" si="139"/>
        <v/>
      </c>
      <c r="V96" s="31" t="str">
        <f t="shared" si="140"/>
        <v/>
      </c>
      <c r="W96" s="66"/>
      <c r="X96" s="61"/>
      <c r="Z96" s="52"/>
      <c r="AA96" s="9"/>
      <c r="AB96" s="10"/>
      <c r="AC96" s="7"/>
      <c r="AD96" s="7"/>
      <c r="AE96" s="68"/>
      <c r="AF96" s="22" t="str">
        <f t="shared" si="141"/>
        <v/>
      </c>
      <c r="AG96" s="22" t="str">
        <f t="shared" si="142"/>
        <v/>
      </c>
      <c r="AH96" s="22" t="str">
        <f t="shared" si="143"/>
        <v/>
      </c>
      <c r="AI96" s="31" t="str">
        <f t="shared" si="144"/>
        <v/>
      </c>
      <c r="AJ96" s="66"/>
      <c r="AK96" s="61"/>
      <c r="AM96" s="52"/>
      <c r="AN96" s="9" t="s">
        <v>7</v>
      </c>
      <c r="AO96" s="10" t="s">
        <v>230</v>
      </c>
      <c r="AP96" s="7" t="s">
        <v>4</v>
      </c>
      <c r="AQ96" s="7">
        <v>1</v>
      </c>
      <c r="AR96" s="6">
        <v>44407</v>
      </c>
      <c r="AS96" s="22">
        <f t="shared" si="145"/>
        <v>44408</v>
      </c>
      <c r="AT96" s="22">
        <f t="shared" ca="1" si="146"/>
        <v>44407</v>
      </c>
      <c r="AU96" s="22">
        <f t="shared" ca="1" si="147"/>
        <v>44408</v>
      </c>
      <c r="AV96" s="31">
        <f t="shared" si="148"/>
        <v>1</v>
      </c>
      <c r="AW96" s="6">
        <v>44407</v>
      </c>
      <c r="AX96" s="61">
        <v>44408</v>
      </c>
      <c r="AZ96" s="52"/>
      <c r="BA96" s="104"/>
      <c r="BB96" s="105"/>
      <c r="BC96" s="7"/>
      <c r="BD96" s="7"/>
      <c r="BE96" s="7"/>
      <c r="BF96" s="22" t="str">
        <f t="shared" si="149"/>
        <v/>
      </c>
      <c r="BG96" s="22" t="str">
        <f t="shared" si="150"/>
        <v/>
      </c>
      <c r="BH96" s="22" t="str">
        <f t="shared" si="151"/>
        <v/>
      </c>
      <c r="BI96" s="31" t="str">
        <f t="shared" si="152"/>
        <v/>
      </c>
      <c r="BJ96" s="8"/>
      <c r="BK96" s="61" t="s">
        <v>299</v>
      </c>
      <c r="BM96" s="19" t="str">
        <f t="shared" si="153"/>
        <v/>
      </c>
      <c r="BN96" s="20" t="str">
        <f t="shared" si="154"/>
        <v/>
      </c>
    </row>
    <row r="97" spans="2:66" x14ac:dyDescent="0.25">
      <c r="B97" s="143"/>
      <c r="C97" s="144"/>
      <c r="D97" s="150">
        <f t="shared" ca="1" si="136"/>
        <v>44158</v>
      </c>
      <c r="E97" s="151"/>
      <c r="F97" s="146"/>
      <c r="G97" s="144"/>
      <c r="H97" s="144"/>
      <c r="I97" s="147"/>
      <c r="J97" s="144"/>
      <c r="K97" s="148"/>
      <c r="M97" s="52"/>
      <c r="N97" s="9"/>
      <c r="O97" s="10"/>
      <c r="P97" s="7"/>
      <c r="Q97" s="124"/>
      <c r="R97" s="66"/>
      <c r="S97" s="22" t="str">
        <f t="shared" si="137"/>
        <v/>
      </c>
      <c r="T97" s="22" t="str">
        <f t="shared" si="138"/>
        <v/>
      </c>
      <c r="U97" s="22" t="str">
        <f t="shared" si="139"/>
        <v/>
      </c>
      <c r="V97" s="31" t="str">
        <f t="shared" si="140"/>
        <v/>
      </c>
      <c r="W97" s="66"/>
      <c r="X97" s="61"/>
      <c r="Z97" s="52"/>
      <c r="AA97" s="9"/>
      <c r="AB97" s="10"/>
      <c r="AC97" s="7"/>
      <c r="AD97" s="7"/>
      <c r="AE97" s="68"/>
      <c r="AF97" s="22" t="str">
        <f t="shared" si="141"/>
        <v/>
      </c>
      <c r="AG97" s="22" t="str">
        <f t="shared" si="142"/>
        <v/>
      </c>
      <c r="AH97" s="22" t="str">
        <f t="shared" si="143"/>
        <v/>
      </c>
      <c r="AI97" s="31" t="str">
        <f t="shared" si="144"/>
        <v/>
      </c>
      <c r="AJ97" s="66"/>
      <c r="AK97" s="61"/>
      <c r="AM97" s="52"/>
      <c r="AN97" s="9" t="s">
        <v>7</v>
      </c>
      <c r="AO97" s="10" t="s">
        <v>231</v>
      </c>
      <c r="AP97" s="7" t="s">
        <v>4</v>
      </c>
      <c r="AQ97" s="7">
        <v>1</v>
      </c>
      <c r="AR97" s="6">
        <v>44407</v>
      </c>
      <c r="AS97" s="22">
        <f t="shared" si="145"/>
        <v>44408</v>
      </c>
      <c r="AT97" s="22">
        <f t="shared" ca="1" si="146"/>
        <v>44407</v>
      </c>
      <c r="AU97" s="22">
        <f t="shared" ca="1" si="147"/>
        <v>44408</v>
      </c>
      <c r="AV97" s="31">
        <f t="shared" si="148"/>
        <v>1</v>
      </c>
      <c r="AW97" s="6">
        <v>44407</v>
      </c>
      <c r="AX97" s="61">
        <v>44408</v>
      </c>
      <c r="AZ97" s="52"/>
      <c r="BA97" s="104"/>
      <c r="BB97" s="105"/>
      <c r="BC97" s="7"/>
      <c r="BD97" s="7"/>
      <c r="BE97" s="7"/>
      <c r="BF97" s="22" t="str">
        <f t="shared" si="149"/>
        <v/>
      </c>
      <c r="BG97" s="22" t="str">
        <f t="shared" si="150"/>
        <v/>
      </c>
      <c r="BH97" s="22" t="str">
        <f t="shared" si="151"/>
        <v/>
      </c>
      <c r="BI97" s="31" t="str">
        <f t="shared" si="152"/>
        <v/>
      </c>
      <c r="BJ97" s="8"/>
      <c r="BK97" s="61" t="s">
        <v>299</v>
      </c>
      <c r="BM97" s="19" t="str">
        <f t="shared" si="153"/>
        <v/>
      </c>
      <c r="BN97" s="20" t="str">
        <f t="shared" si="154"/>
        <v/>
      </c>
    </row>
    <row r="98" spans="2:66" x14ac:dyDescent="0.25">
      <c r="B98" s="143"/>
      <c r="C98" s="144"/>
      <c r="D98" s="150">
        <f t="shared" ca="1" si="136"/>
        <v>44158</v>
      </c>
      <c r="E98" s="151"/>
      <c r="F98" s="146"/>
      <c r="G98" s="144"/>
      <c r="H98" s="144"/>
      <c r="I98" s="147"/>
      <c r="J98" s="144"/>
      <c r="K98" s="148"/>
      <c r="M98" s="52"/>
      <c r="N98" s="9"/>
      <c r="O98" s="10"/>
      <c r="P98" s="7"/>
      <c r="Q98" s="124"/>
      <c r="R98" s="66"/>
      <c r="S98" s="22" t="str">
        <f t="shared" si="137"/>
        <v/>
      </c>
      <c r="T98" s="22" t="str">
        <f t="shared" si="138"/>
        <v/>
      </c>
      <c r="U98" s="22" t="str">
        <f t="shared" si="139"/>
        <v/>
      </c>
      <c r="V98" s="31" t="str">
        <f t="shared" si="140"/>
        <v/>
      </c>
      <c r="W98" s="66"/>
      <c r="X98" s="61"/>
      <c r="Z98" s="52"/>
      <c r="AA98" s="9"/>
      <c r="AB98" s="10"/>
      <c r="AC98" s="7"/>
      <c r="AD98" s="7"/>
      <c r="AE98" s="68"/>
      <c r="AF98" s="22" t="str">
        <f t="shared" si="141"/>
        <v/>
      </c>
      <c r="AG98" s="22" t="str">
        <f t="shared" si="142"/>
        <v/>
      </c>
      <c r="AH98" s="22" t="str">
        <f t="shared" si="143"/>
        <v/>
      </c>
      <c r="AI98" s="31" t="str">
        <f t="shared" si="144"/>
        <v/>
      </c>
      <c r="AJ98" s="66"/>
      <c r="AK98" s="61"/>
      <c r="AM98" s="52"/>
      <c r="AN98" s="9" t="s">
        <v>7</v>
      </c>
      <c r="AO98" s="10" t="s">
        <v>208</v>
      </c>
      <c r="AP98" s="7" t="s">
        <v>4</v>
      </c>
      <c r="AQ98" s="7"/>
      <c r="AR98" s="6"/>
      <c r="AS98" s="22" t="str">
        <f t="shared" si="145"/>
        <v/>
      </c>
      <c r="AT98" s="22" t="str">
        <f t="shared" si="146"/>
        <v/>
      </c>
      <c r="AU98" s="22" t="str">
        <f t="shared" si="147"/>
        <v/>
      </c>
      <c r="AV98" s="31" t="str">
        <f t="shared" si="148"/>
        <v/>
      </c>
      <c r="AW98" s="6"/>
      <c r="AX98" s="61" t="s">
        <v>299</v>
      </c>
      <c r="AZ98" s="52"/>
      <c r="BA98" s="104"/>
      <c r="BB98" s="105"/>
      <c r="BC98" s="7"/>
      <c r="BD98" s="7"/>
      <c r="BE98" s="7"/>
      <c r="BF98" s="22" t="str">
        <f t="shared" si="149"/>
        <v/>
      </c>
      <c r="BG98" s="22" t="str">
        <f t="shared" si="150"/>
        <v/>
      </c>
      <c r="BH98" s="22" t="str">
        <f t="shared" si="151"/>
        <v/>
      </c>
      <c r="BI98" s="31" t="str">
        <f t="shared" si="152"/>
        <v/>
      </c>
      <c r="BJ98" s="8"/>
      <c r="BK98" s="61" t="s">
        <v>299</v>
      </c>
      <c r="BM98" s="19" t="str">
        <f t="shared" si="153"/>
        <v/>
      </c>
      <c r="BN98" s="20" t="str">
        <f t="shared" si="154"/>
        <v/>
      </c>
    </row>
    <row r="99" spans="2:66" x14ac:dyDescent="0.25">
      <c r="B99" s="143"/>
      <c r="C99" s="144"/>
      <c r="D99" s="150">
        <f t="shared" ca="1" si="136"/>
        <v>44158</v>
      </c>
      <c r="E99" s="151"/>
      <c r="F99" s="146"/>
      <c r="G99" s="144"/>
      <c r="H99" s="144"/>
      <c r="I99" s="147"/>
      <c r="J99" s="144"/>
      <c r="K99" s="148"/>
      <c r="M99" s="52"/>
      <c r="N99" s="9"/>
      <c r="O99" s="10"/>
      <c r="P99" s="7"/>
      <c r="Q99" s="124"/>
      <c r="R99" s="66"/>
      <c r="S99" s="22" t="str">
        <f t="shared" si="137"/>
        <v/>
      </c>
      <c r="T99" s="22" t="str">
        <f t="shared" si="138"/>
        <v/>
      </c>
      <c r="U99" s="22" t="str">
        <f t="shared" si="139"/>
        <v/>
      </c>
      <c r="V99" s="31" t="str">
        <f t="shared" si="140"/>
        <v/>
      </c>
      <c r="W99" s="66"/>
      <c r="X99" s="61"/>
      <c r="Z99" s="52"/>
      <c r="AA99" s="9"/>
      <c r="AB99" s="10"/>
      <c r="AC99" s="7"/>
      <c r="AD99" s="7"/>
      <c r="AE99" s="68"/>
      <c r="AF99" s="22" t="str">
        <f t="shared" si="141"/>
        <v/>
      </c>
      <c r="AG99" s="22" t="str">
        <f t="shared" si="142"/>
        <v/>
      </c>
      <c r="AH99" s="22" t="str">
        <f t="shared" si="143"/>
        <v/>
      </c>
      <c r="AI99" s="31" t="str">
        <f t="shared" si="144"/>
        <v/>
      </c>
      <c r="AJ99" s="66"/>
      <c r="AK99" s="61"/>
      <c r="AM99" s="52"/>
      <c r="AN99" s="9" t="s">
        <v>7</v>
      </c>
      <c r="AO99" s="10" t="s">
        <v>220</v>
      </c>
      <c r="AP99" s="7" t="s">
        <v>4</v>
      </c>
      <c r="AQ99" s="7"/>
      <c r="AR99" s="6"/>
      <c r="AS99" s="22" t="str">
        <f t="shared" si="145"/>
        <v/>
      </c>
      <c r="AT99" s="22" t="str">
        <f t="shared" si="146"/>
        <v/>
      </c>
      <c r="AU99" s="22" t="str">
        <f t="shared" si="147"/>
        <v/>
      </c>
      <c r="AV99" s="31" t="str">
        <f t="shared" si="148"/>
        <v/>
      </c>
      <c r="AW99" s="6"/>
      <c r="AX99" s="61" t="s">
        <v>299</v>
      </c>
      <c r="AZ99" s="52"/>
      <c r="BA99" s="104"/>
      <c r="BB99" s="105"/>
      <c r="BC99" s="7"/>
      <c r="BD99" s="7"/>
      <c r="BE99" s="7"/>
      <c r="BF99" s="22" t="str">
        <f t="shared" si="149"/>
        <v/>
      </c>
      <c r="BG99" s="22" t="str">
        <f t="shared" si="150"/>
        <v/>
      </c>
      <c r="BH99" s="22" t="str">
        <f t="shared" si="151"/>
        <v/>
      </c>
      <c r="BI99" s="31" t="str">
        <f t="shared" si="152"/>
        <v/>
      </c>
      <c r="BJ99" s="8"/>
      <c r="BK99" s="61" t="s">
        <v>299</v>
      </c>
      <c r="BM99" s="19" t="str">
        <f t="shared" si="153"/>
        <v/>
      </c>
      <c r="BN99" s="20" t="str">
        <f t="shared" si="154"/>
        <v/>
      </c>
    </row>
    <row r="100" spans="2:66" x14ac:dyDescent="0.25">
      <c r="B100" s="143"/>
      <c r="C100" s="144"/>
      <c r="D100" s="150">
        <f t="shared" ca="1" si="136"/>
        <v>44158</v>
      </c>
      <c r="E100" s="151"/>
      <c r="F100" s="146"/>
      <c r="G100" s="144"/>
      <c r="H100" s="144"/>
      <c r="I100" s="147"/>
      <c r="J100" s="144"/>
      <c r="K100" s="148"/>
      <c r="M100" s="52"/>
      <c r="N100" s="9"/>
      <c r="O100" s="10"/>
      <c r="P100" s="7"/>
      <c r="Q100" s="124"/>
      <c r="R100" s="66"/>
      <c r="S100" s="22" t="str">
        <f t="shared" si="137"/>
        <v/>
      </c>
      <c r="T100" s="22" t="str">
        <f t="shared" si="138"/>
        <v/>
      </c>
      <c r="U100" s="22" t="str">
        <f t="shared" si="139"/>
        <v/>
      </c>
      <c r="V100" s="31" t="str">
        <f t="shared" si="140"/>
        <v/>
      </c>
      <c r="W100" s="66"/>
      <c r="X100" s="61"/>
      <c r="Z100" s="52"/>
      <c r="AA100" s="9"/>
      <c r="AB100" s="10"/>
      <c r="AC100" s="7"/>
      <c r="AD100" s="7"/>
      <c r="AE100" s="68"/>
      <c r="AF100" s="22" t="str">
        <f t="shared" si="141"/>
        <v/>
      </c>
      <c r="AG100" s="22" t="str">
        <f t="shared" si="142"/>
        <v/>
      </c>
      <c r="AH100" s="22" t="str">
        <f t="shared" si="143"/>
        <v/>
      </c>
      <c r="AI100" s="31" t="str">
        <f t="shared" si="144"/>
        <v/>
      </c>
      <c r="AJ100" s="66"/>
      <c r="AK100" s="61"/>
      <c r="AM100" s="52"/>
      <c r="AN100" s="9" t="s">
        <v>7</v>
      </c>
      <c r="AO100" s="10" t="s">
        <v>221</v>
      </c>
      <c r="AP100" s="7" t="s">
        <v>4</v>
      </c>
      <c r="AQ100" s="7"/>
      <c r="AR100" s="6"/>
      <c r="AS100" s="22" t="str">
        <f t="shared" si="145"/>
        <v/>
      </c>
      <c r="AT100" s="22" t="str">
        <f t="shared" si="146"/>
        <v/>
      </c>
      <c r="AU100" s="22" t="str">
        <f t="shared" si="147"/>
        <v/>
      </c>
      <c r="AV100" s="31" t="str">
        <f t="shared" si="148"/>
        <v/>
      </c>
      <c r="AW100" s="6"/>
      <c r="AX100" s="61" t="s">
        <v>299</v>
      </c>
      <c r="AZ100" s="52"/>
      <c r="BA100" s="104"/>
      <c r="BB100" s="105"/>
      <c r="BC100" s="7"/>
      <c r="BD100" s="7"/>
      <c r="BE100" s="7"/>
      <c r="BF100" s="22" t="str">
        <f t="shared" si="149"/>
        <v/>
      </c>
      <c r="BG100" s="22" t="str">
        <f t="shared" si="150"/>
        <v/>
      </c>
      <c r="BH100" s="22" t="str">
        <f t="shared" si="151"/>
        <v/>
      </c>
      <c r="BI100" s="31" t="str">
        <f t="shared" si="152"/>
        <v/>
      </c>
      <c r="BJ100" s="8"/>
      <c r="BK100" s="61" t="s">
        <v>299</v>
      </c>
      <c r="BM100" s="19" t="str">
        <f t="shared" si="153"/>
        <v/>
      </c>
      <c r="BN100" s="20" t="str">
        <f t="shared" si="154"/>
        <v/>
      </c>
    </row>
    <row r="101" spans="2:66" x14ac:dyDescent="0.25">
      <c r="B101" s="143"/>
      <c r="C101" s="144"/>
      <c r="D101" s="150">
        <f t="shared" ca="1" si="136"/>
        <v>44158</v>
      </c>
      <c r="E101" s="151"/>
      <c r="F101" s="146"/>
      <c r="G101" s="144"/>
      <c r="H101" s="144"/>
      <c r="I101" s="147"/>
      <c r="J101" s="144"/>
      <c r="K101" s="148"/>
      <c r="M101" s="52"/>
      <c r="N101" s="9"/>
      <c r="O101" s="10"/>
      <c r="P101" s="7"/>
      <c r="Q101" s="124"/>
      <c r="R101" s="66"/>
      <c r="S101" s="22" t="str">
        <f t="shared" si="137"/>
        <v/>
      </c>
      <c r="T101" s="22" t="str">
        <f t="shared" si="138"/>
        <v/>
      </c>
      <c r="U101" s="22" t="str">
        <f t="shared" si="139"/>
        <v/>
      </c>
      <c r="V101" s="31" t="str">
        <f t="shared" si="140"/>
        <v/>
      </c>
      <c r="W101" s="66"/>
      <c r="X101" s="61"/>
      <c r="Z101" s="52"/>
      <c r="AA101" s="9"/>
      <c r="AB101" s="10"/>
      <c r="AC101" s="7"/>
      <c r="AD101" s="7"/>
      <c r="AE101" s="68"/>
      <c r="AF101" s="22" t="str">
        <f t="shared" si="141"/>
        <v/>
      </c>
      <c r="AG101" s="22" t="str">
        <f t="shared" si="142"/>
        <v/>
      </c>
      <c r="AH101" s="22" t="str">
        <f t="shared" si="143"/>
        <v/>
      </c>
      <c r="AI101" s="31" t="str">
        <f t="shared" si="144"/>
        <v/>
      </c>
      <c r="AJ101" s="66"/>
      <c r="AK101" s="61"/>
      <c r="AM101" s="52"/>
      <c r="AN101" s="9" t="s">
        <v>7</v>
      </c>
      <c r="AO101" s="10" t="s">
        <v>209</v>
      </c>
      <c r="AP101" s="7" t="s">
        <v>4</v>
      </c>
      <c r="AQ101" s="7"/>
      <c r="AR101" s="6"/>
      <c r="AS101" s="22" t="str">
        <f t="shared" si="145"/>
        <v/>
      </c>
      <c r="AT101" s="22" t="str">
        <f t="shared" si="146"/>
        <v/>
      </c>
      <c r="AU101" s="22" t="str">
        <f t="shared" si="147"/>
        <v/>
      </c>
      <c r="AV101" s="31" t="str">
        <f t="shared" si="148"/>
        <v/>
      </c>
      <c r="AW101" s="6"/>
      <c r="AX101" s="61" t="s">
        <v>299</v>
      </c>
      <c r="AZ101" s="52"/>
      <c r="BA101" s="104"/>
      <c r="BB101" s="105"/>
      <c r="BC101" s="7"/>
      <c r="BD101" s="7"/>
      <c r="BE101" s="7"/>
      <c r="BF101" s="22" t="str">
        <f t="shared" si="149"/>
        <v/>
      </c>
      <c r="BG101" s="22" t="str">
        <f t="shared" si="150"/>
        <v/>
      </c>
      <c r="BH101" s="22" t="str">
        <f t="shared" si="151"/>
        <v/>
      </c>
      <c r="BI101" s="31" t="str">
        <f t="shared" si="152"/>
        <v/>
      </c>
      <c r="BJ101" s="8"/>
      <c r="BK101" s="61" t="s">
        <v>299</v>
      </c>
      <c r="BM101" s="19" t="str">
        <f t="shared" si="153"/>
        <v/>
      </c>
      <c r="BN101" s="20" t="str">
        <f t="shared" si="154"/>
        <v/>
      </c>
    </row>
    <row r="102" spans="2:66" x14ac:dyDescent="0.25">
      <c r="B102" s="143"/>
      <c r="C102" s="144"/>
      <c r="D102" s="150">
        <f t="shared" ca="1" si="136"/>
        <v>44158</v>
      </c>
      <c r="E102" s="151"/>
      <c r="F102" s="146"/>
      <c r="G102" s="144"/>
      <c r="H102" s="144"/>
      <c r="I102" s="147"/>
      <c r="J102" s="144"/>
      <c r="K102" s="148"/>
      <c r="M102" s="52"/>
      <c r="N102" s="9"/>
      <c r="O102" s="10"/>
      <c r="P102" s="7"/>
      <c r="Q102" s="124"/>
      <c r="R102" s="66"/>
      <c r="S102" s="22" t="str">
        <f t="shared" si="137"/>
        <v/>
      </c>
      <c r="T102" s="22" t="str">
        <f t="shared" si="138"/>
        <v/>
      </c>
      <c r="U102" s="22" t="str">
        <f t="shared" si="139"/>
        <v/>
      </c>
      <c r="V102" s="31" t="str">
        <f t="shared" si="140"/>
        <v/>
      </c>
      <c r="W102" s="66"/>
      <c r="X102" s="61"/>
      <c r="Z102" s="52"/>
      <c r="AA102" s="9"/>
      <c r="AB102" s="10"/>
      <c r="AC102" s="7"/>
      <c r="AD102" s="7"/>
      <c r="AE102" s="68"/>
      <c r="AF102" s="22" t="str">
        <f t="shared" si="141"/>
        <v/>
      </c>
      <c r="AG102" s="22" t="str">
        <f t="shared" si="142"/>
        <v/>
      </c>
      <c r="AH102" s="22" t="str">
        <f t="shared" si="143"/>
        <v/>
      </c>
      <c r="AI102" s="31" t="str">
        <f t="shared" si="144"/>
        <v/>
      </c>
      <c r="AJ102" s="66"/>
      <c r="AK102" s="61"/>
      <c r="AM102" s="52"/>
      <c r="AN102" s="9" t="s">
        <v>7</v>
      </c>
      <c r="AO102" s="10" t="s">
        <v>222</v>
      </c>
      <c r="AP102" s="7" t="s">
        <v>4</v>
      </c>
      <c r="AQ102" s="7"/>
      <c r="AR102" s="6"/>
      <c r="AS102" s="22" t="str">
        <f t="shared" si="145"/>
        <v/>
      </c>
      <c r="AT102" s="22" t="str">
        <f t="shared" si="146"/>
        <v/>
      </c>
      <c r="AU102" s="22" t="str">
        <f t="shared" si="147"/>
        <v/>
      </c>
      <c r="AV102" s="31" t="str">
        <f t="shared" si="148"/>
        <v/>
      </c>
      <c r="AW102" s="6"/>
      <c r="AX102" s="61" t="s">
        <v>299</v>
      </c>
      <c r="AZ102" s="52"/>
      <c r="BA102" s="104"/>
      <c r="BB102" s="105"/>
      <c r="BC102" s="7"/>
      <c r="BD102" s="7"/>
      <c r="BE102" s="7"/>
      <c r="BF102" s="22" t="str">
        <f t="shared" si="149"/>
        <v/>
      </c>
      <c r="BG102" s="22" t="str">
        <f t="shared" si="150"/>
        <v/>
      </c>
      <c r="BH102" s="22" t="str">
        <f t="shared" si="151"/>
        <v/>
      </c>
      <c r="BI102" s="31" t="str">
        <f t="shared" si="152"/>
        <v/>
      </c>
      <c r="BJ102" s="8"/>
      <c r="BK102" s="61" t="s">
        <v>299</v>
      </c>
      <c r="BM102" s="19" t="str">
        <f t="shared" si="153"/>
        <v/>
      </c>
      <c r="BN102" s="20" t="str">
        <f t="shared" si="154"/>
        <v/>
      </c>
    </row>
    <row r="103" spans="2:66" x14ac:dyDescent="0.25">
      <c r="B103" s="143"/>
      <c r="C103" s="144"/>
      <c r="D103" s="150">
        <f t="shared" ca="1" si="136"/>
        <v>44158</v>
      </c>
      <c r="E103" s="151"/>
      <c r="F103" s="146"/>
      <c r="G103" s="144"/>
      <c r="H103" s="144"/>
      <c r="I103" s="147"/>
      <c r="J103" s="144"/>
      <c r="K103" s="148"/>
      <c r="M103" s="52"/>
      <c r="N103" s="9"/>
      <c r="O103" s="10"/>
      <c r="P103" s="7"/>
      <c r="Q103" s="124"/>
      <c r="R103" s="66"/>
      <c r="S103" s="22" t="str">
        <f t="shared" si="137"/>
        <v/>
      </c>
      <c r="T103" s="22" t="str">
        <f t="shared" si="138"/>
        <v/>
      </c>
      <c r="U103" s="22" t="str">
        <f t="shared" si="139"/>
        <v/>
      </c>
      <c r="V103" s="31" t="str">
        <f t="shared" si="140"/>
        <v/>
      </c>
      <c r="W103" s="66"/>
      <c r="X103" s="61"/>
      <c r="Z103" s="52"/>
      <c r="AA103" s="9"/>
      <c r="AB103" s="10"/>
      <c r="AC103" s="7"/>
      <c r="AD103" s="7"/>
      <c r="AE103" s="68"/>
      <c r="AF103" s="22" t="str">
        <f t="shared" si="141"/>
        <v/>
      </c>
      <c r="AG103" s="22" t="str">
        <f t="shared" si="142"/>
        <v/>
      </c>
      <c r="AH103" s="22" t="str">
        <f t="shared" si="143"/>
        <v/>
      </c>
      <c r="AI103" s="31" t="str">
        <f t="shared" si="144"/>
        <v/>
      </c>
      <c r="AJ103" s="66"/>
      <c r="AK103" s="61"/>
      <c r="AM103" s="52"/>
      <c r="AN103" s="9" t="s">
        <v>7</v>
      </c>
      <c r="AO103" s="10" t="s">
        <v>223</v>
      </c>
      <c r="AP103" s="7" t="s">
        <v>4</v>
      </c>
      <c r="AQ103" s="7"/>
      <c r="AR103" s="6"/>
      <c r="AS103" s="22" t="str">
        <f t="shared" si="145"/>
        <v/>
      </c>
      <c r="AT103" s="22" t="str">
        <f t="shared" si="146"/>
        <v/>
      </c>
      <c r="AU103" s="22" t="str">
        <f t="shared" si="147"/>
        <v/>
      </c>
      <c r="AV103" s="31" t="str">
        <f t="shared" si="148"/>
        <v/>
      </c>
      <c r="AW103" s="6"/>
      <c r="AX103" s="61" t="s">
        <v>299</v>
      </c>
      <c r="AZ103" s="52"/>
      <c r="BA103" s="104"/>
      <c r="BB103" s="105"/>
      <c r="BC103" s="7"/>
      <c r="BD103" s="7"/>
      <c r="BE103" s="7"/>
      <c r="BF103" s="22" t="str">
        <f t="shared" si="149"/>
        <v/>
      </c>
      <c r="BG103" s="22" t="str">
        <f t="shared" si="150"/>
        <v/>
      </c>
      <c r="BH103" s="22" t="str">
        <f t="shared" si="151"/>
        <v/>
      </c>
      <c r="BI103" s="31" t="str">
        <f t="shared" si="152"/>
        <v/>
      </c>
      <c r="BJ103" s="8"/>
      <c r="BK103" s="61" t="s">
        <v>299</v>
      </c>
      <c r="BM103" s="19" t="str">
        <f t="shared" si="153"/>
        <v/>
      </c>
      <c r="BN103" s="20" t="str">
        <f t="shared" si="154"/>
        <v/>
      </c>
    </row>
    <row r="104" spans="2:66" x14ac:dyDescent="0.25">
      <c r="B104" s="143"/>
      <c r="C104" s="144"/>
      <c r="D104" s="150">
        <f t="shared" ca="1" si="136"/>
        <v>44158</v>
      </c>
      <c r="E104" s="151"/>
      <c r="F104" s="146"/>
      <c r="G104" s="144"/>
      <c r="H104" s="144"/>
      <c r="I104" s="147"/>
      <c r="J104" s="144"/>
      <c r="K104" s="148"/>
      <c r="M104" s="52"/>
      <c r="N104" s="9"/>
      <c r="O104" s="10"/>
      <c r="P104" s="7"/>
      <c r="Q104" s="124"/>
      <c r="R104" s="66"/>
      <c r="S104" s="22" t="str">
        <f t="shared" si="137"/>
        <v/>
      </c>
      <c r="T104" s="22" t="str">
        <f t="shared" si="138"/>
        <v/>
      </c>
      <c r="U104" s="22" t="str">
        <f t="shared" si="139"/>
        <v/>
      </c>
      <c r="V104" s="31" t="str">
        <f t="shared" si="140"/>
        <v/>
      </c>
      <c r="W104" s="66"/>
      <c r="X104" s="61"/>
      <c r="Z104" s="52"/>
      <c r="AA104" s="9"/>
      <c r="AB104" s="10"/>
      <c r="AC104" s="7"/>
      <c r="AD104" s="7"/>
      <c r="AE104" s="68"/>
      <c r="AF104" s="22" t="str">
        <f t="shared" si="141"/>
        <v/>
      </c>
      <c r="AG104" s="22" t="str">
        <f t="shared" si="142"/>
        <v/>
      </c>
      <c r="AH104" s="22" t="str">
        <f t="shared" si="143"/>
        <v/>
      </c>
      <c r="AI104" s="31" t="str">
        <f t="shared" si="144"/>
        <v/>
      </c>
      <c r="AJ104" s="66"/>
      <c r="AK104" s="61"/>
      <c r="AM104" s="52"/>
      <c r="AN104" s="9" t="s">
        <v>7</v>
      </c>
      <c r="AO104" s="10" t="s">
        <v>210</v>
      </c>
      <c r="AP104" s="7" t="s">
        <v>4</v>
      </c>
      <c r="AQ104" s="7"/>
      <c r="AR104" s="6"/>
      <c r="AS104" s="22" t="str">
        <f t="shared" si="145"/>
        <v/>
      </c>
      <c r="AT104" s="22" t="str">
        <f t="shared" si="146"/>
        <v/>
      </c>
      <c r="AU104" s="22" t="str">
        <f t="shared" si="147"/>
        <v/>
      </c>
      <c r="AV104" s="31" t="str">
        <f t="shared" si="148"/>
        <v/>
      </c>
      <c r="AW104" s="6"/>
      <c r="AX104" s="61" t="s">
        <v>299</v>
      </c>
      <c r="AZ104" s="52"/>
      <c r="BA104" s="104"/>
      <c r="BB104" s="105"/>
      <c r="BC104" s="7"/>
      <c r="BD104" s="7"/>
      <c r="BE104" s="7"/>
      <c r="BF104" s="22" t="str">
        <f t="shared" si="149"/>
        <v/>
      </c>
      <c r="BG104" s="22" t="str">
        <f t="shared" si="150"/>
        <v/>
      </c>
      <c r="BH104" s="22" t="str">
        <f t="shared" si="151"/>
        <v/>
      </c>
      <c r="BI104" s="31" t="str">
        <f t="shared" si="152"/>
        <v/>
      </c>
      <c r="BJ104" s="8"/>
      <c r="BK104" s="61" t="s">
        <v>299</v>
      </c>
      <c r="BM104" s="19" t="str">
        <f t="shared" si="153"/>
        <v/>
      </c>
      <c r="BN104" s="20" t="str">
        <f t="shared" si="154"/>
        <v/>
      </c>
    </row>
    <row r="105" spans="2:66" x14ac:dyDescent="0.25">
      <c r="B105" s="143"/>
      <c r="C105" s="144"/>
      <c r="D105" s="150">
        <f t="shared" ca="1" si="136"/>
        <v>44158</v>
      </c>
      <c r="E105" s="151"/>
      <c r="F105" s="146"/>
      <c r="G105" s="144"/>
      <c r="H105" s="144"/>
      <c r="I105" s="147"/>
      <c r="J105" s="144"/>
      <c r="K105" s="148"/>
      <c r="M105" s="52"/>
      <c r="N105" s="9"/>
      <c r="O105" s="10"/>
      <c r="P105" s="7"/>
      <c r="Q105" s="124"/>
      <c r="R105" s="66"/>
      <c r="S105" s="22" t="str">
        <f t="shared" si="137"/>
        <v/>
      </c>
      <c r="T105" s="22" t="str">
        <f t="shared" si="138"/>
        <v/>
      </c>
      <c r="U105" s="22" t="str">
        <f t="shared" si="139"/>
        <v/>
      </c>
      <c r="V105" s="31" t="str">
        <f t="shared" si="140"/>
        <v/>
      </c>
      <c r="W105" s="66"/>
      <c r="X105" s="61"/>
      <c r="Z105" s="52"/>
      <c r="AA105" s="9"/>
      <c r="AB105" s="10"/>
      <c r="AC105" s="7"/>
      <c r="AD105" s="7"/>
      <c r="AE105" s="68"/>
      <c r="AF105" s="22" t="str">
        <f t="shared" si="141"/>
        <v/>
      </c>
      <c r="AG105" s="22" t="str">
        <f t="shared" si="142"/>
        <v/>
      </c>
      <c r="AH105" s="22" t="str">
        <f t="shared" si="143"/>
        <v/>
      </c>
      <c r="AI105" s="31" t="str">
        <f t="shared" si="144"/>
        <v/>
      </c>
      <c r="AJ105" s="66"/>
      <c r="AK105" s="61"/>
      <c r="AM105" s="52"/>
      <c r="AN105" s="9" t="s">
        <v>7</v>
      </c>
      <c r="AO105" s="10" t="s">
        <v>224</v>
      </c>
      <c r="AP105" s="7" t="s">
        <v>4</v>
      </c>
      <c r="AQ105" s="7"/>
      <c r="AR105" s="6"/>
      <c r="AS105" s="22" t="str">
        <f t="shared" si="145"/>
        <v/>
      </c>
      <c r="AT105" s="22" t="str">
        <f t="shared" si="146"/>
        <v/>
      </c>
      <c r="AU105" s="22" t="str">
        <f t="shared" si="147"/>
        <v/>
      </c>
      <c r="AV105" s="31" t="str">
        <f t="shared" si="148"/>
        <v/>
      </c>
      <c r="AW105" s="6"/>
      <c r="AX105" s="61" t="s">
        <v>299</v>
      </c>
      <c r="AZ105" s="52"/>
      <c r="BA105" s="104"/>
      <c r="BB105" s="105"/>
      <c r="BC105" s="7"/>
      <c r="BD105" s="7"/>
      <c r="BE105" s="7"/>
      <c r="BF105" s="22" t="str">
        <f t="shared" si="149"/>
        <v/>
      </c>
      <c r="BG105" s="22" t="str">
        <f t="shared" si="150"/>
        <v/>
      </c>
      <c r="BH105" s="22" t="str">
        <f t="shared" si="151"/>
        <v/>
      </c>
      <c r="BI105" s="31" t="str">
        <f t="shared" si="152"/>
        <v/>
      </c>
      <c r="BJ105" s="8"/>
      <c r="BK105" s="61" t="s">
        <v>299</v>
      </c>
      <c r="BM105" s="19" t="str">
        <f t="shared" si="153"/>
        <v/>
      </c>
      <c r="BN105" s="20" t="str">
        <f t="shared" si="154"/>
        <v/>
      </c>
    </row>
    <row r="106" spans="2:66" x14ac:dyDescent="0.25">
      <c r="B106" s="143"/>
      <c r="C106" s="144"/>
      <c r="D106" s="150">
        <f t="shared" ca="1" si="136"/>
        <v>44158</v>
      </c>
      <c r="E106" s="151"/>
      <c r="F106" s="146"/>
      <c r="G106" s="144"/>
      <c r="H106" s="144"/>
      <c r="I106" s="147"/>
      <c r="J106" s="144"/>
      <c r="K106" s="148"/>
      <c r="M106" s="52"/>
      <c r="N106" s="9"/>
      <c r="O106" s="10"/>
      <c r="P106" s="7"/>
      <c r="Q106" s="124"/>
      <c r="R106" s="66"/>
      <c r="S106" s="22" t="str">
        <f t="shared" si="137"/>
        <v/>
      </c>
      <c r="T106" s="22" t="str">
        <f t="shared" si="138"/>
        <v/>
      </c>
      <c r="U106" s="22" t="str">
        <f t="shared" si="139"/>
        <v/>
      </c>
      <c r="V106" s="31" t="str">
        <f t="shared" si="140"/>
        <v/>
      </c>
      <c r="W106" s="66"/>
      <c r="X106" s="61"/>
      <c r="Z106" s="52"/>
      <c r="AA106" s="9"/>
      <c r="AB106" s="10"/>
      <c r="AC106" s="7"/>
      <c r="AD106" s="7"/>
      <c r="AE106" s="68"/>
      <c r="AF106" s="22" t="str">
        <f t="shared" si="141"/>
        <v/>
      </c>
      <c r="AG106" s="22" t="str">
        <f t="shared" si="142"/>
        <v/>
      </c>
      <c r="AH106" s="22" t="str">
        <f t="shared" si="143"/>
        <v/>
      </c>
      <c r="AI106" s="31" t="str">
        <f t="shared" si="144"/>
        <v/>
      </c>
      <c r="AJ106" s="66"/>
      <c r="AK106" s="61"/>
      <c r="AM106" s="52"/>
      <c r="AN106" s="9" t="s">
        <v>7</v>
      </c>
      <c r="AO106" s="10" t="s">
        <v>225</v>
      </c>
      <c r="AP106" s="7" t="s">
        <v>4</v>
      </c>
      <c r="AQ106" s="7"/>
      <c r="AR106" s="6"/>
      <c r="AS106" s="22" t="str">
        <f t="shared" si="145"/>
        <v/>
      </c>
      <c r="AT106" s="22" t="str">
        <f t="shared" si="146"/>
        <v/>
      </c>
      <c r="AU106" s="22" t="str">
        <f t="shared" si="147"/>
        <v/>
      </c>
      <c r="AV106" s="31" t="str">
        <f t="shared" si="148"/>
        <v/>
      </c>
      <c r="AW106" s="6"/>
      <c r="AX106" s="61" t="s">
        <v>299</v>
      </c>
      <c r="AZ106" s="52"/>
      <c r="BA106" s="104"/>
      <c r="BB106" s="105"/>
      <c r="BC106" s="7"/>
      <c r="BD106" s="7"/>
      <c r="BE106" s="7"/>
      <c r="BF106" s="22" t="str">
        <f t="shared" si="149"/>
        <v/>
      </c>
      <c r="BG106" s="22" t="str">
        <f t="shared" si="150"/>
        <v/>
      </c>
      <c r="BH106" s="22" t="str">
        <f t="shared" si="151"/>
        <v/>
      </c>
      <c r="BI106" s="31" t="str">
        <f t="shared" si="152"/>
        <v/>
      </c>
      <c r="BJ106" s="8"/>
      <c r="BK106" s="61" t="s">
        <v>299</v>
      </c>
      <c r="BM106" s="19" t="str">
        <f t="shared" si="153"/>
        <v/>
      </c>
      <c r="BN106" s="20" t="str">
        <f t="shared" si="154"/>
        <v/>
      </c>
    </row>
    <row r="107" spans="2:66" x14ac:dyDescent="0.25">
      <c r="B107" s="143"/>
      <c r="C107" s="144"/>
      <c r="D107" s="150">
        <f t="shared" ca="1" si="136"/>
        <v>44158</v>
      </c>
      <c r="E107" s="151"/>
      <c r="F107" s="146"/>
      <c r="G107" s="144"/>
      <c r="H107" s="144"/>
      <c r="I107" s="147"/>
      <c r="J107" s="144"/>
      <c r="K107" s="148"/>
      <c r="M107" s="52"/>
      <c r="N107" s="9"/>
      <c r="O107" s="10"/>
      <c r="P107" s="7"/>
      <c r="Q107" s="124"/>
      <c r="R107" s="66"/>
      <c r="S107" s="22" t="str">
        <f t="shared" si="137"/>
        <v/>
      </c>
      <c r="T107" s="22" t="str">
        <f t="shared" si="138"/>
        <v/>
      </c>
      <c r="U107" s="22" t="str">
        <f t="shared" si="139"/>
        <v/>
      </c>
      <c r="V107" s="31" t="str">
        <f t="shared" si="140"/>
        <v/>
      </c>
      <c r="W107" s="66"/>
      <c r="X107" s="61"/>
      <c r="Z107" s="52"/>
      <c r="AA107" s="9"/>
      <c r="AB107" s="10"/>
      <c r="AC107" s="7"/>
      <c r="AD107" s="7"/>
      <c r="AE107" s="68"/>
      <c r="AF107" s="22" t="str">
        <f t="shared" si="141"/>
        <v/>
      </c>
      <c r="AG107" s="22" t="str">
        <f t="shared" si="142"/>
        <v/>
      </c>
      <c r="AH107" s="22" t="str">
        <f t="shared" si="143"/>
        <v/>
      </c>
      <c r="AI107" s="31" t="str">
        <f t="shared" si="144"/>
        <v/>
      </c>
      <c r="AJ107" s="66"/>
      <c r="AK107" s="61"/>
      <c r="AM107" s="52"/>
      <c r="AN107" s="9" t="s">
        <v>7</v>
      </c>
      <c r="AO107" s="10" t="s">
        <v>211</v>
      </c>
      <c r="AP107" s="7" t="s">
        <v>4</v>
      </c>
      <c r="AQ107" s="7"/>
      <c r="AR107" s="6"/>
      <c r="AS107" s="22" t="str">
        <f t="shared" si="145"/>
        <v/>
      </c>
      <c r="AT107" s="22" t="str">
        <f t="shared" si="146"/>
        <v/>
      </c>
      <c r="AU107" s="22" t="str">
        <f t="shared" si="147"/>
        <v/>
      </c>
      <c r="AV107" s="31" t="str">
        <f t="shared" si="148"/>
        <v/>
      </c>
      <c r="AW107" s="6"/>
      <c r="AX107" s="61" t="s">
        <v>299</v>
      </c>
      <c r="AZ107" s="52"/>
      <c r="BA107" s="104"/>
      <c r="BB107" s="105"/>
      <c r="BC107" s="7"/>
      <c r="BD107" s="7"/>
      <c r="BE107" s="7"/>
      <c r="BF107" s="22" t="str">
        <f t="shared" si="149"/>
        <v/>
      </c>
      <c r="BG107" s="22" t="str">
        <f t="shared" si="150"/>
        <v/>
      </c>
      <c r="BH107" s="22" t="str">
        <f t="shared" si="151"/>
        <v/>
      </c>
      <c r="BI107" s="31" t="str">
        <f t="shared" si="152"/>
        <v/>
      </c>
      <c r="BJ107" s="8"/>
      <c r="BK107" s="61" t="s">
        <v>299</v>
      </c>
      <c r="BM107" s="19" t="str">
        <f t="shared" si="153"/>
        <v/>
      </c>
      <c r="BN107" s="20" t="str">
        <f t="shared" si="154"/>
        <v/>
      </c>
    </row>
    <row r="108" spans="2:66" x14ac:dyDescent="0.25">
      <c r="B108" s="143"/>
      <c r="C108" s="144"/>
      <c r="D108" s="150">
        <f t="shared" ca="1" si="136"/>
        <v>44158</v>
      </c>
      <c r="E108" s="151"/>
      <c r="F108" s="146"/>
      <c r="G108" s="144"/>
      <c r="H108" s="144"/>
      <c r="I108" s="147"/>
      <c r="J108" s="144"/>
      <c r="K108" s="148"/>
      <c r="M108" s="52"/>
      <c r="N108" s="9"/>
      <c r="O108" s="10"/>
      <c r="P108" s="7"/>
      <c r="Q108" s="124"/>
      <c r="R108" s="66"/>
      <c r="S108" s="22" t="str">
        <f t="shared" si="137"/>
        <v/>
      </c>
      <c r="T108" s="22" t="str">
        <f t="shared" si="138"/>
        <v/>
      </c>
      <c r="U108" s="22" t="str">
        <f t="shared" si="139"/>
        <v/>
      </c>
      <c r="V108" s="31" t="str">
        <f t="shared" si="140"/>
        <v/>
      </c>
      <c r="W108" s="66"/>
      <c r="X108" s="61"/>
      <c r="Z108" s="52"/>
      <c r="AA108" s="9"/>
      <c r="AB108" s="10"/>
      <c r="AC108" s="7"/>
      <c r="AD108" s="7"/>
      <c r="AE108" s="68"/>
      <c r="AF108" s="22" t="str">
        <f t="shared" si="141"/>
        <v/>
      </c>
      <c r="AG108" s="22" t="str">
        <f t="shared" si="142"/>
        <v/>
      </c>
      <c r="AH108" s="22" t="str">
        <f t="shared" si="143"/>
        <v/>
      </c>
      <c r="AI108" s="31" t="str">
        <f t="shared" si="144"/>
        <v/>
      </c>
      <c r="AJ108" s="66"/>
      <c r="AK108" s="61"/>
      <c r="AM108" s="52"/>
      <c r="AN108" s="9" t="s">
        <v>7</v>
      </c>
      <c r="AO108" s="10" t="s">
        <v>226</v>
      </c>
      <c r="AP108" s="7" t="s">
        <v>4</v>
      </c>
      <c r="AQ108" s="7"/>
      <c r="AR108" s="6"/>
      <c r="AS108" s="22" t="str">
        <f t="shared" si="145"/>
        <v/>
      </c>
      <c r="AT108" s="22" t="str">
        <f t="shared" si="146"/>
        <v/>
      </c>
      <c r="AU108" s="22" t="str">
        <f t="shared" si="147"/>
        <v/>
      </c>
      <c r="AV108" s="31" t="str">
        <f t="shared" si="148"/>
        <v/>
      </c>
      <c r="AW108" s="6"/>
      <c r="AX108" s="61" t="s">
        <v>299</v>
      </c>
      <c r="AZ108" s="52"/>
      <c r="BA108" s="104"/>
      <c r="BB108" s="105"/>
      <c r="BC108" s="7"/>
      <c r="BD108" s="7"/>
      <c r="BE108" s="7"/>
      <c r="BF108" s="22" t="str">
        <f t="shared" si="149"/>
        <v/>
      </c>
      <c r="BG108" s="22" t="str">
        <f t="shared" si="150"/>
        <v/>
      </c>
      <c r="BH108" s="22" t="str">
        <f t="shared" si="151"/>
        <v/>
      </c>
      <c r="BI108" s="31" t="str">
        <f t="shared" si="152"/>
        <v/>
      </c>
      <c r="BJ108" s="8"/>
      <c r="BK108" s="61" t="s">
        <v>299</v>
      </c>
      <c r="BM108" s="19" t="str">
        <f t="shared" si="153"/>
        <v/>
      </c>
      <c r="BN108" s="20" t="str">
        <f t="shared" si="154"/>
        <v/>
      </c>
    </row>
    <row r="109" spans="2:66" x14ac:dyDescent="0.25">
      <c r="B109" s="143"/>
      <c r="C109" s="144"/>
      <c r="D109" s="150">
        <f t="shared" ca="1" si="136"/>
        <v>44158</v>
      </c>
      <c r="E109" s="151"/>
      <c r="F109" s="146"/>
      <c r="G109" s="144"/>
      <c r="H109" s="144"/>
      <c r="I109" s="147"/>
      <c r="J109" s="144"/>
      <c r="K109" s="148"/>
      <c r="M109" s="52"/>
      <c r="N109" s="9"/>
      <c r="O109" s="10"/>
      <c r="P109" s="7"/>
      <c r="Q109" s="124"/>
      <c r="R109" s="66"/>
      <c r="S109" s="22" t="str">
        <f t="shared" si="137"/>
        <v/>
      </c>
      <c r="T109" s="22" t="str">
        <f t="shared" si="138"/>
        <v/>
      </c>
      <c r="U109" s="22" t="str">
        <f t="shared" si="139"/>
        <v/>
      </c>
      <c r="V109" s="31" t="str">
        <f t="shared" si="140"/>
        <v/>
      </c>
      <c r="W109" s="66"/>
      <c r="X109" s="61"/>
      <c r="Z109" s="52"/>
      <c r="AA109" s="9"/>
      <c r="AB109" s="10"/>
      <c r="AC109" s="7"/>
      <c r="AD109" s="7"/>
      <c r="AE109" s="68"/>
      <c r="AF109" s="22" t="str">
        <f t="shared" si="141"/>
        <v/>
      </c>
      <c r="AG109" s="22" t="str">
        <f t="shared" si="142"/>
        <v/>
      </c>
      <c r="AH109" s="22" t="str">
        <f t="shared" si="143"/>
        <v/>
      </c>
      <c r="AI109" s="31" t="str">
        <f t="shared" si="144"/>
        <v/>
      </c>
      <c r="AJ109" s="66"/>
      <c r="AK109" s="61"/>
      <c r="AM109" s="52"/>
      <c r="AN109" s="9" t="s">
        <v>7</v>
      </c>
      <c r="AO109" s="10" t="s">
        <v>227</v>
      </c>
      <c r="AP109" s="7" t="s">
        <v>4</v>
      </c>
      <c r="AQ109" s="7"/>
      <c r="AR109" s="6"/>
      <c r="AS109" s="22" t="str">
        <f t="shared" si="145"/>
        <v/>
      </c>
      <c r="AT109" s="22" t="str">
        <f t="shared" si="146"/>
        <v/>
      </c>
      <c r="AU109" s="22" t="str">
        <f t="shared" si="147"/>
        <v/>
      </c>
      <c r="AV109" s="31" t="str">
        <f t="shared" si="148"/>
        <v/>
      </c>
      <c r="AW109" s="6"/>
      <c r="AX109" s="61" t="s">
        <v>299</v>
      </c>
      <c r="AZ109" s="52"/>
      <c r="BA109" s="104"/>
      <c r="BB109" s="105"/>
      <c r="BC109" s="7"/>
      <c r="BD109" s="7"/>
      <c r="BE109" s="7"/>
      <c r="BF109" s="22" t="str">
        <f t="shared" si="149"/>
        <v/>
      </c>
      <c r="BG109" s="22" t="str">
        <f t="shared" si="150"/>
        <v/>
      </c>
      <c r="BH109" s="22" t="str">
        <f t="shared" si="151"/>
        <v/>
      </c>
      <c r="BI109" s="31" t="str">
        <f t="shared" si="152"/>
        <v/>
      </c>
      <c r="BJ109" s="8"/>
      <c r="BK109" s="61" t="s">
        <v>299</v>
      </c>
      <c r="BM109" s="19" t="str">
        <f t="shared" si="153"/>
        <v/>
      </c>
      <c r="BN109" s="20" t="str">
        <f t="shared" si="154"/>
        <v/>
      </c>
    </row>
    <row r="110" spans="2:66" x14ac:dyDescent="0.25">
      <c r="B110" s="143"/>
      <c r="C110" s="144"/>
      <c r="D110" s="150">
        <f t="shared" ca="1" si="136"/>
        <v>44158</v>
      </c>
      <c r="E110" s="151"/>
      <c r="F110" s="146"/>
      <c r="G110" s="144"/>
      <c r="H110" s="144"/>
      <c r="I110" s="147"/>
      <c r="J110" s="144"/>
      <c r="K110" s="148"/>
      <c r="M110" s="52"/>
      <c r="N110" s="9"/>
      <c r="O110" s="10"/>
      <c r="P110" s="7"/>
      <c r="Q110" s="124"/>
      <c r="R110" s="66"/>
      <c r="S110" s="22" t="str">
        <f t="shared" si="137"/>
        <v/>
      </c>
      <c r="T110" s="22" t="str">
        <f t="shared" si="138"/>
        <v/>
      </c>
      <c r="U110" s="22" t="str">
        <f t="shared" si="139"/>
        <v/>
      </c>
      <c r="V110" s="31" t="str">
        <f t="shared" si="140"/>
        <v/>
      </c>
      <c r="W110" s="66"/>
      <c r="X110" s="61"/>
      <c r="Z110" s="52"/>
      <c r="AA110" s="9"/>
      <c r="AB110" s="10"/>
      <c r="AC110" s="7"/>
      <c r="AD110" s="7"/>
      <c r="AE110" s="68"/>
      <c r="AF110" s="22" t="str">
        <f t="shared" si="141"/>
        <v/>
      </c>
      <c r="AG110" s="22" t="str">
        <f t="shared" si="142"/>
        <v/>
      </c>
      <c r="AH110" s="22" t="str">
        <f t="shared" si="143"/>
        <v/>
      </c>
      <c r="AI110" s="31" t="str">
        <f t="shared" si="144"/>
        <v/>
      </c>
      <c r="AJ110" s="66"/>
      <c r="AK110" s="61"/>
      <c r="AM110" s="52"/>
      <c r="AN110" s="9" t="s">
        <v>7</v>
      </c>
      <c r="AO110" s="10" t="s">
        <v>212</v>
      </c>
      <c r="AP110" s="7" t="s">
        <v>4</v>
      </c>
      <c r="AQ110" s="7"/>
      <c r="AR110" s="6"/>
      <c r="AS110" s="22" t="str">
        <f t="shared" si="145"/>
        <v/>
      </c>
      <c r="AT110" s="22" t="str">
        <f t="shared" si="146"/>
        <v/>
      </c>
      <c r="AU110" s="22" t="str">
        <f t="shared" si="147"/>
        <v/>
      </c>
      <c r="AV110" s="31" t="str">
        <f t="shared" si="148"/>
        <v/>
      </c>
      <c r="AW110" s="6"/>
      <c r="AX110" s="61" t="s">
        <v>299</v>
      </c>
      <c r="AZ110" s="52"/>
      <c r="BA110" s="104"/>
      <c r="BB110" s="105"/>
      <c r="BC110" s="7"/>
      <c r="BD110" s="7"/>
      <c r="BE110" s="7"/>
      <c r="BF110" s="22" t="str">
        <f t="shared" si="149"/>
        <v/>
      </c>
      <c r="BG110" s="22" t="str">
        <f t="shared" si="150"/>
        <v/>
      </c>
      <c r="BH110" s="22" t="str">
        <f t="shared" si="151"/>
        <v/>
      </c>
      <c r="BI110" s="31" t="str">
        <f t="shared" si="152"/>
        <v/>
      </c>
      <c r="BJ110" s="8"/>
      <c r="BK110" s="61" t="s">
        <v>299</v>
      </c>
      <c r="BM110" s="19" t="str">
        <f t="shared" si="153"/>
        <v/>
      </c>
      <c r="BN110" s="20" t="str">
        <f t="shared" si="154"/>
        <v/>
      </c>
    </row>
    <row r="111" spans="2:66" x14ac:dyDescent="0.25">
      <c r="B111" s="143"/>
      <c r="C111" s="144"/>
      <c r="D111" s="150">
        <f t="shared" ca="1" si="136"/>
        <v>44158</v>
      </c>
      <c r="E111" s="151"/>
      <c r="F111" s="146"/>
      <c r="G111" s="144"/>
      <c r="H111" s="144"/>
      <c r="I111" s="147"/>
      <c r="J111" s="144"/>
      <c r="K111" s="148"/>
      <c r="M111" s="52"/>
      <c r="N111" s="9"/>
      <c r="O111" s="10"/>
      <c r="P111" s="7"/>
      <c r="Q111" s="124"/>
      <c r="R111" s="66"/>
      <c r="S111" s="22" t="str">
        <f t="shared" si="137"/>
        <v/>
      </c>
      <c r="T111" s="22" t="str">
        <f t="shared" si="138"/>
        <v/>
      </c>
      <c r="U111" s="22" t="str">
        <f t="shared" si="139"/>
        <v/>
      </c>
      <c r="V111" s="31" t="str">
        <f t="shared" si="140"/>
        <v/>
      </c>
      <c r="W111" s="66"/>
      <c r="X111" s="61"/>
      <c r="Z111" s="52"/>
      <c r="AA111" s="9"/>
      <c r="AB111" s="10"/>
      <c r="AC111" s="7"/>
      <c r="AD111" s="7"/>
      <c r="AE111" s="68"/>
      <c r="AF111" s="22" t="str">
        <f t="shared" si="141"/>
        <v/>
      </c>
      <c r="AG111" s="22" t="str">
        <f t="shared" si="142"/>
        <v/>
      </c>
      <c r="AH111" s="22" t="str">
        <f t="shared" si="143"/>
        <v/>
      </c>
      <c r="AI111" s="31" t="str">
        <f t="shared" si="144"/>
        <v/>
      </c>
      <c r="AJ111" s="66"/>
      <c r="AK111" s="61"/>
      <c r="AM111" s="52"/>
      <c r="AN111" s="9" t="s">
        <v>7</v>
      </c>
      <c r="AO111" s="10" t="s">
        <v>228</v>
      </c>
      <c r="AP111" s="7" t="s">
        <v>4</v>
      </c>
      <c r="AQ111" s="7"/>
      <c r="AR111" s="6"/>
      <c r="AS111" s="22" t="str">
        <f t="shared" si="145"/>
        <v/>
      </c>
      <c r="AT111" s="22" t="str">
        <f t="shared" si="146"/>
        <v/>
      </c>
      <c r="AU111" s="22" t="str">
        <f t="shared" si="147"/>
        <v/>
      </c>
      <c r="AV111" s="31" t="str">
        <f t="shared" si="148"/>
        <v/>
      </c>
      <c r="AW111" s="6"/>
      <c r="AX111" s="61" t="s">
        <v>299</v>
      </c>
      <c r="AZ111" s="52"/>
      <c r="BA111" s="104"/>
      <c r="BB111" s="105"/>
      <c r="BC111" s="7"/>
      <c r="BD111" s="7"/>
      <c r="BE111" s="7"/>
      <c r="BF111" s="22" t="str">
        <f t="shared" si="149"/>
        <v/>
      </c>
      <c r="BG111" s="22" t="str">
        <f t="shared" si="150"/>
        <v/>
      </c>
      <c r="BH111" s="22" t="str">
        <f t="shared" si="151"/>
        <v/>
      </c>
      <c r="BI111" s="31" t="str">
        <f t="shared" si="152"/>
        <v/>
      </c>
      <c r="BJ111" s="8"/>
      <c r="BK111" s="61" t="s">
        <v>299</v>
      </c>
      <c r="BM111" s="19" t="str">
        <f t="shared" si="153"/>
        <v/>
      </c>
      <c r="BN111" s="20" t="str">
        <f t="shared" si="154"/>
        <v/>
      </c>
    </row>
    <row r="112" spans="2:66" x14ac:dyDescent="0.25">
      <c r="B112" s="143"/>
      <c r="C112" s="144"/>
      <c r="D112" s="150">
        <f t="shared" ca="1" si="136"/>
        <v>44158</v>
      </c>
      <c r="E112" s="151"/>
      <c r="F112" s="146"/>
      <c r="G112" s="144"/>
      <c r="H112" s="144"/>
      <c r="I112" s="147"/>
      <c r="J112" s="144"/>
      <c r="K112" s="148"/>
      <c r="M112" s="52"/>
      <c r="N112" s="9"/>
      <c r="O112" s="10"/>
      <c r="P112" s="7"/>
      <c r="Q112" s="124"/>
      <c r="R112" s="66"/>
      <c r="S112" s="22" t="str">
        <f t="shared" si="137"/>
        <v/>
      </c>
      <c r="T112" s="22" t="str">
        <f t="shared" si="138"/>
        <v/>
      </c>
      <c r="U112" s="22" t="str">
        <f t="shared" si="139"/>
        <v/>
      </c>
      <c r="V112" s="31" t="str">
        <f t="shared" si="140"/>
        <v/>
      </c>
      <c r="W112" s="66"/>
      <c r="X112" s="61"/>
      <c r="Z112" s="52"/>
      <c r="AA112" s="9"/>
      <c r="AB112" s="10"/>
      <c r="AC112" s="7"/>
      <c r="AD112" s="7"/>
      <c r="AE112" s="68"/>
      <c r="AF112" s="22" t="str">
        <f t="shared" si="141"/>
        <v/>
      </c>
      <c r="AG112" s="22" t="str">
        <f t="shared" si="142"/>
        <v/>
      </c>
      <c r="AH112" s="22" t="str">
        <f t="shared" si="143"/>
        <v/>
      </c>
      <c r="AI112" s="31" t="str">
        <f t="shared" si="144"/>
        <v/>
      </c>
      <c r="AJ112" s="66"/>
      <c r="AK112" s="61"/>
      <c r="AM112" s="52"/>
      <c r="AN112" s="9" t="s">
        <v>7</v>
      </c>
      <c r="AO112" s="10" t="s">
        <v>229</v>
      </c>
      <c r="AP112" s="7" t="s">
        <v>4</v>
      </c>
      <c r="AQ112" s="7"/>
      <c r="AR112" s="6"/>
      <c r="AS112" s="22" t="str">
        <f t="shared" si="145"/>
        <v/>
      </c>
      <c r="AT112" s="22" t="str">
        <f t="shared" si="146"/>
        <v/>
      </c>
      <c r="AU112" s="22" t="str">
        <f t="shared" si="147"/>
        <v/>
      </c>
      <c r="AV112" s="31" t="str">
        <f t="shared" si="148"/>
        <v/>
      </c>
      <c r="AW112" s="6"/>
      <c r="AX112" s="61" t="s">
        <v>299</v>
      </c>
      <c r="AZ112" s="52"/>
      <c r="BA112" s="104"/>
      <c r="BB112" s="105"/>
      <c r="BC112" s="7"/>
      <c r="BD112" s="7"/>
      <c r="BE112" s="7"/>
      <c r="BF112" s="22" t="str">
        <f t="shared" si="149"/>
        <v/>
      </c>
      <c r="BG112" s="22" t="str">
        <f t="shared" si="150"/>
        <v/>
      </c>
      <c r="BH112" s="22" t="str">
        <f t="shared" si="151"/>
        <v/>
      </c>
      <c r="BI112" s="31" t="str">
        <f t="shared" si="152"/>
        <v/>
      </c>
      <c r="BJ112" s="8"/>
      <c r="BK112" s="61" t="s">
        <v>299</v>
      </c>
      <c r="BM112" s="19" t="str">
        <f t="shared" si="153"/>
        <v/>
      </c>
      <c r="BN112" s="20" t="str">
        <f t="shared" si="154"/>
        <v/>
      </c>
    </row>
    <row r="113" spans="2:66" x14ac:dyDescent="0.25">
      <c r="B113" s="143"/>
      <c r="C113" s="144"/>
      <c r="D113" s="150">
        <f t="shared" ca="1" si="136"/>
        <v>44158</v>
      </c>
      <c r="E113" s="151"/>
      <c r="F113" s="146"/>
      <c r="G113" s="144"/>
      <c r="H113" s="144"/>
      <c r="I113" s="147"/>
      <c r="J113" s="144"/>
      <c r="K113" s="148"/>
      <c r="M113" s="52"/>
      <c r="N113" s="9"/>
      <c r="O113" s="10"/>
      <c r="P113" s="7"/>
      <c r="Q113" s="124"/>
      <c r="R113" s="66"/>
      <c r="S113" s="22" t="str">
        <f t="shared" si="137"/>
        <v/>
      </c>
      <c r="T113" s="22" t="str">
        <f t="shared" si="138"/>
        <v/>
      </c>
      <c r="U113" s="22" t="str">
        <f t="shared" si="139"/>
        <v/>
      </c>
      <c r="V113" s="31" t="str">
        <f t="shared" si="140"/>
        <v/>
      </c>
      <c r="W113" s="66"/>
      <c r="X113" s="61"/>
      <c r="Z113" s="52"/>
      <c r="AA113" s="9"/>
      <c r="AB113" s="10"/>
      <c r="AC113" s="7"/>
      <c r="AD113" s="7"/>
      <c r="AE113" s="68"/>
      <c r="AF113" s="22" t="str">
        <f t="shared" si="141"/>
        <v/>
      </c>
      <c r="AG113" s="22" t="str">
        <f t="shared" si="142"/>
        <v/>
      </c>
      <c r="AH113" s="22" t="str">
        <f t="shared" si="143"/>
        <v/>
      </c>
      <c r="AI113" s="31" t="str">
        <f t="shared" si="144"/>
        <v/>
      </c>
      <c r="AJ113" s="66"/>
      <c r="AK113" s="61"/>
      <c r="AM113" s="52"/>
      <c r="AN113" s="9" t="s">
        <v>7</v>
      </c>
      <c r="AO113" s="10" t="s">
        <v>213</v>
      </c>
      <c r="AP113" s="7" t="s">
        <v>4</v>
      </c>
      <c r="AQ113" s="7"/>
      <c r="AR113" s="6"/>
      <c r="AS113" s="22" t="str">
        <f t="shared" si="145"/>
        <v/>
      </c>
      <c r="AT113" s="22" t="str">
        <f t="shared" si="146"/>
        <v/>
      </c>
      <c r="AU113" s="22" t="str">
        <f t="shared" si="147"/>
        <v/>
      </c>
      <c r="AV113" s="31" t="str">
        <f t="shared" si="148"/>
        <v/>
      </c>
      <c r="AW113" s="6"/>
      <c r="AX113" s="61" t="s">
        <v>299</v>
      </c>
      <c r="AZ113" s="52"/>
      <c r="BA113" s="104"/>
      <c r="BB113" s="105"/>
      <c r="BC113" s="7"/>
      <c r="BD113" s="7"/>
      <c r="BE113" s="7"/>
      <c r="BF113" s="22" t="str">
        <f t="shared" si="149"/>
        <v/>
      </c>
      <c r="BG113" s="22" t="str">
        <f t="shared" si="150"/>
        <v/>
      </c>
      <c r="BH113" s="22" t="str">
        <f t="shared" si="151"/>
        <v/>
      </c>
      <c r="BI113" s="31" t="str">
        <f t="shared" si="152"/>
        <v/>
      </c>
      <c r="BJ113" s="8"/>
      <c r="BK113" s="61" t="s">
        <v>299</v>
      </c>
      <c r="BM113" s="19" t="str">
        <f t="shared" si="153"/>
        <v/>
      </c>
      <c r="BN113" s="20" t="str">
        <f t="shared" si="154"/>
        <v/>
      </c>
    </row>
    <row r="114" spans="2:66" x14ac:dyDescent="0.25">
      <c r="B114" s="143"/>
      <c r="C114" s="144"/>
      <c r="D114" s="150">
        <f t="shared" ca="1" si="136"/>
        <v>44158</v>
      </c>
      <c r="E114" s="151"/>
      <c r="F114" s="146"/>
      <c r="G114" s="144"/>
      <c r="H114" s="144"/>
      <c r="I114" s="147"/>
      <c r="J114" s="144"/>
      <c r="K114" s="148"/>
      <c r="M114" s="52"/>
      <c r="N114" s="9"/>
      <c r="O114" s="10"/>
      <c r="P114" s="7"/>
      <c r="Q114" s="124"/>
      <c r="R114" s="66"/>
      <c r="S114" s="22" t="str">
        <f t="shared" si="137"/>
        <v/>
      </c>
      <c r="T114" s="22" t="str">
        <f t="shared" si="138"/>
        <v/>
      </c>
      <c r="U114" s="22" t="str">
        <f t="shared" si="139"/>
        <v/>
      </c>
      <c r="V114" s="31" t="str">
        <f t="shared" si="140"/>
        <v/>
      </c>
      <c r="W114" s="66"/>
      <c r="X114" s="61"/>
      <c r="Z114" s="52"/>
      <c r="AA114" s="9"/>
      <c r="AB114" s="10"/>
      <c r="AC114" s="7"/>
      <c r="AD114" s="7"/>
      <c r="AE114" s="68"/>
      <c r="AF114" s="22" t="str">
        <f t="shared" si="141"/>
        <v/>
      </c>
      <c r="AG114" s="22" t="str">
        <f t="shared" si="142"/>
        <v/>
      </c>
      <c r="AH114" s="22" t="str">
        <f t="shared" si="143"/>
        <v/>
      </c>
      <c r="AI114" s="31" t="str">
        <f t="shared" si="144"/>
        <v/>
      </c>
      <c r="AJ114" s="66"/>
      <c r="AK114" s="61"/>
      <c r="AM114" s="52"/>
      <c r="AN114" s="9" t="s">
        <v>7</v>
      </c>
      <c r="AO114" s="10" t="s">
        <v>246</v>
      </c>
      <c r="AP114" s="7" t="s">
        <v>4</v>
      </c>
      <c r="AQ114" s="7"/>
      <c r="AR114" s="6"/>
      <c r="AS114" s="22" t="str">
        <f t="shared" si="145"/>
        <v/>
      </c>
      <c r="AT114" s="22" t="str">
        <f t="shared" si="146"/>
        <v/>
      </c>
      <c r="AU114" s="22" t="str">
        <f t="shared" si="147"/>
        <v/>
      </c>
      <c r="AV114" s="31" t="str">
        <f t="shared" si="148"/>
        <v/>
      </c>
      <c r="AW114" s="6"/>
      <c r="AX114" s="61" t="s">
        <v>299</v>
      </c>
      <c r="AZ114" s="52"/>
      <c r="BA114" s="104"/>
      <c r="BB114" s="105"/>
      <c r="BC114" s="7"/>
      <c r="BD114" s="7"/>
      <c r="BE114" s="7"/>
      <c r="BF114" s="22" t="str">
        <f t="shared" si="149"/>
        <v/>
      </c>
      <c r="BG114" s="22" t="str">
        <f t="shared" si="150"/>
        <v/>
      </c>
      <c r="BH114" s="22" t="str">
        <f t="shared" si="151"/>
        <v/>
      </c>
      <c r="BI114" s="31" t="str">
        <f t="shared" si="152"/>
        <v/>
      </c>
      <c r="BJ114" s="8"/>
      <c r="BK114" s="61" t="s">
        <v>299</v>
      </c>
      <c r="BM114" s="19" t="str">
        <f t="shared" si="153"/>
        <v/>
      </c>
      <c r="BN114" s="20" t="str">
        <f t="shared" si="154"/>
        <v/>
      </c>
    </row>
    <row r="115" spans="2:66" x14ac:dyDescent="0.25">
      <c r="B115" s="143"/>
      <c r="C115" s="144"/>
      <c r="D115" s="150">
        <f t="shared" ca="1" si="136"/>
        <v>44158</v>
      </c>
      <c r="E115" s="151"/>
      <c r="F115" s="146"/>
      <c r="G115" s="144"/>
      <c r="H115" s="144"/>
      <c r="I115" s="147"/>
      <c r="J115" s="144"/>
      <c r="K115" s="148"/>
      <c r="M115" s="52"/>
      <c r="N115" s="9"/>
      <c r="O115" s="10"/>
      <c r="P115" s="7"/>
      <c r="Q115" s="124"/>
      <c r="R115" s="66"/>
      <c r="S115" s="22" t="str">
        <f t="shared" si="137"/>
        <v/>
      </c>
      <c r="T115" s="22" t="str">
        <f t="shared" si="138"/>
        <v/>
      </c>
      <c r="U115" s="22" t="str">
        <f t="shared" si="139"/>
        <v/>
      </c>
      <c r="V115" s="31" t="str">
        <f t="shared" si="140"/>
        <v/>
      </c>
      <c r="W115" s="66"/>
      <c r="X115" s="61"/>
      <c r="Z115" s="52"/>
      <c r="AA115" s="9"/>
      <c r="AB115" s="10"/>
      <c r="AC115" s="7"/>
      <c r="AD115" s="7"/>
      <c r="AE115" s="68"/>
      <c r="AF115" s="22" t="str">
        <f t="shared" si="141"/>
        <v/>
      </c>
      <c r="AG115" s="22" t="str">
        <f t="shared" si="142"/>
        <v/>
      </c>
      <c r="AH115" s="22" t="str">
        <f t="shared" si="143"/>
        <v/>
      </c>
      <c r="AI115" s="31" t="str">
        <f t="shared" si="144"/>
        <v/>
      </c>
      <c r="AJ115" s="66"/>
      <c r="AK115" s="61"/>
      <c r="AM115" s="52"/>
      <c r="AN115" s="9" t="s">
        <v>7</v>
      </c>
      <c r="AO115" s="10" t="s">
        <v>247</v>
      </c>
      <c r="AP115" s="7" t="s">
        <v>4</v>
      </c>
      <c r="AQ115" s="7"/>
      <c r="AR115" s="6"/>
      <c r="AS115" s="22" t="str">
        <f t="shared" si="145"/>
        <v/>
      </c>
      <c r="AT115" s="22" t="str">
        <f t="shared" si="146"/>
        <v/>
      </c>
      <c r="AU115" s="22" t="str">
        <f t="shared" si="147"/>
        <v/>
      </c>
      <c r="AV115" s="31" t="str">
        <f t="shared" si="148"/>
        <v/>
      </c>
      <c r="AW115" s="6"/>
      <c r="AX115" s="61" t="s">
        <v>299</v>
      </c>
      <c r="AZ115" s="52"/>
      <c r="BA115" s="104"/>
      <c r="BB115" s="105"/>
      <c r="BC115" s="7"/>
      <c r="BD115" s="7"/>
      <c r="BE115" s="7"/>
      <c r="BF115" s="22" t="str">
        <f t="shared" si="149"/>
        <v/>
      </c>
      <c r="BG115" s="22" t="str">
        <f t="shared" si="150"/>
        <v/>
      </c>
      <c r="BH115" s="22" t="str">
        <f t="shared" si="151"/>
        <v/>
      </c>
      <c r="BI115" s="31" t="str">
        <f t="shared" si="152"/>
        <v/>
      </c>
      <c r="BJ115" s="8"/>
      <c r="BK115" s="61" t="s">
        <v>299</v>
      </c>
      <c r="BM115" s="19" t="str">
        <f t="shared" si="153"/>
        <v/>
      </c>
      <c r="BN115" s="20" t="str">
        <f t="shared" si="154"/>
        <v/>
      </c>
    </row>
    <row r="116" spans="2:66" x14ac:dyDescent="0.25">
      <c r="B116" s="143"/>
      <c r="C116" s="144"/>
      <c r="D116" s="150">
        <f t="shared" ca="1" si="136"/>
        <v>44158</v>
      </c>
      <c r="E116" s="151"/>
      <c r="F116" s="146"/>
      <c r="G116" s="144"/>
      <c r="H116" s="144"/>
      <c r="I116" s="147"/>
      <c r="J116" s="144"/>
      <c r="K116" s="148"/>
      <c r="M116" s="52"/>
      <c r="N116" s="9"/>
      <c r="O116" s="10"/>
      <c r="P116" s="7"/>
      <c r="Q116" s="124"/>
      <c r="R116" s="66"/>
      <c r="S116" s="22" t="str">
        <f t="shared" si="137"/>
        <v/>
      </c>
      <c r="T116" s="22" t="str">
        <f t="shared" si="138"/>
        <v/>
      </c>
      <c r="U116" s="22" t="str">
        <f t="shared" si="139"/>
        <v/>
      </c>
      <c r="V116" s="31" t="str">
        <f t="shared" si="140"/>
        <v/>
      </c>
      <c r="W116" s="66"/>
      <c r="X116" s="61"/>
      <c r="Z116" s="52"/>
      <c r="AA116" s="9"/>
      <c r="AB116" s="10"/>
      <c r="AC116" s="7"/>
      <c r="AD116" s="7"/>
      <c r="AE116" s="68"/>
      <c r="AF116" s="22" t="str">
        <f t="shared" si="141"/>
        <v/>
      </c>
      <c r="AG116" s="22" t="str">
        <f t="shared" si="142"/>
        <v/>
      </c>
      <c r="AH116" s="22" t="str">
        <f t="shared" si="143"/>
        <v/>
      </c>
      <c r="AI116" s="31" t="str">
        <f t="shared" si="144"/>
        <v/>
      </c>
      <c r="AJ116" s="66"/>
      <c r="AK116" s="61"/>
      <c r="AM116" s="52"/>
      <c r="AN116" s="9" t="s">
        <v>7</v>
      </c>
      <c r="AO116" s="10" t="s">
        <v>214</v>
      </c>
      <c r="AP116" s="7" t="s">
        <v>4</v>
      </c>
      <c r="AQ116" s="7"/>
      <c r="AR116" s="6"/>
      <c r="AS116" s="22" t="str">
        <f t="shared" si="145"/>
        <v/>
      </c>
      <c r="AT116" s="22" t="str">
        <f t="shared" si="146"/>
        <v/>
      </c>
      <c r="AU116" s="22" t="str">
        <f t="shared" si="147"/>
        <v/>
      </c>
      <c r="AV116" s="31" t="str">
        <f t="shared" si="148"/>
        <v/>
      </c>
      <c r="AW116" s="6"/>
      <c r="AX116" s="61" t="s">
        <v>299</v>
      </c>
      <c r="AZ116" s="52"/>
      <c r="BA116" s="104"/>
      <c r="BB116" s="105"/>
      <c r="BC116" s="7"/>
      <c r="BD116" s="7"/>
      <c r="BE116" s="7"/>
      <c r="BF116" s="22" t="str">
        <f t="shared" si="149"/>
        <v/>
      </c>
      <c r="BG116" s="22" t="str">
        <f t="shared" si="150"/>
        <v/>
      </c>
      <c r="BH116" s="22" t="str">
        <f t="shared" si="151"/>
        <v/>
      </c>
      <c r="BI116" s="31" t="str">
        <f t="shared" si="152"/>
        <v/>
      </c>
      <c r="BJ116" s="8"/>
      <c r="BK116" s="61" t="s">
        <v>299</v>
      </c>
      <c r="BM116" s="19" t="str">
        <f t="shared" si="153"/>
        <v/>
      </c>
      <c r="BN116" s="20" t="str">
        <f t="shared" si="154"/>
        <v/>
      </c>
    </row>
    <row r="117" spans="2:66" x14ac:dyDescent="0.25">
      <c r="B117" s="143"/>
      <c r="C117" s="144"/>
      <c r="D117" s="150">
        <f t="shared" ca="1" si="136"/>
        <v>44158</v>
      </c>
      <c r="E117" s="151"/>
      <c r="F117" s="146"/>
      <c r="G117" s="144"/>
      <c r="H117" s="144"/>
      <c r="I117" s="147"/>
      <c r="J117" s="144"/>
      <c r="K117" s="148"/>
      <c r="M117" s="52"/>
      <c r="N117" s="9"/>
      <c r="O117" s="10"/>
      <c r="P117" s="7"/>
      <c r="Q117" s="124"/>
      <c r="R117" s="66"/>
      <c r="S117" s="22" t="str">
        <f t="shared" si="137"/>
        <v/>
      </c>
      <c r="T117" s="22" t="str">
        <f t="shared" si="138"/>
        <v/>
      </c>
      <c r="U117" s="22" t="str">
        <f t="shared" si="139"/>
        <v/>
      </c>
      <c r="V117" s="31" t="str">
        <f t="shared" si="140"/>
        <v/>
      </c>
      <c r="W117" s="66"/>
      <c r="X117" s="61"/>
      <c r="Z117" s="52"/>
      <c r="AA117" s="9"/>
      <c r="AB117" s="10"/>
      <c r="AC117" s="7"/>
      <c r="AD117" s="7"/>
      <c r="AE117" s="68"/>
      <c r="AF117" s="22" t="str">
        <f t="shared" si="141"/>
        <v/>
      </c>
      <c r="AG117" s="22" t="str">
        <f t="shared" si="142"/>
        <v/>
      </c>
      <c r="AH117" s="22" t="str">
        <f t="shared" si="143"/>
        <v/>
      </c>
      <c r="AI117" s="31" t="str">
        <f t="shared" si="144"/>
        <v/>
      </c>
      <c r="AJ117" s="66"/>
      <c r="AK117" s="61"/>
      <c r="AM117" s="52"/>
      <c r="AN117" s="9" t="s">
        <v>7</v>
      </c>
      <c r="AO117" s="10" t="s">
        <v>218</v>
      </c>
      <c r="AP117" s="7" t="s">
        <v>4</v>
      </c>
      <c r="AQ117" s="7"/>
      <c r="AR117" s="6"/>
      <c r="AS117" s="22" t="str">
        <f t="shared" si="145"/>
        <v/>
      </c>
      <c r="AT117" s="22" t="str">
        <f t="shared" si="146"/>
        <v/>
      </c>
      <c r="AU117" s="22" t="str">
        <f t="shared" si="147"/>
        <v/>
      </c>
      <c r="AV117" s="31" t="str">
        <f t="shared" si="148"/>
        <v/>
      </c>
      <c r="AW117" s="6"/>
      <c r="AX117" s="61" t="s">
        <v>299</v>
      </c>
      <c r="AZ117" s="52"/>
      <c r="BA117" s="104"/>
      <c r="BB117" s="105"/>
      <c r="BC117" s="7"/>
      <c r="BD117" s="7"/>
      <c r="BE117" s="7"/>
      <c r="BF117" s="22" t="str">
        <f t="shared" si="149"/>
        <v/>
      </c>
      <c r="BG117" s="22" t="str">
        <f t="shared" si="150"/>
        <v/>
      </c>
      <c r="BH117" s="22" t="str">
        <f t="shared" si="151"/>
        <v/>
      </c>
      <c r="BI117" s="31" t="str">
        <f t="shared" si="152"/>
        <v/>
      </c>
      <c r="BJ117" s="8"/>
      <c r="BK117" s="61" t="s">
        <v>299</v>
      </c>
      <c r="BM117" s="19" t="str">
        <f t="shared" si="153"/>
        <v/>
      </c>
      <c r="BN117" s="20" t="str">
        <f t="shared" si="154"/>
        <v/>
      </c>
    </row>
    <row r="118" spans="2:66" x14ac:dyDescent="0.25">
      <c r="B118" s="143"/>
      <c r="C118" s="144"/>
      <c r="D118" s="150">
        <f t="shared" ca="1" si="136"/>
        <v>44158</v>
      </c>
      <c r="E118" s="151"/>
      <c r="F118" s="146"/>
      <c r="G118" s="144"/>
      <c r="H118" s="144"/>
      <c r="I118" s="147"/>
      <c r="J118" s="144"/>
      <c r="K118" s="148"/>
      <c r="M118" s="52"/>
      <c r="N118" s="9"/>
      <c r="O118" s="10"/>
      <c r="P118" s="7"/>
      <c r="Q118" s="124"/>
      <c r="R118" s="66"/>
      <c r="S118" s="22" t="str">
        <f t="shared" si="137"/>
        <v/>
      </c>
      <c r="T118" s="22" t="str">
        <f t="shared" si="138"/>
        <v/>
      </c>
      <c r="U118" s="22" t="str">
        <f t="shared" si="139"/>
        <v/>
      </c>
      <c r="V118" s="31" t="str">
        <f t="shared" si="140"/>
        <v/>
      </c>
      <c r="W118" s="66"/>
      <c r="X118" s="61"/>
      <c r="Z118" s="52"/>
      <c r="AA118" s="9"/>
      <c r="AB118" s="10"/>
      <c r="AC118" s="7"/>
      <c r="AD118" s="7"/>
      <c r="AE118" s="68"/>
      <c r="AF118" s="22" t="str">
        <f t="shared" si="141"/>
        <v/>
      </c>
      <c r="AG118" s="22" t="str">
        <f t="shared" si="142"/>
        <v/>
      </c>
      <c r="AH118" s="22" t="str">
        <f t="shared" si="143"/>
        <v/>
      </c>
      <c r="AI118" s="31" t="str">
        <f t="shared" si="144"/>
        <v/>
      </c>
      <c r="AJ118" s="66"/>
      <c r="AK118" s="61"/>
      <c r="AM118" s="52"/>
      <c r="AN118" s="9" t="s">
        <v>7</v>
      </c>
      <c r="AO118" s="10" t="s">
        <v>219</v>
      </c>
      <c r="AP118" s="7" t="s">
        <v>4</v>
      </c>
      <c r="AQ118" s="7"/>
      <c r="AR118" s="6"/>
      <c r="AS118" s="22" t="str">
        <f t="shared" si="145"/>
        <v/>
      </c>
      <c r="AT118" s="22" t="str">
        <f t="shared" si="146"/>
        <v/>
      </c>
      <c r="AU118" s="22" t="str">
        <f t="shared" si="147"/>
        <v/>
      </c>
      <c r="AV118" s="31" t="str">
        <f t="shared" si="148"/>
        <v/>
      </c>
      <c r="AW118" s="6"/>
      <c r="AX118" s="61" t="s">
        <v>299</v>
      </c>
      <c r="AZ118" s="52"/>
      <c r="BA118" s="104"/>
      <c r="BB118" s="105"/>
      <c r="BC118" s="7"/>
      <c r="BD118" s="7"/>
      <c r="BE118" s="7"/>
      <c r="BF118" s="22" t="str">
        <f t="shared" si="149"/>
        <v/>
      </c>
      <c r="BG118" s="22" t="str">
        <f t="shared" si="150"/>
        <v/>
      </c>
      <c r="BH118" s="22" t="str">
        <f t="shared" si="151"/>
        <v/>
      </c>
      <c r="BI118" s="31" t="str">
        <f t="shared" si="152"/>
        <v/>
      </c>
      <c r="BJ118" s="8"/>
      <c r="BK118" s="61" t="s">
        <v>299</v>
      </c>
      <c r="BM118" s="19" t="str">
        <f t="shared" si="153"/>
        <v/>
      </c>
      <c r="BN118" s="20" t="str">
        <f t="shared" si="154"/>
        <v/>
      </c>
    </row>
    <row r="119" spans="2:66" x14ac:dyDescent="0.25">
      <c r="B119" s="143"/>
      <c r="C119" s="144"/>
      <c r="D119" s="150">
        <f t="shared" ca="1" si="136"/>
        <v>44158</v>
      </c>
      <c r="E119" s="151"/>
      <c r="F119" s="146"/>
      <c r="G119" s="144"/>
      <c r="H119" s="144"/>
      <c r="I119" s="147"/>
      <c r="J119" s="144"/>
      <c r="K119" s="148"/>
      <c r="M119" s="52"/>
      <c r="N119" s="9"/>
      <c r="O119" s="10"/>
      <c r="P119" s="7"/>
      <c r="Q119" s="124"/>
      <c r="R119" s="66"/>
      <c r="S119" s="22" t="str">
        <f t="shared" si="137"/>
        <v/>
      </c>
      <c r="T119" s="22" t="str">
        <f t="shared" si="138"/>
        <v/>
      </c>
      <c r="U119" s="22" t="str">
        <f t="shared" si="139"/>
        <v/>
      </c>
      <c r="V119" s="31" t="str">
        <f t="shared" si="140"/>
        <v/>
      </c>
      <c r="W119" s="66"/>
      <c r="X119" s="61"/>
      <c r="Z119" s="52"/>
      <c r="AA119" s="9"/>
      <c r="AB119" s="10"/>
      <c r="AC119" s="7"/>
      <c r="AD119" s="7"/>
      <c r="AE119" s="68"/>
      <c r="AF119" s="22" t="str">
        <f t="shared" si="141"/>
        <v/>
      </c>
      <c r="AG119" s="22" t="str">
        <f t="shared" si="142"/>
        <v/>
      </c>
      <c r="AH119" s="22" t="str">
        <f t="shared" si="143"/>
        <v/>
      </c>
      <c r="AI119" s="31" t="str">
        <f t="shared" si="144"/>
        <v/>
      </c>
      <c r="AJ119" s="66"/>
      <c r="AK119" s="61"/>
      <c r="AM119" s="52"/>
      <c r="AN119" s="9" t="s">
        <v>7</v>
      </c>
      <c r="AO119" s="10" t="s">
        <v>215</v>
      </c>
      <c r="AP119" s="7" t="s">
        <v>4</v>
      </c>
      <c r="AQ119" s="7"/>
      <c r="AR119" s="6"/>
      <c r="AS119" s="22" t="str">
        <f t="shared" si="145"/>
        <v/>
      </c>
      <c r="AT119" s="22" t="str">
        <f t="shared" si="146"/>
        <v/>
      </c>
      <c r="AU119" s="22" t="str">
        <f t="shared" si="147"/>
        <v/>
      </c>
      <c r="AV119" s="31" t="str">
        <f t="shared" si="148"/>
        <v/>
      </c>
      <c r="AW119" s="6"/>
      <c r="AX119" s="61" t="s">
        <v>299</v>
      </c>
      <c r="AZ119" s="52"/>
      <c r="BA119" s="104"/>
      <c r="BB119" s="105"/>
      <c r="BC119" s="7"/>
      <c r="BD119" s="7"/>
      <c r="BE119" s="7"/>
      <c r="BF119" s="22" t="str">
        <f t="shared" si="149"/>
        <v/>
      </c>
      <c r="BG119" s="22" t="str">
        <f t="shared" si="150"/>
        <v/>
      </c>
      <c r="BH119" s="22" t="str">
        <f t="shared" si="151"/>
        <v/>
      </c>
      <c r="BI119" s="31" t="str">
        <f t="shared" si="152"/>
        <v/>
      </c>
      <c r="BJ119" s="8"/>
      <c r="BK119" s="61" t="s">
        <v>299</v>
      </c>
      <c r="BM119" s="19" t="str">
        <f t="shared" si="153"/>
        <v/>
      </c>
      <c r="BN119" s="20" t="str">
        <f t="shared" si="154"/>
        <v/>
      </c>
    </row>
    <row r="120" spans="2:66" x14ac:dyDescent="0.25">
      <c r="B120" s="143"/>
      <c r="C120" s="144"/>
      <c r="D120" s="150">
        <f t="shared" ref="D120:D183" ca="1" si="155">D119</f>
        <v>44158</v>
      </c>
      <c r="E120" s="151"/>
      <c r="F120" s="146"/>
      <c r="G120" s="144"/>
      <c r="H120" s="144"/>
      <c r="I120" s="147"/>
      <c r="J120" s="144"/>
      <c r="K120" s="148"/>
      <c r="M120" s="52"/>
      <c r="N120" s="9"/>
      <c r="O120" s="10"/>
      <c r="P120" s="7"/>
      <c r="Q120" s="124"/>
      <c r="R120" s="66"/>
      <c r="S120" s="22" t="str">
        <f t="shared" ref="S120:S183" si="156">IF(OR(EXACT(Q120,""), EXACT(R120,"")), "", Q120+R120)</f>
        <v/>
      </c>
      <c r="T120" s="22" t="str">
        <f t="shared" ref="T120:T183" si="157">IF(OR(EXACT(Q120,""), EXACT(R120,"")), "", IF(R120&lt;$D120, $D120, R120))</f>
        <v/>
      </c>
      <c r="U120" s="22" t="str">
        <f t="shared" ref="U120:U183" si="158">IF(OR(EXACT(Q120,""), EXACT(R120,"")), "", Q120+T120)</f>
        <v/>
      </c>
      <c r="V120" s="31" t="str">
        <f t="shared" ref="V120:V183" si="159">IF(OR(EXACT(W120,""), EXACT(X120,"")), "",  X120-W120)</f>
        <v/>
      </c>
      <c r="W120" s="66"/>
      <c r="X120" s="61"/>
      <c r="Z120" s="52"/>
      <c r="AA120" s="9"/>
      <c r="AB120" s="10"/>
      <c r="AC120" s="7"/>
      <c r="AD120" s="7"/>
      <c r="AE120" s="68"/>
      <c r="AF120" s="22" t="str">
        <f t="shared" ref="AF120:AF183" si="160">IF(OR(EXACT(AD120,""), EXACT(AE120,"")), "", AD120+AE120)</f>
        <v/>
      </c>
      <c r="AG120" s="22" t="str">
        <f t="shared" ref="AG120:AG183" si="161">IF(OR(EXACT(AD120,""), EXACT(AE120,"")), "", IF(AE120&lt;$D120, $D120, AE120))</f>
        <v/>
      </c>
      <c r="AH120" s="22" t="str">
        <f t="shared" ref="AH120:AH183" si="162">IF(OR(EXACT(AD120,""), EXACT(AE120,"")), "", AD120+AG120)</f>
        <v/>
      </c>
      <c r="AI120" s="31" t="str">
        <f t="shared" ref="AI120:AI183" si="163">IF(OR(EXACT(AJ120,""), EXACT(AK120,"")), "",  AK120-AJ120)</f>
        <v/>
      </c>
      <c r="AJ120" s="66"/>
      <c r="AK120" s="61"/>
      <c r="AM120" s="52"/>
      <c r="AN120" s="9" t="s">
        <v>7</v>
      </c>
      <c r="AO120" s="10" t="s">
        <v>216</v>
      </c>
      <c r="AP120" s="7" t="s">
        <v>4</v>
      </c>
      <c r="AQ120" s="7"/>
      <c r="AR120" s="6"/>
      <c r="AS120" s="22" t="str">
        <f t="shared" ref="AS120:AS183" si="164">IF(OR(EXACT(AQ120,""), EXACT(AR120,"")), "", AQ120+AR120)</f>
        <v/>
      </c>
      <c r="AT120" s="22" t="str">
        <f t="shared" ref="AT120:AT183" si="165">IF(OR(EXACT(AQ120, ""), EXACT(AR120, "")), "", IF(EXACT($D120, ""), AR120, IF(AR120&lt;$D120, $D120, AR120)))</f>
        <v/>
      </c>
      <c r="AU120" s="22" t="str">
        <f t="shared" ref="AU120:AU183" si="166">IF(OR(EXACT(AQ120,""), EXACT(AR120,"")), "", AQ120+AT120)</f>
        <v/>
      </c>
      <c r="AV120" s="31" t="str">
        <f t="shared" ref="AV120:AV183" si="167">IF(OR(EXACT(AW120,""), EXACT(AX120,"")), "",  AX120-AW120)</f>
        <v/>
      </c>
      <c r="AW120" s="6"/>
      <c r="AX120" s="61" t="s">
        <v>299</v>
      </c>
      <c r="AZ120" s="52"/>
      <c r="BA120" s="104"/>
      <c r="BB120" s="105"/>
      <c r="BC120" s="7"/>
      <c r="BD120" s="7"/>
      <c r="BE120" s="7"/>
      <c r="BF120" s="22" t="str">
        <f t="shared" ref="BF120:BF183" si="168">IF(OR(EXACT(BD120,""), EXACT(BE120,"")), "", BD120+BE120)</f>
        <v/>
      </c>
      <c r="BG120" s="22" t="str">
        <f t="shared" ref="BG120:BG183" si="169">IF(OR(EXACT(BD120, ""), EXACT(BE120, "")), "", IF(EXACT($D120, ""), BE120, IF(BE120&lt;$D120, $D120, BE120)))</f>
        <v/>
      </c>
      <c r="BH120" s="22" t="str">
        <f t="shared" ref="BH120:BH183" si="170">IF(OR(EXACT(BD120,""), EXACT(BE120,"")), "", BD120+BG120)</f>
        <v/>
      </c>
      <c r="BI120" s="31" t="str">
        <f t="shared" ref="BI120:BI183" si="171">IF(OR(EXACT(BJ120,""), EXACT(BK120,"")), "",  BK120-BJ120)</f>
        <v/>
      </c>
      <c r="BJ120" s="8"/>
      <c r="BK120" s="61" t="s">
        <v>299</v>
      </c>
      <c r="BM120" s="19" t="str">
        <f t="shared" si="153"/>
        <v/>
      </c>
      <c r="BN120" s="20" t="str">
        <f t="shared" si="154"/>
        <v/>
      </c>
    </row>
    <row r="121" spans="2:66" x14ac:dyDescent="0.25">
      <c r="B121" s="143"/>
      <c r="C121" s="144"/>
      <c r="D121" s="150">
        <f t="shared" ca="1" si="155"/>
        <v>44158</v>
      </c>
      <c r="E121" s="151"/>
      <c r="F121" s="146"/>
      <c r="G121" s="144"/>
      <c r="H121" s="144"/>
      <c r="I121" s="147"/>
      <c r="J121" s="144"/>
      <c r="K121" s="148"/>
      <c r="M121" s="52"/>
      <c r="N121" s="9"/>
      <c r="O121" s="10"/>
      <c r="P121" s="7"/>
      <c r="Q121" s="124"/>
      <c r="R121" s="66"/>
      <c r="S121" s="22" t="str">
        <f t="shared" si="156"/>
        <v/>
      </c>
      <c r="T121" s="22" t="str">
        <f t="shared" si="157"/>
        <v/>
      </c>
      <c r="U121" s="22" t="str">
        <f t="shared" si="158"/>
        <v/>
      </c>
      <c r="V121" s="31" t="str">
        <f t="shared" si="159"/>
        <v/>
      </c>
      <c r="W121" s="66"/>
      <c r="X121" s="61"/>
      <c r="Z121" s="52"/>
      <c r="AA121" s="9"/>
      <c r="AB121" s="10"/>
      <c r="AC121" s="7"/>
      <c r="AD121" s="7"/>
      <c r="AE121" s="68"/>
      <c r="AF121" s="22" t="str">
        <f t="shared" si="160"/>
        <v/>
      </c>
      <c r="AG121" s="22" t="str">
        <f t="shared" si="161"/>
        <v/>
      </c>
      <c r="AH121" s="22" t="str">
        <f t="shared" si="162"/>
        <v/>
      </c>
      <c r="AI121" s="31" t="str">
        <f t="shared" si="163"/>
        <v/>
      </c>
      <c r="AJ121" s="66"/>
      <c r="AK121" s="61"/>
      <c r="AM121" s="52"/>
      <c r="AN121" s="9" t="s">
        <v>7</v>
      </c>
      <c r="AO121" s="10" t="s">
        <v>217</v>
      </c>
      <c r="AP121" s="7" t="s">
        <v>4</v>
      </c>
      <c r="AQ121" s="7"/>
      <c r="AR121" s="6"/>
      <c r="AS121" s="22" t="str">
        <f t="shared" si="164"/>
        <v/>
      </c>
      <c r="AT121" s="22" t="str">
        <f t="shared" si="165"/>
        <v/>
      </c>
      <c r="AU121" s="22" t="str">
        <f t="shared" si="166"/>
        <v/>
      </c>
      <c r="AV121" s="31" t="str">
        <f t="shared" si="167"/>
        <v/>
      </c>
      <c r="AW121" s="6"/>
      <c r="AX121" s="61" t="s">
        <v>299</v>
      </c>
      <c r="AZ121" s="52"/>
      <c r="BA121" s="104"/>
      <c r="BB121" s="105"/>
      <c r="BC121" s="7"/>
      <c r="BD121" s="7"/>
      <c r="BE121" s="7"/>
      <c r="BF121" s="22" t="str">
        <f t="shared" si="168"/>
        <v/>
      </c>
      <c r="BG121" s="22" t="str">
        <f t="shared" si="169"/>
        <v/>
      </c>
      <c r="BH121" s="22" t="str">
        <f t="shared" si="170"/>
        <v/>
      </c>
      <c r="BI121" s="31" t="str">
        <f t="shared" si="171"/>
        <v/>
      </c>
      <c r="BJ121" s="8"/>
      <c r="BK121" s="61" t="s">
        <v>299</v>
      </c>
      <c r="BM121" s="19" t="str">
        <f t="shared" si="153"/>
        <v/>
      </c>
      <c r="BN121" s="20" t="str">
        <f t="shared" si="154"/>
        <v/>
      </c>
    </row>
    <row r="122" spans="2:66" x14ac:dyDescent="0.25">
      <c r="B122" s="143"/>
      <c r="C122" s="144"/>
      <c r="D122" s="150">
        <f t="shared" ca="1" si="155"/>
        <v>44158</v>
      </c>
      <c r="E122" s="151"/>
      <c r="F122" s="146"/>
      <c r="G122" s="144"/>
      <c r="H122" s="144"/>
      <c r="I122" s="147"/>
      <c r="J122" s="144"/>
      <c r="K122" s="148"/>
      <c r="M122" s="52"/>
      <c r="N122" s="9"/>
      <c r="O122" s="10"/>
      <c r="P122" s="7"/>
      <c r="Q122" s="124"/>
      <c r="R122" s="66"/>
      <c r="S122" s="22" t="str">
        <f t="shared" si="156"/>
        <v/>
      </c>
      <c r="T122" s="22" t="str">
        <f t="shared" si="157"/>
        <v/>
      </c>
      <c r="U122" s="22" t="str">
        <f t="shared" si="158"/>
        <v/>
      </c>
      <c r="V122" s="31" t="str">
        <f t="shared" si="159"/>
        <v/>
      </c>
      <c r="W122" s="66"/>
      <c r="X122" s="61"/>
      <c r="Z122" s="52"/>
      <c r="AA122" s="9"/>
      <c r="AB122" s="10"/>
      <c r="AC122" s="7"/>
      <c r="AD122" s="7"/>
      <c r="AE122" s="68"/>
      <c r="AF122" s="22" t="str">
        <f t="shared" si="160"/>
        <v/>
      </c>
      <c r="AG122" s="22" t="str">
        <f t="shared" si="161"/>
        <v/>
      </c>
      <c r="AH122" s="22" t="str">
        <f t="shared" si="162"/>
        <v/>
      </c>
      <c r="AI122" s="31" t="str">
        <f t="shared" si="163"/>
        <v/>
      </c>
      <c r="AJ122" s="66"/>
      <c r="AK122" s="61"/>
      <c r="AM122" s="52"/>
      <c r="AN122" s="9" t="s">
        <v>7</v>
      </c>
      <c r="AO122" s="10" t="s">
        <v>259</v>
      </c>
      <c r="AP122" s="7" t="s">
        <v>4</v>
      </c>
      <c r="AQ122" s="7"/>
      <c r="AR122" s="6"/>
      <c r="AS122" s="22" t="str">
        <f t="shared" si="164"/>
        <v/>
      </c>
      <c r="AT122" s="22" t="str">
        <f t="shared" si="165"/>
        <v/>
      </c>
      <c r="AU122" s="22" t="str">
        <f t="shared" si="166"/>
        <v/>
      </c>
      <c r="AV122" s="31" t="str">
        <f t="shared" si="167"/>
        <v/>
      </c>
      <c r="AW122" s="6"/>
      <c r="AX122" s="61"/>
      <c r="AZ122" s="52"/>
      <c r="BA122" s="104"/>
      <c r="BB122" s="105"/>
      <c r="BC122" s="7"/>
      <c r="BD122" s="7"/>
      <c r="BE122" s="7"/>
      <c r="BF122" s="22" t="str">
        <f t="shared" si="168"/>
        <v/>
      </c>
      <c r="BG122" s="22" t="str">
        <f t="shared" si="169"/>
        <v/>
      </c>
      <c r="BH122" s="22" t="str">
        <f t="shared" si="170"/>
        <v/>
      </c>
      <c r="BI122" s="31" t="str">
        <f t="shared" si="171"/>
        <v/>
      </c>
      <c r="BJ122" s="8"/>
      <c r="BK122" s="61" t="s">
        <v>299</v>
      </c>
      <c r="BM122" s="19" t="str">
        <f t="shared" si="153"/>
        <v/>
      </c>
      <c r="BN122" s="20" t="str">
        <f t="shared" si="154"/>
        <v/>
      </c>
    </row>
    <row r="123" spans="2:66" x14ac:dyDescent="0.25">
      <c r="B123" s="143"/>
      <c r="C123" s="144"/>
      <c r="D123" s="150">
        <f t="shared" ca="1" si="155"/>
        <v>44158</v>
      </c>
      <c r="E123" s="151"/>
      <c r="F123" s="146"/>
      <c r="G123" s="144"/>
      <c r="H123" s="144"/>
      <c r="I123" s="147"/>
      <c r="J123" s="144"/>
      <c r="K123" s="148"/>
      <c r="M123" s="52"/>
      <c r="N123" s="9"/>
      <c r="O123" s="10"/>
      <c r="P123" s="7"/>
      <c r="Q123" s="124"/>
      <c r="R123" s="66"/>
      <c r="S123" s="22" t="str">
        <f t="shared" si="156"/>
        <v/>
      </c>
      <c r="T123" s="22" t="str">
        <f t="shared" si="157"/>
        <v/>
      </c>
      <c r="U123" s="22" t="str">
        <f t="shared" si="158"/>
        <v/>
      </c>
      <c r="V123" s="31" t="str">
        <f t="shared" si="159"/>
        <v/>
      </c>
      <c r="W123" s="66"/>
      <c r="X123" s="61"/>
      <c r="Z123" s="52"/>
      <c r="AA123" s="9"/>
      <c r="AB123" s="10"/>
      <c r="AC123" s="7"/>
      <c r="AD123" s="7"/>
      <c r="AE123" s="68"/>
      <c r="AF123" s="22" t="str">
        <f t="shared" si="160"/>
        <v/>
      </c>
      <c r="AG123" s="22" t="str">
        <f t="shared" si="161"/>
        <v/>
      </c>
      <c r="AH123" s="22" t="str">
        <f t="shared" si="162"/>
        <v/>
      </c>
      <c r="AI123" s="31" t="str">
        <f t="shared" si="163"/>
        <v/>
      </c>
      <c r="AJ123" s="66"/>
      <c r="AK123" s="61"/>
      <c r="AM123" s="52"/>
      <c r="AN123" s="9" t="s">
        <v>7</v>
      </c>
      <c r="AO123" s="10" t="s">
        <v>290</v>
      </c>
      <c r="AP123" s="7" t="s">
        <v>4</v>
      </c>
      <c r="AQ123" s="7"/>
      <c r="AR123" s="6"/>
      <c r="AS123" s="22" t="str">
        <f t="shared" si="164"/>
        <v/>
      </c>
      <c r="AT123" s="22" t="str">
        <f t="shared" si="165"/>
        <v/>
      </c>
      <c r="AU123" s="22" t="str">
        <f t="shared" si="166"/>
        <v/>
      </c>
      <c r="AV123" s="31" t="str">
        <f t="shared" si="167"/>
        <v/>
      </c>
      <c r="AW123" s="6"/>
      <c r="AX123" s="61"/>
      <c r="AZ123" s="52"/>
      <c r="BA123" s="104"/>
      <c r="BB123" s="105"/>
      <c r="BC123" s="7"/>
      <c r="BD123" s="7"/>
      <c r="BE123" s="7"/>
      <c r="BF123" s="22" t="str">
        <f t="shared" si="168"/>
        <v/>
      </c>
      <c r="BG123" s="22" t="str">
        <f t="shared" si="169"/>
        <v/>
      </c>
      <c r="BH123" s="22" t="str">
        <f t="shared" si="170"/>
        <v/>
      </c>
      <c r="BI123" s="31" t="str">
        <f t="shared" si="171"/>
        <v/>
      </c>
      <c r="BJ123" s="8"/>
      <c r="BK123" s="61" t="s">
        <v>299</v>
      </c>
      <c r="BM123" s="19" t="str">
        <f t="shared" si="153"/>
        <v/>
      </c>
      <c r="BN123" s="20" t="str">
        <f t="shared" si="154"/>
        <v/>
      </c>
    </row>
    <row r="124" spans="2:66" x14ac:dyDescent="0.25">
      <c r="B124" s="143"/>
      <c r="C124" s="144"/>
      <c r="D124" s="150">
        <f t="shared" ca="1" si="155"/>
        <v>44158</v>
      </c>
      <c r="E124" s="151"/>
      <c r="F124" s="146"/>
      <c r="G124" s="144"/>
      <c r="H124" s="144"/>
      <c r="I124" s="147"/>
      <c r="J124" s="144"/>
      <c r="K124" s="148"/>
      <c r="M124" s="52"/>
      <c r="N124" s="9"/>
      <c r="O124" s="10"/>
      <c r="P124" s="7"/>
      <c r="Q124" s="124"/>
      <c r="R124" s="66"/>
      <c r="S124" s="22" t="str">
        <f t="shared" si="156"/>
        <v/>
      </c>
      <c r="T124" s="22" t="str">
        <f t="shared" si="157"/>
        <v/>
      </c>
      <c r="U124" s="22" t="str">
        <f t="shared" si="158"/>
        <v/>
      </c>
      <c r="V124" s="31" t="str">
        <f t="shared" si="159"/>
        <v/>
      </c>
      <c r="W124" s="66"/>
      <c r="X124" s="61"/>
      <c r="Z124" s="52"/>
      <c r="AA124" s="9"/>
      <c r="AB124" s="10"/>
      <c r="AC124" s="7"/>
      <c r="AD124" s="7"/>
      <c r="AE124" s="68"/>
      <c r="AF124" s="22" t="str">
        <f t="shared" si="160"/>
        <v/>
      </c>
      <c r="AG124" s="22" t="str">
        <f t="shared" si="161"/>
        <v/>
      </c>
      <c r="AH124" s="22" t="str">
        <f t="shared" si="162"/>
        <v/>
      </c>
      <c r="AI124" s="31" t="str">
        <f t="shared" si="163"/>
        <v/>
      </c>
      <c r="AJ124" s="66"/>
      <c r="AK124" s="61"/>
      <c r="AM124" s="52"/>
      <c r="AN124" s="9" t="s">
        <v>7</v>
      </c>
      <c r="AO124" s="10" t="s">
        <v>291</v>
      </c>
      <c r="AP124" s="7" t="s">
        <v>4</v>
      </c>
      <c r="AQ124" s="7"/>
      <c r="AR124" s="6"/>
      <c r="AS124" s="22" t="str">
        <f t="shared" si="164"/>
        <v/>
      </c>
      <c r="AT124" s="22" t="str">
        <f t="shared" si="165"/>
        <v/>
      </c>
      <c r="AU124" s="22" t="str">
        <f t="shared" si="166"/>
        <v/>
      </c>
      <c r="AV124" s="31" t="str">
        <f t="shared" si="167"/>
        <v/>
      </c>
      <c r="AW124" s="6"/>
      <c r="AX124" s="61"/>
      <c r="AZ124" s="52"/>
      <c r="BA124" s="104"/>
      <c r="BB124" s="105"/>
      <c r="BC124" s="7"/>
      <c r="BD124" s="7"/>
      <c r="BE124" s="7"/>
      <c r="BF124" s="22" t="str">
        <f t="shared" si="168"/>
        <v/>
      </c>
      <c r="BG124" s="22" t="str">
        <f t="shared" si="169"/>
        <v/>
      </c>
      <c r="BH124" s="22" t="str">
        <f t="shared" si="170"/>
        <v/>
      </c>
      <c r="BI124" s="31" t="str">
        <f t="shared" si="171"/>
        <v/>
      </c>
      <c r="BJ124" s="8"/>
      <c r="BK124" s="61" t="s">
        <v>299</v>
      </c>
      <c r="BM124" s="19" t="str">
        <f t="shared" si="153"/>
        <v/>
      </c>
      <c r="BN124" s="20" t="str">
        <f t="shared" si="154"/>
        <v/>
      </c>
    </row>
    <row r="125" spans="2:66" x14ac:dyDescent="0.25">
      <c r="B125" s="143"/>
      <c r="C125" s="144"/>
      <c r="D125" s="150">
        <f t="shared" ca="1" si="155"/>
        <v>44158</v>
      </c>
      <c r="E125" s="151"/>
      <c r="F125" s="146"/>
      <c r="G125" s="144"/>
      <c r="H125" s="144"/>
      <c r="I125" s="147"/>
      <c r="J125" s="144"/>
      <c r="K125" s="148"/>
      <c r="M125" s="52"/>
      <c r="N125" s="9"/>
      <c r="O125" s="10"/>
      <c r="P125" s="7"/>
      <c r="Q125" s="124"/>
      <c r="R125" s="66"/>
      <c r="S125" s="22" t="str">
        <f t="shared" si="156"/>
        <v/>
      </c>
      <c r="T125" s="22" t="str">
        <f t="shared" si="157"/>
        <v/>
      </c>
      <c r="U125" s="22" t="str">
        <f t="shared" si="158"/>
        <v/>
      </c>
      <c r="V125" s="31" t="str">
        <f t="shared" si="159"/>
        <v/>
      </c>
      <c r="W125" s="66"/>
      <c r="X125" s="61"/>
      <c r="Z125" s="52"/>
      <c r="AA125" s="9"/>
      <c r="AB125" s="10"/>
      <c r="AC125" s="7"/>
      <c r="AD125" s="7"/>
      <c r="AE125" s="68"/>
      <c r="AF125" s="22" t="str">
        <f t="shared" si="160"/>
        <v/>
      </c>
      <c r="AG125" s="22" t="str">
        <f t="shared" si="161"/>
        <v/>
      </c>
      <c r="AH125" s="22" t="str">
        <f t="shared" si="162"/>
        <v/>
      </c>
      <c r="AI125" s="31" t="str">
        <f t="shared" si="163"/>
        <v/>
      </c>
      <c r="AJ125" s="66"/>
      <c r="AK125" s="61"/>
      <c r="AM125" s="52"/>
      <c r="AN125" s="9" t="s">
        <v>7</v>
      </c>
      <c r="AO125" s="10" t="s">
        <v>260</v>
      </c>
      <c r="AP125" s="7" t="s">
        <v>4</v>
      </c>
      <c r="AQ125" s="7"/>
      <c r="AR125" s="6"/>
      <c r="AS125" s="22" t="str">
        <f t="shared" si="164"/>
        <v/>
      </c>
      <c r="AT125" s="22" t="str">
        <f t="shared" si="165"/>
        <v/>
      </c>
      <c r="AU125" s="22" t="str">
        <f t="shared" si="166"/>
        <v/>
      </c>
      <c r="AV125" s="31" t="str">
        <f t="shared" si="167"/>
        <v/>
      </c>
      <c r="AW125" s="6"/>
      <c r="AX125" s="61"/>
      <c r="AZ125" s="52"/>
      <c r="BA125" s="104"/>
      <c r="BB125" s="105"/>
      <c r="BC125" s="7"/>
      <c r="BD125" s="7"/>
      <c r="BE125" s="7"/>
      <c r="BF125" s="22" t="str">
        <f t="shared" si="168"/>
        <v/>
      </c>
      <c r="BG125" s="22" t="str">
        <f t="shared" si="169"/>
        <v/>
      </c>
      <c r="BH125" s="22" t="str">
        <f t="shared" si="170"/>
        <v/>
      </c>
      <c r="BI125" s="31" t="str">
        <f t="shared" si="171"/>
        <v/>
      </c>
      <c r="BJ125" s="8"/>
      <c r="BK125" s="61" t="s">
        <v>299</v>
      </c>
      <c r="BM125" s="19" t="str">
        <f t="shared" si="153"/>
        <v/>
      </c>
      <c r="BN125" s="20" t="str">
        <f t="shared" si="154"/>
        <v/>
      </c>
    </row>
    <row r="126" spans="2:66" x14ac:dyDescent="0.25">
      <c r="B126" s="143"/>
      <c r="C126" s="144"/>
      <c r="D126" s="150">
        <f t="shared" ca="1" si="155"/>
        <v>44158</v>
      </c>
      <c r="E126" s="151"/>
      <c r="F126" s="146"/>
      <c r="G126" s="144"/>
      <c r="H126" s="144"/>
      <c r="I126" s="147"/>
      <c r="J126" s="144"/>
      <c r="K126" s="148"/>
      <c r="M126" s="52"/>
      <c r="N126" s="9"/>
      <c r="O126" s="10"/>
      <c r="P126" s="7"/>
      <c r="Q126" s="124"/>
      <c r="R126" s="66"/>
      <c r="S126" s="22" t="str">
        <f t="shared" si="156"/>
        <v/>
      </c>
      <c r="T126" s="22" t="str">
        <f t="shared" si="157"/>
        <v/>
      </c>
      <c r="U126" s="22" t="str">
        <f t="shared" si="158"/>
        <v/>
      </c>
      <c r="V126" s="31" t="str">
        <f t="shared" si="159"/>
        <v/>
      </c>
      <c r="W126" s="66"/>
      <c r="X126" s="61"/>
      <c r="Z126" s="52"/>
      <c r="AA126" s="9"/>
      <c r="AB126" s="10"/>
      <c r="AC126" s="7"/>
      <c r="AD126" s="7"/>
      <c r="AE126" s="68"/>
      <c r="AF126" s="22" t="str">
        <f t="shared" si="160"/>
        <v/>
      </c>
      <c r="AG126" s="22" t="str">
        <f t="shared" si="161"/>
        <v/>
      </c>
      <c r="AH126" s="22" t="str">
        <f t="shared" si="162"/>
        <v/>
      </c>
      <c r="AI126" s="31" t="str">
        <f t="shared" si="163"/>
        <v/>
      </c>
      <c r="AJ126" s="66"/>
      <c r="AK126" s="61"/>
      <c r="AM126" s="52"/>
      <c r="AN126" s="9" t="s">
        <v>7</v>
      </c>
      <c r="AO126" s="10" t="s">
        <v>286</v>
      </c>
      <c r="AP126" s="7" t="s">
        <v>4</v>
      </c>
      <c r="AQ126" s="7"/>
      <c r="AR126" s="6"/>
      <c r="AS126" s="22" t="str">
        <f t="shared" si="164"/>
        <v/>
      </c>
      <c r="AT126" s="22" t="str">
        <f t="shared" si="165"/>
        <v/>
      </c>
      <c r="AU126" s="22" t="str">
        <f t="shared" si="166"/>
        <v/>
      </c>
      <c r="AV126" s="31" t="str">
        <f t="shared" si="167"/>
        <v/>
      </c>
      <c r="AW126" s="6"/>
      <c r="AX126" s="61"/>
      <c r="AZ126" s="52"/>
      <c r="BA126" s="104"/>
      <c r="BB126" s="105"/>
      <c r="BC126" s="7"/>
      <c r="BD126" s="7"/>
      <c r="BE126" s="7"/>
      <c r="BF126" s="22" t="str">
        <f t="shared" si="168"/>
        <v/>
      </c>
      <c r="BG126" s="22" t="str">
        <f t="shared" si="169"/>
        <v/>
      </c>
      <c r="BH126" s="22" t="str">
        <f t="shared" si="170"/>
        <v/>
      </c>
      <c r="BI126" s="31" t="str">
        <f t="shared" si="171"/>
        <v/>
      </c>
      <c r="BJ126" s="8"/>
      <c r="BK126" s="61" t="s">
        <v>299</v>
      </c>
      <c r="BM126" s="19" t="str">
        <f t="shared" si="153"/>
        <v/>
      </c>
      <c r="BN126" s="20" t="str">
        <f t="shared" si="154"/>
        <v/>
      </c>
    </row>
    <row r="127" spans="2:66" x14ac:dyDescent="0.25">
      <c r="B127" s="143"/>
      <c r="C127" s="144"/>
      <c r="D127" s="150">
        <f t="shared" ca="1" si="155"/>
        <v>44158</v>
      </c>
      <c r="E127" s="151"/>
      <c r="F127" s="146"/>
      <c r="G127" s="144"/>
      <c r="H127" s="144"/>
      <c r="I127" s="147"/>
      <c r="J127" s="144"/>
      <c r="K127" s="148"/>
      <c r="M127" s="52"/>
      <c r="N127" s="9"/>
      <c r="O127" s="10"/>
      <c r="P127" s="7"/>
      <c r="Q127" s="124"/>
      <c r="R127" s="66"/>
      <c r="S127" s="22" t="str">
        <f t="shared" si="156"/>
        <v/>
      </c>
      <c r="T127" s="22" t="str">
        <f t="shared" si="157"/>
        <v/>
      </c>
      <c r="U127" s="22" t="str">
        <f t="shared" si="158"/>
        <v/>
      </c>
      <c r="V127" s="31" t="str">
        <f t="shared" si="159"/>
        <v/>
      </c>
      <c r="W127" s="66"/>
      <c r="X127" s="61"/>
      <c r="Z127" s="52"/>
      <c r="AA127" s="9"/>
      <c r="AB127" s="10"/>
      <c r="AC127" s="7"/>
      <c r="AD127" s="7"/>
      <c r="AE127" s="68"/>
      <c r="AF127" s="22" t="str">
        <f t="shared" si="160"/>
        <v/>
      </c>
      <c r="AG127" s="22" t="str">
        <f t="shared" si="161"/>
        <v/>
      </c>
      <c r="AH127" s="22" t="str">
        <f t="shared" si="162"/>
        <v/>
      </c>
      <c r="AI127" s="31" t="str">
        <f t="shared" si="163"/>
        <v/>
      </c>
      <c r="AJ127" s="66"/>
      <c r="AK127" s="61"/>
      <c r="AM127" s="52"/>
      <c r="AN127" s="9" t="s">
        <v>7</v>
      </c>
      <c r="AO127" s="10" t="s">
        <v>287</v>
      </c>
      <c r="AP127" s="7" t="s">
        <v>4</v>
      </c>
      <c r="AQ127" s="7"/>
      <c r="AR127" s="6"/>
      <c r="AS127" s="22" t="str">
        <f t="shared" si="164"/>
        <v/>
      </c>
      <c r="AT127" s="22" t="str">
        <f t="shared" si="165"/>
        <v/>
      </c>
      <c r="AU127" s="22" t="str">
        <f t="shared" si="166"/>
        <v/>
      </c>
      <c r="AV127" s="31" t="str">
        <f t="shared" si="167"/>
        <v/>
      </c>
      <c r="AW127" s="6"/>
      <c r="AX127" s="61"/>
      <c r="AZ127" s="52"/>
      <c r="BA127" s="104"/>
      <c r="BB127" s="105"/>
      <c r="BC127" s="7"/>
      <c r="BD127" s="7"/>
      <c r="BE127" s="7"/>
      <c r="BF127" s="22" t="str">
        <f t="shared" si="168"/>
        <v/>
      </c>
      <c r="BG127" s="22" t="str">
        <f t="shared" si="169"/>
        <v/>
      </c>
      <c r="BH127" s="22" t="str">
        <f t="shared" si="170"/>
        <v/>
      </c>
      <c r="BI127" s="31" t="str">
        <f t="shared" si="171"/>
        <v/>
      </c>
      <c r="BJ127" s="8"/>
      <c r="BK127" s="61" t="s">
        <v>299</v>
      </c>
      <c r="BM127" s="19" t="str">
        <f t="shared" si="153"/>
        <v/>
      </c>
      <c r="BN127" s="20" t="str">
        <f t="shared" si="154"/>
        <v/>
      </c>
    </row>
    <row r="128" spans="2:66" x14ac:dyDescent="0.25">
      <c r="B128" s="143"/>
      <c r="C128" s="144"/>
      <c r="D128" s="150">
        <f t="shared" ca="1" si="155"/>
        <v>44158</v>
      </c>
      <c r="E128" s="151"/>
      <c r="F128" s="146"/>
      <c r="G128" s="144"/>
      <c r="H128" s="144"/>
      <c r="I128" s="147"/>
      <c r="J128" s="144"/>
      <c r="K128" s="148"/>
      <c r="M128" s="52"/>
      <c r="N128" s="9"/>
      <c r="O128" s="10"/>
      <c r="P128" s="7"/>
      <c r="Q128" s="124"/>
      <c r="R128" s="66"/>
      <c r="S128" s="22" t="str">
        <f t="shared" si="156"/>
        <v/>
      </c>
      <c r="T128" s="22" t="str">
        <f t="shared" si="157"/>
        <v/>
      </c>
      <c r="U128" s="22" t="str">
        <f t="shared" si="158"/>
        <v/>
      </c>
      <c r="V128" s="31" t="str">
        <f t="shared" si="159"/>
        <v/>
      </c>
      <c r="W128" s="66"/>
      <c r="X128" s="61"/>
      <c r="Z128" s="52"/>
      <c r="AA128" s="9"/>
      <c r="AB128" s="10"/>
      <c r="AC128" s="7"/>
      <c r="AD128" s="7"/>
      <c r="AE128" s="68"/>
      <c r="AF128" s="22" t="str">
        <f t="shared" si="160"/>
        <v/>
      </c>
      <c r="AG128" s="22" t="str">
        <f t="shared" si="161"/>
        <v/>
      </c>
      <c r="AH128" s="22" t="str">
        <f t="shared" si="162"/>
        <v/>
      </c>
      <c r="AI128" s="31" t="str">
        <f t="shared" si="163"/>
        <v/>
      </c>
      <c r="AJ128" s="66"/>
      <c r="AK128" s="61"/>
      <c r="AM128" s="52"/>
      <c r="AN128" s="9" t="s">
        <v>7</v>
      </c>
      <c r="AO128" s="10" t="s">
        <v>261</v>
      </c>
      <c r="AP128" s="7" t="s">
        <v>4</v>
      </c>
      <c r="AQ128" s="7"/>
      <c r="AR128" s="6"/>
      <c r="AS128" s="22" t="str">
        <f t="shared" si="164"/>
        <v/>
      </c>
      <c r="AT128" s="22" t="str">
        <f t="shared" si="165"/>
        <v/>
      </c>
      <c r="AU128" s="22" t="str">
        <f t="shared" si="166"/>
        <v/>
      </c>
      <c r="AV128" s="31" t="str">
        <f t="shared" si="167"/>
        <v/>
      </c>
      <c r="AW128" s="6"/>
      <c r="AX128" s="61"/>
      <c r="AZ128" s="52"/>
      <c r="BA128" s="104"/>
      <c r="BB128" s="105"/>
      <c r="BC128" s="7"/>
      <c r="BD128" s="7"/>
      <c r="BE128" s="7"/>
      <c r="BF128" s="22" t="str">
        <f t="shared" si="168"/>
        <v/>
      </c>
      <c r="BG128" s="22" t="str">
        <f t="shared" si="169"/>
        <v/>
      </c>
      <c r="BH128" s="22" t="str">
        <f t="shared" si="170"/>
        <v/>
      </c>
      <c r="BI128" s="31" t="str">
        <f t="shared" si="171"/>
        <v/>
      </c>
      <c r="BJ128" s="8"/>
      <c r="BK128" s="61" t="s">
        <v>299</v>
      </c>
      <c r="BM128" s="19" t="str">
        <f t="shared" si="153"/>
        <v/>
      </c>
      <c r="BN128" s="20" t="str">
        <f t="shared" si="154"/>
        <v/>
      </c>
    </row>
    <row r="129" spans="2:66" x14ac:dyDescent="0.25">
      <c r="B129" s="143"/>
      <c r="C129" s="144"/>
      <c r="D129" s="150">
        <f t="shared" ca="1" si="155"/>
        <v>44158</v>
      </c>
      <c r="E129" s="151"/>
      <c r="F129" s="146"/>
      <c r="G129" s="144"/>
      <c r="H129" s="144"/>
      <c r="I129" s="147"/>
      <c r="J129" s="144"/>
      <c r="K129" s="148"/>
      <c r="M129" s="52"/>
      <c r="N129" s="9"/>
      <c r="O129" s="10"/>
      <c r="P129" s="7"/>
      <c r="Q129" s="124"/>
      <c r="R129" s="66"/>
      <c r="S129" s="22" t="str">
        <f t="shared" si="156"/>
        <v/>
      </c>
      <c r="T129" s="22" t="str">
        <f t="shared" si="157"/>
        <v/>
      </c>
      <c r="U129" s="22" t="str">
        <f t="shared" si="158"/>
        <v/>
      </c>
      <c r="V129" s="31" t="str">
        <f t="shared" si="159"/>
        <v/>
      </c>
      <c r="W129" s="66"/>
      <c r="X129" s="61"/>
      <c r="Z129" s="52"/>
      <c r="AA129" s="9"/>
      <c r="AB129" s="10"/>
      <c r="AC129" s="7"/>
      <c r="AD129" s="7"/>
      <c r="AE129" s="68"/>
      <c r="AF129" s="22" t="str">
        <f t="shared" si="160"/>
        <v/>
      </c>
      <c r="AG129" s="22" t="str">
        <f t="shared" si="161"/>
        <v/>
      </c>
      <c r="AH129" s="22" t="str">
        <f t="shared" si="162"/>
        <v/>
      </c>
      <c r="AI129" s="31" t="str">
        <f t="shared" si="163"/>
        <v/>
      </c>
      <c r="AJ129" s="66"/>
      <c r="AK129" s="61"/>
      <c r="AM129" s="52"/>
      <c r="AN129" s="9" t="s">
        <v>7</v>
      </c>
      <c r="AO129" s="10" t="s">
        <v>284</v>
      </c>
      <c r="AP129" s="7" t="s">
        <v>4</v>
      </c>
      <c r="AQ129" s="7"/>
      <c r="AR129" s="6"/>
      <c r="AS129" s="22" t="str">
        <f t="shared" si="164"/>
        <v/>
      </c>
      <c r="AT129" s="22" t="str">
        <f t="shared" si="165"/>
        <v/>
      </c>
      <c r="AU129" s="22" t="str">
        <f t="shared" si="166"/>
        <v/>
      </c>
      <c r="AV129" s="31" t="str">
        <f t="shared" si="167"/>
        <v/>
      </c>
      <c r="AW129" s="6"/>
      <c r="AX129" s="61"/>
      <c r="AZ129" s="52"/>
      <c r="BA129" s="104"/>
      <c r="BB129" s="105"/>
      <c r="BC129" s="7"/>
      <c r="BD129" s="7"/>
      <c r="BE129" s="7"/>
      <c r="BF129" s="22" t="str">
        <f t="shared" si="168"/>
        <v/>
      </c>
      <c r="BG129" s="22" t="str">
        <f t="shared" si="169"/>
        <v/>
      </c>
      <c r="BH129" s="22" t="str">
        <f t="shared" si="170"/>
        <v/>
      </c>
      <c r="BI129" s="31" t="str">
        <f t="shared" si="171"/>
        <v/>
      </c>
      <c r="BJ129" s="8"/>
      <c r="BK129" s="61" t="s">
        <v>299</v>
      </c>
      <c r="BM129" s="19" t="str">
        <f t="shared" si="153"/>
        <v/>
      </c>
      <c r="BN129" s="20" t="str">
        <f t="shared" si="154"/>
        <v/>
      </c>
    </row>
    <row r="130" spans="2:66" x14ac:dyDescent="0.25">
      <c r="B130" s="143"/>
      <c r="C130" s="144"/>
      <c r="D130" s="150">
        <f t="shared" ca="1" si="155"/>
        <v>44158</v>
      </c>
      <c r="E130" s="151"/>
      <c r="F130" s="146"/>
      <c r="G130" s="144"/>
      <c r="H130" s="144"/>
      <c r="I130" s="147"/>
      <c r="J130" s="144"/>
      <c r="K130" s="148"/>
      <c r="M130" s="52"/>
      <c r="N130" s="9"/>
      <c r="O130" s="10"/>
      <c r="P130" s="7"/>
      <c r="Q130" s="124"/>
      <c r="R130" s="66"/>
      <c r="S130" s="22" t="str">
        <f t="shared" si="156"/>
        <v/>
      </c>
      <c r="T130" s="22" t="str">
        <f t="shared" si="157"/>
        <v/>
      </c>
      <c r="U130" s="22" t="str">
        <f t="shared" si="158"/>
        <v/>
      </c>
      <c r="V130" s="31" t="str">
        <f t="shared" si="159"/>
        <v/>
      </c>
      <c r="W130" s="66"/>
      <c r="X130" s="61"/>
      <c r="Z130" s="52"/>
      <c r="AA130" s="9"/>
      <c r="AB130" s="10"/>
      <c r="AC130" s="7"/>
      <c r="AD130" s="7"/>
      <c r="AE130" s="68"/>
      <c r="AF130" s="22" t="str">
        <f t="shared" si="160"/>
        <v/>
      </c>
      <c r="AG130" s="22" t="str">
        <f t="shared" si="161"/>
        <v/>
      </c>
      <c r="AH130" s="22" t="str">
        <f t="shared" si="162"/>
        <v/>
      </c>
      <c r="AI130" s="31" t="str">
        <f t="shared" si="163"/>
        <v/>
      </c>
      <c r="AJ130" s="66"/>
      <c r="AK130" s="61"/>
      <c r="AM130" s="52"/>
      <c r="AN130" s="9" t="s">
        <v>7</v>
      </c>
      <c r="AO130" s="10" t="s">
        <v>285</v>
      </c>
      <c r="AP130" s="7" t="s">
        <v>4</v>
      </c>
      <c r="AQ130" s="7"/>
      <c r="AR130" s="6"/>
      <c r="AS130" s="22" t="str">
        <f t="shared" si="164"/>
        <v/>
      </c>
      <c r="AT130" s="22" t="str">
        <f t="shared" si="165"/>
        <v/>
      </c>
      <c r="AU130" s="22" t="str">
        <f t="shared" si="166"/>
        <v/>
      </c>
      <c r="AV130" s="31" t="str">
        <f t="shared" si="167"/>
        <v/>
      </c>
      <c r="AW130" s="6"/>
      <c r="AX130" s="61"/>
      <c r="AZ130" s="52"/>
      <c r="BA130" s="104"/>
      <c r="BB130" s="105"/>
      <c r="BC130" s="7"/>
      <c r="BD130" s="7"/>
      <c r="BE130" s="7"/>
      <c r="BF130" s="22" t="str">
        <f t="shared" si="168"/>
        <v/>
      </c>
      <c r="BG130" s="22" t="str">
        <f t="shared" si="169"/>
        <v/>
      </c>
      <c r="BH130" s="22" t="str">
        <f t="shared" si="170"/>
        <v/>
      </c>
      <c r="BI130" s="31" t="str">
        <f t="shared" si="171"/>
        <v/>
      </c>
      <c r="BJ130" s="8"/>
      <c r="BK130" s="61" t="s">
        <v>299</v>
      </c>
      <c r="BM130" s="19" t="str">
        <f t="shared" si="153"/>
        <v/>
      </c>
      <c r="BN130" s="20" t="str">
        <f t="shared" si="154"/>
        <v/>
      </c>
    </row>
    <row r="131" spans="2:66" x14ac:dyDescent="0.25">
      <c r="B131" s="143"/>
      <c r="C131" s="144"/>
      <c r="D131" s="150">
        <f t="shared" ca="1" si="155"/>
        <v>44158</v>
      </c>
      <c r="E131" s="151"/>
      <c r="F131" s="146"/>
      <c r="G131" s="144"/>
      <c r="H131" s="144"/>
      <c r="I131" s="147"/>
      <c r="J131" s="144"/>
      <c r="K131" s="148"/>
      <c r="M131" s="52"/>
      <c r="N131" s="9"/>
      <c r="O131" s="10"/>
      <c r="P131" s="7"/>
      <c r="Q131" s="124"/>
      <c r="R131" s="66"/>
      <c r="S131" s="22" t="str">
        <f t="shared" si="156"/>
        <v/>
      </c>
      <c r="T131" s="22" t="str">
        <f t="shared" si="157"/>
        <v/>
      </c>
      <c r="U131" s="22" t="str">
        <f t="shared" si="158"/>
        <v/>
      </c>
      <c r="V131" s="31" t="str">
        <f t="shared" si="159"/>
        <v/>
      </c>
      <c r="W131" s="66"/>
      <c r="X131" s="61"/>
      <c r="Z131" s="52"/>
      <c r="AA131" s="9"/>
      <c r="AB131" s="10"/>
      <c r="AC131" s="7"/>
      <c r="AD131" s="7"/>
      <c r="AE131" s="68"/>
      <c r="AF131" s="22" t="str">
        <f t="shared" si="160"/>
        <v/>
      </c>
      <c r="AG131" s="22" t="str">
        <f t="shared" si="161"/>
        <v/>
      </c>
      <c r="AH131" s="22" t="str">
        <f t="shared" si="162"/>
        <v/>
      </c>
      <c r="AI131" s="31" t="str">
        <f t="shared" si="163"/>
        <v/>
      </c>
      <c r="AJ131" s="66"/>
      <c r="AK131" s="61"/>
      <c r="AM131" s="52"/>
      <c r="AN131" s="9" t="s">
        <v>7</v>
      </c>
      <c r="AO131" s="32" t="s">
        <v>262</v>
      </c>
      <c r="AP131" s="7" t="s">
        <v>4</v>
      </c>
      <c r="AQ131" s="7"/>
      <c r="AR131" s="6"/>
      <c r="AS131" s="22" t="str">
        <f t="shared" si="164"/>
        <v/>
      </c>
      <c r="AT131" s="22" t="str">
        <f t="shared" si="165"/>
        <v/>
      </c>
      <c r="AU131" s="22" t="str">
        <f t="shared" si="166"/>
        <v/>
      </c>
      <c r="AV131" s="31" t="str">
        <f t="shared" si="167"/>
        <v/>
      </c>
      <c r="AW131" s="6"/>
      <c r="AX131" s="61"/>
      <c r="AZ131" s="52"/>
      <c r="BA131" s="104"/>
      <c r="BB131" s="105"/>
      <c r="BC131" s="7"/>
      <c r="BD131" s="7"/>
      <c r="BE131" s="7"/>
      <c r="BF131" s="22" t="str">
        <f t="shared" si="168"/>
        <v/>
      </c>
      <c r="BG131" s="22" t="str">
        <f t="shared" si="169"/>
        <v/>
      </c>
      <c r="BH131" s="22" t="str">
        <f t="shared" si="170"/>
        <v/>
      </c>
      <c r="BI131" s="31" t="str">
        <f t="shared" si="171"/>
        <v/>
      </c>
      <c r="BJ131" s="8"/>
      <c r="BK131" s="61" t="s">
        <v>299</v>
      </c>
      <c r="BM131" s="19" t="str">
        <f t="shared" si="153"/>
        <v/>
      </c>
      <c r="BN131" s="20" t="str">
        <f t="shared" si="154"/>
        <v/>
      </c>
    </row>
    <row r="132" spans="2:66" x14ac:dyDescent="0.25">
      <c r="B132" s="143"/>
      <c r="C132" s="144"/>
      <c r="D132" s="150">
        <f t="shared" ca="1" si="155"/>
        <v>44158</v>
      </c>
      <c r="E132" s="151"/>
      <c r="F132" s="146"/>
      <c r="G132" s="144"/>
      <c r="H132" s="144"/>
      <c r="I132" s="147"/>
      <c r="J132" s="144"/>
      <c r="K132" s="148"/>
      <c r="M132" s="52"/>
      <c r="N132" s="9"/>
      <c r="O132" s="10"/>
      <c r="P132" s="7"/>
      <c r="Q132" s="124"/>
      <c r="R132" s="66"/>
      <c r="S132" s="22" t="str">
        <f t="shared" si="156"/>
        <v/>
      </c>
      <c r="T132" s="22" t="str">
        <f t="shared" si="157"/>
        <v/>
      </c>
      <c r="U132" s="22" t="str">
        <f t="shared" si="158"/>
        <v/>
      </c>
      <c r="V132" s="31" t="str">
        <f t="shared" si="159"/>
        <v/>
      </c>
      <c r="W132" s="66"/>
      <c r="X132" s="61"/>
      <c r="Z132" s="52"/>
      <c r="AA132" s="9"/>
      <c r="AB132" s="10"/>
      <c r="AC132" s="7"/>
      <c r="AD132" s="7"/>
      <c r="AE132" s="68"/>
      <c r="AF132" s="22" t="str">
        <f t="shared" si="160"/>
        <v/>
      </c>
      <c r="AG132" s="22" t="str">
        <f t="shared" si="161"/>
        <v/>
      </c>
      <c r="AH132" s="22" t="str">
        <f t="shared" si="162"/>
        <v/>
      </c>
      <c r="AI132" s="31" t="str">
        <f t="shared" si="163"/>
        <v/>
      </c>
      <c r="AJ132" s="66"/>
      <c r="AK132" s="61"/>
      <c r="AM132" s="52"/>
      <c r="AN132" s="9" t="s">
        <v>7</v>
      </c>
      <c r="AO132" s="32" t="s">
        <v>288</v>
      </c>
      <c r="AP132" s="7" t="s">
        <v>4</v>
      </c>
      <c r="AQ132" s="7"/>
      <c r="AR132" s="6"/>
      <c r="AS132" s="22" t="str">
        <f t="shared" si="164"/>
        <v/>
      </c>
      <c r="AT132" s="22" t="str">
        <f t="shared" si="165"/>
        <v/>
      </c>
      <c r="AU132" s="22" t="str">
        <f t="shared" si="166"/>
        <v/>
      </c>
      <c r="AV132" s="31" t="str">
        <f t="shared" si="167"/>
        <v/>
      </c>
      <c r="AW132" s="6"/>
      <c r="AX132" s="61"/>
      <c r="AZ132" s="52"/>
      <c r="BA132" s="104"/>
      <c r="BB132" s="105"/>
      <c r="BC132" s="7"/>
      <c r="BD132" s="7"/>
      <c r="BE132" s="7"/>
      <c r="BF132" s="22" t="str">
        <f t="shared" si="168"/>
        <v/>
      </c>
      <c r="BG132" s="22" t="str">
        <f t="shared" si="169"/>
        <v/>
      </c>
      <c r="BH132" s="22" t="str">
        <f t="shared" si="170"/>
        <v/>
      </c>
      <c r="BI132" s="31" t="str">
        <f t="shared" si="171"/>
        <v/>
      </c>
      <c r="BJ132" s="8"/>
      <c r="BK132" s="61" t="s">
        <v>299</v>
      </c>
      <c r="BM132" s="19" t="str">
        <f t="shared" si="153"/>
        <v/>
      </c>
      <c r="BN132" s="20" t="str">
        <f t="shared" si="154"/>
        <v/>
      </c>
    </row>
    <row r="133" spans="2:66" x14ac:dyDescent="0.25">
      <c r="B133" s="143"/>
      <c r="C133" s="144"/>
      <c r="D133" s="150">
        <f t="shared" ca="1" si="155"/>
        <v>44158</v>
      </c>
      <c r="E133" s="151"/>
      <c r="F133" s="146"/>
      <c r="G133" s="144"/>
      <c r="H133" s="144"/>
      <c r="I133" s="147"/>
      <c r="J133" s="144"/>
      <c r="K133" s="148"/>
      <c r="M133" s="52"/>
      <c r="N133" s="9"/>
      <c r="O133" s="10"/>
      <c r="P133" s="7"/>
      <c r="Q133" s="124"/>
      <c r="R133" s="66"/>
      <c r="S133" s="22" t="str">
        <f t="shared" si="156"/>
        <v/>
      </c>
      <c r="T133" s="22" t="str">
        <f t="shared" si="157"/>
        <v/>
      </c>
      <c r="U133" s="22" t="str">
        <f t="shared" si="158"/>
        <v/>
      </c>
      <c r="V133" s="31" t="str">
        <f t="shared" si="159"/>
        <v/>
      </c>
      <c r="W133" s="66"/>
      <c r="X133" s="61"/>
      <c r="Z133" s="52"/>
      <c r="AA133" s="9"/>
      <c r="AB133" s="10"/>
      <c r="AC133" s="7"/>
      <c r="AD133" s="7"/>
      <c r="AE133" s="68"/>
      <c r="AF133" s="22" t="str">
        <f t="shared" si="160"/>
        <v/>
      </c>
      <c r="AG133" s="22" t="str">
        <f t="shared" si="161"/>
        <v/>
      </c>
      <c r="AH133" s="22" t="str">
        <f t="shared" si="162"/>
        <v/>
      </c>
      <c r="AI133" s="31" t="str">
        <f t="shared" si="163"/>
        <v/>
      </c>
      <c r="AJ133" s="66"/>
      <c r="AK133" s="61"/>
      <c r="AM133" s="52"/>
      <c r="AN133" s="9" t="s">
        <v>7</v>
      </c>
      <c r="AO133" s="32" t="s">
        <v>289</v>
      </c>
      <c r="AP133" s="7" t="s">
        <v>4</v>
      </c>
      <c r="AQ133" s="7"/>
      <c r="AR133" s="6"/>
      <c r="AS133" s="22" t="str">
        <f t="shared" si="164"/>
        <v/>
      </c>
      <c r="AT133" s="22" t="str">
        <f t="shared" si="165"/>
        <v/>
      </c>
      <c r="AU133" s="22" t="str">
        <f t="shared" si="166"/>
        <v/>
      </c>
      <c r="AV133" s="31" t="str">
        <f t="shared" si="167"/>
        <v/>
      </c>
      <c r="AW133" s="6"/>
      <c r="AX133" s="61"/>
      <c r="AZ133" s="52"/>
      <c r="BA133" s="104"/>
      <c r="BB133" s="105"/>
      <c r="BC133" s="7"/>
      <c r="BD133" s="7"/>
      <c r="BE133" s="7"/>
      <c r="BF133" s="22" t="str">
        <f t="shared" si="168"/>
        <v/>
      </c>
      <c r="BG133" s="22" t="str">
        <f t="shared" si="169"/>
        <v/>
      </c>
      <c r="BH133" s="22" t="str">
        <f t="shared" si="170"/>
        <v/>
      </c>
      <c r="BI133" s="31" t="str">
        <f t="shared" si="171"/>
        <v/>
      </c>
      <c r="BJ133" s="8"/>
      <c r="BK133" s="61" t="s">
        <v>299</v>
      </c>
      <c r="BM133" s="19" t="str">
        <f t="shared" si="153"/>
        <v/>
      </c>
      <c r="BN133" s="20" t="str">
        <f t="shared" si="154"/>
        <v/>
      </c>
    </row>
    <row r="134" spans="2:66" x14ac:dyDescent="0.25">
      <c r="B134" s="143"/>
      <c r="C134" s="144"/>
      <c r="D134" s="150">
        <f t="shared" ca="1" si="155"/>
        <v>44158</v>
      </c>
      <c r="E134" s="151"/>
      <c r="F134" s="146"/>
      <c r="G134" s="144"/>
      <c r="H134" s="144"/>
      <c r="I134" s="147"/>
      <c r="J134" s="144"/>
      <c r="K134" s="148"/>
      <c r="M134" s="52"/>
      <c r="N134" s="9"/>
      <c r="O134" s="10"/>
      <c r="P134" s="7"/>
      <c r="Q134" s="124"/>
      <c r="R134" s="66"/>
      <c r="S134" s="22" t="str">
        <f t="shared" si="156"/>
        <v/>
      </c>
      <c r="T134" s="22" t="str">
        <f t="shared" si="157"/>
        <v/>
      </c>
      <c r="U134" s="22" t="str">
        <f t="shared" si="158"/>
        <v/>
      </c>
      <c r="V134" s="31" t="str">
        <f t="shared" si="159"/>
        <v/>
      </c>
      <c r="W134" s="66"/>
      <c r="X134" s="61"/>
      <c r="Z134" s="52"/>
      <c r="AA134" s="9"/>
      <c r="AB134" s="10"/>
      <c r="AC134" s="7"/>
      <c r="AD134" s="7"/>
      <c r="AE134" s="68"/>
      <c r="AF134" s="22" t="str">
        <f t="shared" si="160"/>
        <v/>
      </c>
      <c r="AG134" s="22" t="str">
        <f t="shared" si="161"/>
        <v/>
      </c>
      <c r="AH134" s="22" t="str">
        <f t="shared" si="162"/>
        <v/>
      </c>
      <c r="AI134" s="31" t="str">
        <f t="shared" si="163"/>
        <v/>
      </c>
      <c r="AJ134" s="66"/>
      <c r="AK134" s="61"/>
      <c r="AM134" s="52"/>
      <c r="AN134" s="9" t="s">
        <v>7</v>
      </c>
      <c r="AO134" s="10" t="s">
        <v>263</v>
      </c>
      <c r="AP134" s="7" t="s">
        <v>4</v>
      </c>
      <c r="AQ134" s="7"/>
      <c r="AR134" s="6"/>
      <c r="AS134" s="22" t="str">
        <f t="shared" si="164"/>
        <v/>
      </c>
      <c r="AT134" s="22" t="str">
        <f t="shared" si="165"/>
        <v/>
      </c>
      <c r="AU134" s="22" t="str">
        <f t="shared" si="166"/>
        <v/>
      </c>
      <c r="AV134" s="31" t="str">
        <f t="shared" si="167"/>
        <v/>
      </c>
      <c r="AW134" s="6"/>
      <c r="AX134" s="61"/>
      <c r="AZ134" s="52"/>
      <c r="BA134" s="104"/>
      <c r="BB134" s="105"/>
      <c r="BC134" s="7"/>
      <c r="BD134" s="7"/>
      <c r="BE134" s="7"/>
      <c r="BF134" s="22" t="str">
        <f t="shared" si="168"/>
        <v/>
      </c>
      <c r="BG134" s="22" t="str">
        <f t="shared" si="169"/>
        <v/>
      </c>
      <c r="BH134" s="22" t="str">
        <f t="shared" si="170"/>
        <v/>
      </c>
      <c r="BI134" s="31" t="str">
        <f t="shared" si="171"/>
        <v/>
      </c>
      <c r="BJ134" s="8"/>
      <c r="BK134" s="61" t="s">
        <v>299</v>
      </c>
      <c r="BM134" s="19" t="str">
        <f t="shared" si="153"/>
        <v/>
      </c>
      <c r="BN134" s="20" t="str">
        <f t="shared" si="154"/>
        <v/>
      </c>
    </row>
    <row r="135" spans="2:66" x14ac:dyDescent="0.25">
      <c r="B135" s="143"/>
      <c r="C135" s="144"/>
      <c r="D135" s="150">
        <f t="shared" ca="1" si="155"/>
        <v>44158</v>
      </c>
      <c r="E135" s="151"/>
      <c r="F135" s="146"/>
      <c r="G135" s="144"/>
      <c r="H135" s="144"/>
      <c r="I135" s="147"/>
      <c r="J135" s="144"/>
      <c r="K135" s="148"/>
      <c r="M135" s="52"/>
      <c r="N135" s="9"/>
      <c r="O135" s="10"/>
      <c r="P135" s="7"/>
      <c r="Q135" s="124"/>
      <c r="R135" s="66"/>
      <c r="S135" s="22" t="str">
        <f t="shared" si="156"/>
        <v/>
      </c>
      <c r="T135" s="22" t="str">
        <f t="shared" si="157"/>
        <v/>
      </c>
      <c r="U135" s="22" t="str">
        <f t="shared" si="158"/>
        <v/>
      </c>
      <c r="V135" s="31" t="str">
        <f t="shared" si="159"/>
        <v/>
      </c>
      <c r="W135" s="66"/>
      <c r="X135" s="61"/>
      <c r="Z135" s="52"/>
      <c r="AA135" s="9"/>
      <c r="AB135" s="10"/>
      <c r="AC135" s="7"/>
      <c r="AD135" s="7"/>
      <c r="AE135" s="68"/>
      <c r="AF135" s="22" t="str">
        <f t="shared" si="160"/>
        <v/>
      </c>
      <c r="AG135" s="22" t="str">
        <f t="shared" si="161"/>
        <v/>
      </c>
      <c r="AH135" s="22" t="str">
        <f t="shared" si="162"/>
        <v/>
      </c>
      <c r="AI135" s="31" t="str">
        <f t="shared" si="163"/>
        <v/>
      </c>
      <c r="AJ135" s="66"/>
      <c r="AK135" s="61"/>
      <c r="AM135" s="52"/>
      <c r="AN135" s="9" t="s">
        <v>7</v>
      </c>
      <c r="AO135" s="10" t="s">
        <v>282</v>
      </c>
      <c r="AP135" s="7" t="s">
        <v>4</v>
      </c>
      <c r="AQ135" s="7"/>
      <c r="AR135" s="6"/>
      <c r="AS135" s="22" t="str">
        <f t="shared" si="164"/>
        <v/>
      </c>
      <c r="AT135" s="22" t="str">
        <f t="shared" si="165"/>
        <v/>
      </c>
      <c r="AU135" s="22" t="str">
        <f t="shared" si="166"/>
        <v/>
      </c>
      <c r="AV135" s="31" t="str">
        <f t="shared" si="167"/>
        <v/>
      </c>
      <c r="AW135" s="6"/>
      <c r="AX135" s="61"/>
      <c r="AZ135" s="52"/>
      <c r="BA135" s="104"/>
      <c r="BB135" s="105"/>
      <c r="BC135" s="7"/>
      <c r="BD135" s="7"/>
      <c r="BE135" s="7"/>
      <c r="BF135" s="22" t="str">
        <f t="shared" si="168"/>
        <v/>
      </c>
      <c r="BG135" s="22" t="str">
        <f t="shared" si="169"/>
        <v/>
      </c>
      <c r="BH135" s="22" t="str">
        <f t="shared" si="170"/>
        <v/>
      </c>
      <c r="BI135" s="31" t="str">
        <f t="shared" si="171"/>
        <v/>
      </c>
      <c r="BJ135" s="8"/>
      <c r="BK135" s="61" t="s">
        <v>299</v>
      </c>
      <c r="BM135" s="19" t="str">
        <f t="shared" ref="BM135:BM198" si="172">IF(EXACT(B135, ""), "", B135)</f>
        <v/>
      </c>
      <c r="BN135" s="20" t="str">
        <f t="shared" ref="BN135:BN198" si="173">IF(EXACT(BM135, ""), "", IF(H135&gt;K135, K135, H135))</f>
        <v/>
      </c>
    </row>
    <row r="136" spans="2:66" x14ac:dyDescent="0.25">
      <c r="B136" s="143"/>
      <c r="C136" s="144"/>
      <c r="D136" s="150">
        <f t="shared" ca="1" si="155"/>
        <v>44158</v>
      </c>
      <c r="E136" s="151"/>
      <c r="F136" s="146"/>
      <c r="G136" s="144"/>
      <c r="H136" s="144"/>
      <c r="I136" s="147"/>
      <c r="J136" s="144"/>
      <c r="K136" s="148"/>
      <c r="M136" s="52"/>
      <c r="N136" s="9"/>
      <c r="O136" s="10"/>
      <c r="P136" s="7"/>
      <c r="Q136" s="124"/>
      <c r="R136" s="66"/>
      <c r="S136" s="22" t="str">
        <f t="shared" si="156"/>
        <v/>
      </c>
      <c r="T136" s="22" t="str">
        <f t="shared" si="157"/>
        <v/>
      </c>
      <c r="U136" s="22" t="str">
        <f t="shared" si="158"/>
        <v/>
      </c>
      <c r="V136" s="31" t="str">
        <f t="shared" si="159"/>
        <v/>
      </c>
      <c r="W136" s="66"/>
      <c r="X136" s="61"/>
      <c r="Z136" s="52"/>
      <c r="AA136" s="9"/>
      <c r="AB136" s="10"/>
      <c r="AC136" s="7"/>
      <c r="AD136" s="7"/>
      <c r="AE136" s="68"/>
      <c r="AF136" s="22" t="str">
        <f t="shared" si="160"/>
        <v/>
      </c>
      <c r="AG136" s="22" t="str">
        <f t="shared" si="161"/>
        <v/>
      </c>
      <c r="AH136" s="22" t="str">
        <f t="shared" si="162"/>
        <v/>
      </c>
      <c r="AI136" s="31" t="str">
        <f t="shared" si="163"/>
        <v/>
      </c>
      <c r="AJ136" s="66"/>
      <c r="AK136" s="61"/>
      <c r="AM136" s="52"/>
      <c r="AN136" s="9" t="s">
        <v>7</v>
      </c>
      <c r="AO136" s="10" t="s">
        <v>283</v>
      </c>
      <c r="AP136" s="7" t="s">
        <v>4</v>
      </c>
      <c r="AQ136" s="7"/>
      <c r="AR136" s="6"/>
      <c r="AS136" s="22" t="str">
        <f t="shared" si="164"/>
        <v/>
      </c>
      <c r="AT136" s="22" t="str">
        <f t="shared" si="165"/>
        <v/>
      </c>
      <c r="AU136" s="22" t="str">
        <f t="shared" si="166"/>
        <v/>
      </c>
      <c r="AV136" s="31" t="str">
        <f t="shared" si="167"/>
        <v/>
      </c>
      <c r="AW136" s="6"/>
      <c r="AX136" s="61"/>
      <c r="AZ136" s="52"/>
      <c r="BA136" s="104"/>
      <c r="BB136" s="105"/>
      <c r="BC136" s="7"/>
      <c r="BD136" s="7"/>
      <c r="BE136" s="7"/>
      <c r="BF136" s="22" t="str">
        <f t="shared" si="168"/>
        <v/>
      </c>
      <c r="BG136" s="22" t="str">
        <f t="shared" si="169"/>
        <v/>
      </c>
      <c r="BH136" s="22" t="str">
        <f t="shared" si="170"/>
        <v/>
      </c>
      <c r="BI136" s="31" t="str">
        <f t="shared" si="171"/>
        <v/>
      </c>
      <c r="BJ136" s="8"/>
      <c r="BK136" s="61" t="s">
        <v>299</v>
      </c>
      <c r="BM136" s="19" t="str">
        <f t="shared" si="172"/>
        <v/>
      </c>
      <c r="BN136" s="20" t="str">
        <f t="shared" si="173"/>
        <v/>
      </c>
    </row>
    <row r="137" spans="2:66" x14ac:dyDescent="0.25">
      <c r="B137" s="143"/>
      <c r="C137" s="144"/>
      <c r="D137" s="150">
        <f t="shared" ca="1" si="155"/>
        <v>44158</v>
      </c>
      <c r="E137" s="151"/>
      <c r="F137" s="146"/>
      <c r="G137" s="144"/>
      <c r="H137" s="144"/>
      <c r="I137" s="147"/>
      <c r="J137" s="144"/>
      <c r="K137" s="148"/>
      <c r="M137" s="52"/>
      <c r="N137" s="9"/>
      <c r="O137" s="10"/>
      <c r="P137" s="7"/>
      <c r="Q137" s="124"/>
      <c r="R137" s="66"/>
      <c r="S137" s="22" t="str">
        <f t="shared" si="156"/>
        <v/>
      </c>
      <c r="T137" s="22" t="str">
        <f t="shared" si="157"/>
        <v/>
      </c>
      <c r="U137" s="22" t="str">
        <f t="shared" si="158"/>
        <v/>
      </c>
      <c r="V137" s="31" t="str">
        <f t="shared" si="159"/>
        <v/>
      </c>
      <c r="W137" s="66"/>
      <c r="X137" s="61"/>
      <c r="Z137" s="52"/>
      <c r="AA137" s="9"/>
      <c r="AB137" s="10"/>
      <c r="AC137" s="7"/>
      <c r="AD137" s="7"/>
      <c r="AE137" s="68"/>
      <c r="AF137" s="22" t="str">
        <f t="shared" si="160"/>
        <v/>
      </c>
      <c r="AG137" s="22" t="str">
        <f t="shared" si="161"/>
        <v/>
      </c>
      <c r="AH137" s="22" t="str">
        <f t="shared" si="162"/>
        <v/>
      </c>
      <c r="AI137" s="31" t="str">
        <f t="shared" si="163"/>
        <v/>
      </c>
      <c r="AJ137" s="66"/>
      <c r="AK137" s="61"/>
      <c r="AM137" s="52"/>
      <c r="AN137" s="9" t="s">
        <v>7</v>
      </c>
      <c r="AO137" s="10" t="s">
        <v>264</v>
      </c>
      <c r="AP137" s="7" t="s">
        <v>4</v>
      </c>
      <c r="AQ137" s="7"/>
      <c r="AR137" s="6"/>
      <c r="AS137" s="22" t="str">
        <f t="shared" si="164"/>
        <v/>
      </c>
      <c r="AT137" s="22" t="str">
        <f t="shared" si="165"/>
        <v/>
      </c>
      <c r="AU137" s="22" t="str">
        <f t="shared" si="166"/>
        <v/>
      </c>
      <c r="AV137" s="31" t="str">
        <f t="shared" si="167"/>
        <v/>
      </c>
      <c r="AW137" s="6"/>
      <c r="AX137" s="61"/>
      <c r="AZ137" s="52"/>
      <c r="BA137" s="104"/>
      <c r="BB137" s="105"/>
      <c r="BC137" s="7"/>
      <c r="BD137" s="7"/>
      <c r="BE137" s="7"/>
      <c r="BF137" s="22" t="str">
        <f t="shared" si="168"/>
        <v/>
      </c>
      <c r="BG137" s="22" t="str">
        <f t="shared" si="169"/>
        <v/>
      </c>
      <c r="BH137" s="22" t="str">
        <f t="shared" si="170"/>
        <v/>
      </c>
      <c r="BI137" s="31" t="str">
        <f t="shared" si="171"/>
        <v/>
      </c>
      <c r="BJ137" s="8"/>
      <c r="BK137" s="61" t="s">
        <v>299</v>
      </c>
      <c r="BM137" s="19" t="str">
        <f t="shared" si="172"/>
        <v/>
      </c>
      <c r="BN137" s="20" t="str">
        <f t="shared" si="173"/>
        <v/>
      </c>
    </row>
    <row r="138" spans="2:66" x14ac:dyDescent="0.25">
      <c r="B138" s="143"/>
      <c r="C138" s="144"/>
      <c r="D138" s="150">
        <f t="shared" ca="1" si="155"/>
        <v>44158</v>
      </c>
      <c r="E138" s="151"/>
      <c r="F138" s="146"/>
      <c r="G138" s="144"/>
      <c r="H138" s="144"/>
      <c r="I138" s="147"/>
      <c r="J138" s="144"/>
      <c r="K138" s="148"/>
      <c r="M138" s="52"/>
      <c r="N138" s="9"/>
      <c r="O138" s="10"/>
      <c r="P138" s="7"/>
      <c r="Q138" s="124"/>
      <c r="R138" s="66"/>
      <c r="S138" s="22" t="str">
        <f t="shared" si="156"/>
        <v/>
      </c>
      <c r="T138" s="22" t="str">
        <f t="shared" si="157"/>
        <v/>
      </c>
      <c r="U138" s="22" t="str">
        <f t="shared" si="158"/>
        <v/>
      </c>
      <c r="V138" s="31" t="str">
        <f t="shared" si="159"/>
        <v/>
      </c>
      <c r="W138" s="66"/>
      <c r="X138" s="61"/>
      <c r="Z138" s="52"/>
      <c r="AA138" s="9"/>
      <c r="AB138" s="10"/>
      <c r="AC138" s="7"/>
      <c r="AD138" s="7"/>
      <c r="AE138" s="68"/>
      <c r="AF138" s="22" t="str">
        <f t="shared" si="160"/>
        <v/>
      </c>
      <c r="AG138" s="22" t="str">
        <f t="shared" si="161"/>
        <v/>
      </c>
      <c r="AH138" s="22" t="str">
        <f t="shared" si="162"/>
        <v/>
      </c>
      <c r="AI138" s="31" t="str">
        <f t="shared" si="163"/>
        <v/>
      </c>
      <c r="AJ138" s="66"/>
      <c r="AK138" s="61"/>
      <c r="AM138" s="52"/>
      <c r="AN138" s="9" t="s">
        <v>7</v>
      </c>
      <c r="AO138" s="10" t="s">
        <v>280</v>
      </c>
      <c r="AP138" s="7" t="s">
        <v>4</v>
      </c>
      <c r="AQ138" s="7"/>
      <c r="AR138" s="6"/>
      <c r="AS138" s="22" t="str">
        <f t="shared" si="164"/>
        <v/>
      </c>
      <c r="AT138" s="22" t="str">
        <f t="shared" si="165"/>
        <v/>
      </c>
      <c r="AU138" s="22" t="str">
        <f t="shared" si="166"/>
        <v/>
      </c>
      <c r="AV138" s="31" t="str">
        <f t="shared" si="167"/>
        <v/>
      </c>
      <c r="AW138" s="6"/>
      <c r="AX138" s="61"/>
      <c r="AZ138" s="52"/>
      <c r="BA138" s="104"/>
      <c r="BB138" s="105"/>
      <c r="BC138" s="7"/>
      <c r="BD138" s="7"/>
      <c r="BE138" s="7"/>
      <c r="BF138" s="22" t="str">
        <f t="shared" si="168"/>
        <v/>
      </c>
      <c r="BG138" s="22" t="str">
        <f t="shared" si="169"/>
        <v/>
      </c>
      <c r="BH138" s="22" t="str">
        <f t="shared" si="170"/>
        <v/>
      </c>
      <c r="BI138" s="31" t="str">
        <f t="shared" si="171"/>
        <v/>
      </c>
      <c r="BJ138" s="8"/>
      <c r="BK138" s="61" t="s">
        <v>299</v>
      </c>
      <c r="BM138" s="19" t="str">
        <f t="shared" si="172"/>
        <v/>
      </c>
      <c r="BN138" s="20" t="str">
        <f t="shared" si="173"/>
        <v/>
      </c>
    </row>
    <row r="139" spans="2:66" x14ac:dyDescent="0.25">
      <c r="B139" s="143"/>
      <c r="C139" s="144"/>
      <c r="D139" s="150">
        <f t="shared" ca="1" si="155"/>
        <v>44158</v>
      </c>
      <c r="E139" s="151"/>
      <c r="F139" s="146"/>
      <c r="G139" s="144"/>
      <c r="H139" s="144"/>
      <c r="I139" s="147"/>
      <c r="J139" s="144"/>
      <c r="K139" s="148"/>
      <c r="M139" s="52"/>
      <c r="N139" s="9"/>
      <c r="O139" s="10"/>
      <c r="P139" s="7"/>
      <c r="Q139" s="124"/>
      <c r="R139" s="66"/>
      <c r="S139" s="22" t="str">
        <f t="shared" si="156"/>
        <v/>
      </c>
      <c r="T139" s="22" t="str">
        <f t="shared" si="157"/>
        <v/>
      </c>
      <c r="U139" s="22" t="str">
        <f t="shared" si="158"/>
        <v/>
      </c>
      <c r="V139" s="31" t="str">
        <f t="shared" si="159"/>
        <v/>
      </c>
      <c r="W139" s="66"/>
      <c r="X139" s="61"/>
      <c r="Z139" s="52"/>
      <c r="AA139" s="9"/>
      <c r="AB139" s="10"/>
      <c r="AC139" s="7"/>
      <c r="AD139" s="7"/>
      <c r="AE139" s="68"/>
      <c r="AF139" s="22" t="str">
        <f t="shared" si="160"/>
        <v/>
      </c>
      <c r="AG139" s="22" t="str">
        <f t="shared" si="161"/>
        <v/>
      </c>
      <c r="AH139" s="22" t="str">
        <f t="shared" si="162"/>
        <v/>
      </c>
      <c r="AI139" s="31" t="str">
        <f t="shared" si="163"/>
        <v/>
      </c>
      <c r="AJ139" s="66"/>
      <c r="AK139" s="61"/>
      <c r="AM139" s="52"/>
      <c r="AN139" s="9" t="s">
        <v>7</v>
      </c>
      <c r="AO139" s="10" t="s">
        <v>281</v>
      </c>
      <c r="AP139" s="7" t="s">
        <v>4</v>
      </c>
      <c r="AQ139" s="7"/>
      <c r="AR139" s="6"/>
      <c r="AS139" s="22" t="str">
        <f t="shared" si="164"/>
        <v/>
      </c>
      <c r="AT139" s="22" t="str">
        <f t="shared" si="165"/>
        <v/>
      </c>
      <c r="AU139" s="22" t="str">
        <f t="shared" si="166"/>
        <v/>
      </c>
      <c r="AV139" s="31" t="str">
        <f t="shared" si="167"/>
        <v/>
      </c>
      <c r="AW139" s="6"/>
      <c r="AX139" s="61"/>
      <c r="AZ139" s="52"/>
      <c r="BA139" s="104"/>
      <c r="BB139" s="105"/>
      <c r="BC139" s="7"/>
      <c r="BD139" s="7"/>
      <c r="BE139" s="7"/>
      <c r="BF139" s="22" t="str">
        <f t="shared" si="168"/>
        <v/>
      </c>
      <c r="BG139" s="22" t="str">
        <f t="shared" si="169"/>
        <v/>
      </c>
      <c r="BH139" s="22" t="str">
        <f t="shared" si="170"/>
        <v/>
      </c>
      <c r="BI139" s="31" t="str">
        <f t="shared" si="171"/>
        <v/>
      </c>
      <c r="BJ139" s="8"/>
      <c r="BK139" s="61" t="s">
        <v>299</v>
      </c>
      <c r="BM139" s="19" t="str">
        <f t="shared" si="172"/>
        <v/>
      </c>
      <c r="BN139" s="20" t="str">
        <f t="shared" si="173"/>
        <v/>
      </c>
    </row>
    <row r="140" spans="2:66" x14ac:dyDescent="0.25">
      <c r="B140" s="143"/>
      <c r="C140" s="144"/>
      <c r="D140" s="150">
        <f t="shared" ca="1" si="155"/>
        <v>44158</v>
      </c>
      <c r="E140" s="151"/>
      <c r="F140" s="146"/>
      <c r="G140" s="144"/>
      <c r="H140" s="144"/>
      <c r="I140" s="147"/>
      <c r="J140" s="144"/>
      <c r="K140" s="148"/>
      <c r="M140" s="52"/>
      <c r="N140" s="9"/>
      <c r="O140" s="10"/>
      <c r="P140" s="7"/>
      <c r="Q140" s="124"/>
      <c r="R140" s="66"/>
      <c r="S140" s="22" t="str">
        <f t="shared" si="156"/>
        <v/>
      </c>
      <c r="T140" s="22" t="str">
        <f t="shared" si="157"/>
        <v/>
      </c>
      <c r="U140" s="22" t="str">
        <f t="shared" si="158"/>
        <v/>
      </c>
      <c r="V140" s="31" t="str">
        <f t="shared" si="159"/>
        <v/>
      </c>
      <c r="W140" s="66"/>
      <c r="X140" s="61"/>
      <c r="Z140" s="52"/>
      <c r="AA140" s="9"/>
      <c r="AB140" s="10"/>
      <c r="AC140" s="7"/>
      <c r="AD140" s="7"/>
      <c r="AE140" s="68"/>
      <c r="AF140" s="22" t="str">
        <f t="shared" si="160"/>
        <v/>
      </c>
      <c r="AG140" s="22" t="str">
        <f t="shared" si="161"/>
        <v/>
      </c>
      <c r="AH140" s="22" t="str">
        <f t="shared" si="162"/>
        <v/>
      </c>
      <c r="AI140" s="31" t="str">
        <f t="shared" si="163"/>
        <v/>
      </c>
      <c r="AJ140" s="66"/>
      <c r="AK140" s="61"/>
      <c r="AM140" s="52"/>
      <c r="AN140" s="9" t="s">
        <v>7</v>
      </c>
      <c r="AO140" s="10" t="s">
        <v>265</v>
      </c>
      <c r="AP140" s="7" t="s">
        <v>4</v>
      </c>
      <c r="AQ140" s="7"/>
      <c r="AR140" s="6"/>
      <c r="AS140" s="22" t="str">
        <f t="shared" si="164"/>
        <v/>
      </c>
      <c r="AT140" s="22" t="str">
        <f t="shared" si="165"/>
        <v/>
      </c>
      <c r="AU140" s="22" t="str">
        <f t="shared" si="166"/>
        <v/>
      </c>
      <c r="AV140" s="31" t="str">
        <f t="shared" si="167"/>
        <v/>
      </c>
      <c r="AW140" s="6"/>
      <c r="AX140" s="61"/>
      <c r="AZ140" s="52"/>
      <c r="BA140" s="104"/>
      <c r="BB140" s="105"/>
      <c r="BC140" s="7"/>
      <c r="BD140" s="7"/>
      <c r="BE140" s="7"/>
      <c r="BF140" s="22" t="str">
        <f t="shared" si="168"/>
        <v/>
      </c>
      <c r="BG140" s="22" t="str">
        <f t="shared" si="169"/>
        <v/>
      </c>
      <c r="BH140" s="22" t="str">
        <f t="shared" si="170"/>
        <v/>
      </c>
      <c r="BI140" s="31" t="str">
        <f t="shared" si="171"/>
        <v/>
      </c>
      <c r="BJ140" s="8"/>
      <c r="BK140" s="61" t="s">
        <v>299</v>
      </c>
      <c r="BM140" s="19" t="str">
        <f t="shared" si="172"/>
        <v/>
      </c>
      <c r="BN140" s="20" t="str">
        <f t="shared" si="173"/>
        <v/>
      </c>
    </row>
    <row r="141" spans="2:66" x14ac:dyDescent="0.25">
      <c r="B141" s="143"/>
      <c r="C141" s="144"/>
      <c r="D141" s="150">
        <f t="shared" ca="1" si="155"/>
        <v>44158</v>
      </c>
      <c r="E141" s="151"/>
      <c r="F141" s="146"/>
      <c r="G141" s="144"/>
      <c r="H141" s="144"/>
      <c r="I141" s="147"/>
      <c r="J141" s="144"/>
      <c r="K141" s="148"/>
      <c r="M141" s="52"/>
      <c r="N141" s="9"/>
      <c r="O141" s="10"/>
      <c r="P141" s="7"/>
      <c r="Q141" s="124"/>
      <c r="R141" s="66"/>
      <c r="S141" s="22" t="str">
        <f t="shared" si="156"/>
        <v/>
      </c>
      <c r="T141" s="22" t="str">
        <f t="shared" si="157"/>
        <v/>
      </c>
      <c r="U141" s="22" t="str">
        <f t="shared" si="158"/>
        <v/>
      </c>
      <c r="V141" s="31" t="str">
        <f t="shared" si="159"/>
        <v/>
      </c>
      <c r="W141" s="66"/>
      <c r="X141" s="61"/>
      <c r="Z141" s="52"/>
      <c r="AA141" s="9"/>
      <c r="AB141" s="10"/>
      <c r="AC141" s="7"/>
      <c r="AD141" s="7"/>
      <c r="AE141" s="68"/>
      <c r="AF141" s="22" t="str">
        <f t="shared" si="160"/>
        <v/>
      </c>
      <c r="AG141" s="22" t="str">
        <f t="shared" si="161"/>
        <v/>
      </c>
      <c r="AH141" s="22" t="str">
        <f t="shared" si="162"/>
        <v/>
      </c>
      <c r="AI141" s="31" t="str">
        <f t="shared" si="163"/>
        <v/>
      </c>
      <c r="AJ141" s="66"/>
      <c r="AK141" s="61"/>
      <c r="AM141" s="52"/>
      <c r="AN141" s="9" t="s">
        <v>7</v>
      </c>
      <c r="AO141" s="10" t="s">
        <v>278</v>
      </c>
      <c r="AP141" s="7" t="s">
        <v>4</v>
      </c>
      <c r="AQ141" s="7"/>
      <c r="AR141" s="6"/>
      <c r="AS141" s="22" t="str">
        <f t="shared" si="164"/>
        <v/>
      </c>
      <c r="AT141" s="22" t="str">
        <f t="shared" si="165"/>
        <v/>
      </c>
      <c r="AU141" s="22" t="str">
        <f t="shared" si="166"/>
        <v/>
      </c>
      <c r="AV141" s="31" t="str">
        <f t="shared" si="167"/>
        <v/>
      </c>
      <c r="AW141" s="6"/>
      <c r="AX141" s="61"/>
      <c r="AZ141" s="52"/>
      <c r="BA141" s="104"/>
      <c r="BB141" s="105"/>
      <c r="BC141" s="7"/>
      <c r="BD141" s="7"/>
      <c r="BE141" s="7"/>
      <c r="BF141" s="22" t="str">
        <f t="shared" si="168"/>
        <v/>
      </c>
      <c r="BG141" s="22" t="str">
        <f t="shared" si="169"/>
        <v/>
      </c>
      <c r="BH141" s="22" t="str">
        <f t="shared" si="170"/>
        <v/>
      </c>
      <c r="BI141" s="31" t="str">
        <f t="shared" si="171"/>
        <v/>
      </c>
      <c r="BJ141" s="8"/>
      <c r="BK141" s="61" t="s">
        <v>299</v>
      </c>
      <c r="BM141" s="19" t="str">
        <f t="shared" si="172"/>
        <v/>
      </c>
      <c r="BN141" s="20" t="str">
        <f t="shared" si="173"/>
        <v/>
      </c>
    </row>
    <row r="142" spans="2:66" x14ac:dyDescent="0.25">
      <c r="B142" s="143"/>
      <c r="C142" s="144"/>
      <c r="D142" s="150">
        <f t="shared" ca="1" si="155"/>
        <v>44158</v>
      </c>
      <c r="E142" s="151"/>
      <c r="F142" s="146"/>
      <c r="G142" s="144"/>
      <c r="H142" s="144"/>
      <c r="I142" s="147"/>
      <c r="J142" s="144"/>
      <c r="K142" s="148"/>
      <c r="M142" s="52"/>
      <c r="N142" s="9"/>
      <c r="O142" s="10"/>
      <c r="P142" s="7"/>
      <c r="Q142" s="124"/>
      <c r="R142" s="66"/>
      <c r="S142" s="22" t="str">
        <f t="shared" si="156"/>
        <v/>
      </c>
      <c r="T142" s="22" t="str">
        <f t="shared" si="157"/>
        <v/>
      </c>
      <c r="U142" s="22" t="str">
        <f t="shared" si="158"/>
        <v/>
      </c>
      <c r="V142" s="31" t="str">
        <f t="shared" si="159"/>
        <v/>
      </c>
      <c r="W142" s="66"/>
      <c r="X142" s="61"/>
      <c r="Z142" s="52"/>
      <c r="AA142" s="9"/>
      <c r="AB142" s="10"/>
      <c r="AC142" s="7"/>
      <c r="AD142" s="7"/>
      <c r="AE142" s="68"/>
      <c r="AF142" s="22" t="str">
        <f t="shared" si="160"/>
        <v/>
      </c>
      <c r="AG142" s="22" t="str">
        <f t="shared" si="161"/>
        <v/>
      </c>
      <c r="AH142" s="22" t="str">
        <f t="shared" si="162"/>
        <v/>
      </c>
      <c r="AI142" s="31" t="str">
        <f t="shared" si="163"/>
        <v/>
      </c>
      <c r="AJ142" s="66"/>
      <c r="AK142" s="61"/>
      <c r="AM142" s="52"/>
      <c r="AN142" s="9" t="s">
        <v>7</v>
      </c>
      <c r="AO142" s="10" t="s">
        <v>279</v>
      </c>
      <c r="AP142" s="7" t="s">
        <v>4</v>
      </c>
      <c r="AQ142" s="7"/>
      <c r="AR142" s="6"/>
      <c r="AS142" s="22" t="str">
        <f t="shared" si="164"/>
        <v/>
      </c>
      <c r="AT142" s="22" t="str">
        <f t="shared" si="165"/>
        <v/>
      </c>
      <c r="AU142" s="22" t="str">
        <f t="shared" si="166"/>
        <v/>
      </c>
      <c r="AV142" s="31" t="str">
        <f t="shared" si="167"/>
        <v/>
      </c>
      <c r="AW142" s="6"/>
      <c r="AX142" s="61"/>
      <c r="AZ142" s="52"/>
      <c r="BA142" s="104"/>
      <c r="BB142" s="105"/>
      <c r="BC142" s="7"/>
      <c r="BD142" s="7"/>
      <c r="BE142" s="7"/>
      <c r="BF142" s="22" t="str">
        <f t="shared" si="168"/>
        <v/>
      </c>
      <c r="BG142" s="22" t="str">
        <f t="shared" si="169"/>
        <v/>
      </c>
      <c r="BH142" s="22" t="str">
        <f t="shared" si="170"/>
        <v/>
      </c>
      <c r="BI142" s="31" t="str">
        <f t="shared" si="171"/>
        <v/>
      </c>
      <c r="BJ142" s="8"/>
      <c r="BK142" s="61" t="s">
        <v>299</v>
      </c>
      <c r="BM142" s="19" t="str">
        <f t="shared" si="172"/>
        <v/>
      </c>
      <c r="BN142" s="20" t="str">
        <f t="shared" si="173"/>
        <v/>
      </c>
    </row>
    <row r="143" spans="2:66" x14ac:dyDescent="0.25">
      <c r="B143" s="143"/>
      <c r="C143" s="144"/>
      <c r="D143" s="150">
        <f t="shared" ca="1" si="155"/>
        <v>44158</v>
      </c>
      <c r="E143" s="151"/>
      <c r="F143" s="146"/>
      <c r="G143" s="144"/>
      <c r="H143" s="144"/>
      <c r="I143" s="147"/>
      <c r="J143" s="144"/>
      <c r="K143" s="148"/>
      <c r="M143" s="52"/>
      <c r="N143" s="9"/>
      <c r="O143" s="10"/>
      <c r="P143" s="7"/>
      <c r="Q143" s="124"/>
      <c r="R143" s="66"/>
      <c r="S143" s="22" t="str">
        <f t="shared" si="156"/>
        <v/>
      </c>
      <c r="T143" s="22" t="str">
        <f t="shared" si="157"/>
        <v/>
      </c>
      <c r="U143" s="22" t="str">
        <f t="shared" si="158"/>
        <v/>
      </c>
      <c r="V143" s="31" t="str">
        <f t="shared" si="159"/>
        <v/>
      </c>
      <c r="W143" s="66"/>
      <c r="X143" s="61"/>
      <c r="Z143" s="52"/>
      <c r="AA143" s="9"/>
      <c r="AB143" s="10"/>
      <c r="AC143" s="7"/>
      <c r="AD143" s="7"/>
      <c r="AE143" s="68"/>
      <c r="AF143" s="22" t="str">
        <f t="shared" si="160"/>
        <v/>
      </c>
      <c r="AG143" s="22" t="str">
        <f t="shared" si="161"/>
        <v/>
      </c>
      <c r="AH143" s="22" t="str">
        <f t="shared" si="162"/>
        <v/>
      </c>
      <c r="AI143" s="31" t="str">
        <f t="shared" si="163"/>
        <v/>
      </c>
      <c r="AJ143" s="66"/>
      <c r="AK143" s="61"/>
      <c r="AM143" s="52"/>
      <c r="AN143" s="9" t="s">
        <v>7</v>
      </c>
      <c r="AO143" s="10" t="s">
        <v>266</v>
      </c>
      <c r="AP143" s="7" t="s">
        <v>4</v>
      </c>
      <c r="AQ143" s="7"/>
      <c r="AR143" s="6"/>
      <c r="AS143" s="22" t="str">
        <f t="shared" si="164"/>
        <v/>
      </c>
      <c r="AT143" s="22" t="str">
        <f t="shared" si="165"/>
        <v/>
      </c>
      <c r="AU143" s="22" t="str">
        <f t="shared" si="166"/>
        <v/>
      </c>
      <c r="AV143" s="31" t="str">
        <f t="shared" si="167"/>
        <v/>
      </c>
      <c r="AW143" s="6"/>
      <c r="AX143" s="61"/>
      <c r="AZ143" s="52"/>
      <c r="BA143" s="104"/>
      <c r="BB143" s="105"/>
      <c r="BC143" s="7"/>
      <c r="BD143" s="7"/>
      <c r="BE143" s="7"/>
      <c r="BF143" s="22" t="str">
        <f t="shared" si="168"/>
        <v/>
      </c>
      <c r="BG143" s="22" t="str">
        <f t="shared" si="169"/>
        <v/>
      </c>
      <c r="BH143" s="22" t="str">
        <f t="shared" si="170"/>
        <v/>
      </c>
      <c r="BI143" s="31" t="str">
        <f t="shared" si="171"/>
        <v/>
      </c>
      <c r="BJ143" s="8"/>
      <c r="BK143" s="61" t="s">
        <v>299</v>
      </c>
      <c r="BM143" s="19" t="str">
        <f t="shared" si="172"/>
        <v/>
      </c>
      <c r="BN143" s="20" t="str">
        <f t="shared" si="173"/>
        <v/>
      </c>
    </row>
    <row r="144" spans="2:66" x14ac:dyDescent="0.25">
      <c r="B144" s="143"/>
      <c r="C144" s="144"/>
      <c r="D144" s="150">
        <f t="shared" ca="1" si="155"/>
        <v>44158</v>
      </c>
      <c r="E144" s="151"/>
      <c r="F144" s="146"/>
      <c r="G144" s="144"/>
      <c r="H144" s="144"/>
      <c r="I144" s="147"/>
      <c r="J144" s="144"/>
      <c r="K144" s="148"/>
      <c r="M144" s="52"/>
      <c r="N144" s="9"/>
      <c r="O144" s="10"/>
      <c r="P144" s="7"/>
      <c r="Q144" s="124"/>
      <c r="R144" s="66"/>
      <c r="S144" s="22" t="str">
        <f t="shared" si="156"/>
        <v/>
      </c>
      <c r="T144" s="22" t="str">
        <f t="shared" si="157"/>
        <v/>
      </c>
      <c r="U144" s="22" t="str">
        <f t="shared" si="158"/>
        <v/>
      </c>
      <c r="V144" s="31" t="str">
        <f t="shared" si="159"/>
        <v/>
      </c>
      <c r="W144" s="66"/>
      <c r="X144" s="61"/>
      <c r="Z144" s="52"/>
      <c r="AA144" s="9"/>
      <c r="AB144" s="10"/>
      <c r="AC144" s="7"/>
      <c r="AD144" s="7"/>
      <c r="AE144" s="68"/>
      <c r="AF144" s="22" t="str">
        <f t="shared" si="160"/>
        <v/>
      </c>
      <c r="AG144" s="22" t="str">
        <f t="shared" si="161"/>
        <v/>
      </c>
      <c r="AH144" s="22" t="str">
        <f t="shared" si="162"/>
        <v/>
      </c>
      <c r="AI144" s="31" t="str">
        <f t="shared" si="163"/>
        <v/>
      </c>
      <c r="AJ144" s="66"/>
      <c r="AK144" s="61"/>
      <c r="AM144" s="52"/>
      <c r="AN144" s="9" t="s">
        <v>7</v>
      </c>
      <c r="AO144" s="10" t="s">
        <v>276</v>
      </c>
      <c r="AP144" s="7" t="s">
        <v>4</v>
      </c>
      <c r="AQ144" s="7"/>
      <c r="AR144" s="6"/>
      <c r="AS144" s="22" t="str">
        <f t="shared" si="164"/>
        <v/>
      </c>
      <c r="AT144" s="22" t="str">
        <f t="shared" si="165"/>
        <v/>
      </c>
      <c r="AU144" s="22" t="str">
        <f t="shared" si="166"/>
        <v/>
      </c>
      <c r="AV144" s="31" t="str">
        <f t="shared" si="167"/>
        <v/>
      </c>
      <c r="AW144" s="6"/>
      <c r="AX144" s="61"/>
      <c r="AZ144" s="52"/>
      <c r="BA144" s="104"/>
      <c r="BB144" s="105"/>
      <c r="BC144" s="7"/>
      <c r="BD144" s="7"/>
      <c r="BE144" s="7"/>
      <c r="BF144" s="22" t="str">
        <f t="shared" si="168"/>
        <v/>
      </c>
      <c r="BG144" s="22" t="str">
        <f t="shared" si="169"/>
        <v/>
      </c>
      <c r="BH144" s="22" t="str">
        <f t="shared" si="170"/>
        <v/>
      </c>
      <c r="BI144" s="31" t="str">
        <f t="shared" si="171"/>
        <v/>
      </c>
      <c r="BJ144" s="8"/>
      <c r="BK144" s="61" t="s">
        <v>299</v>
      </c>
      <c r="BM144" s="19" t="str">
        <f t="shared" si="172"/>
        <v/>
      </c>
      <c r="BN144" s="20" t="str">
        <f t="shared" si="173"/>
        <v/>
      </c>
    </row>
    <row r="145" spans="2:66" x14ac:dyDescent="0.25">
      <c r="B145" s="143"/>
      <c r="C145" s="144"/>
      <c r="D145" s="150">
        <f t="shared" ca="1" si="155"/>
        <v>44158</v>
      </c>
      <c r="E145" s="151"/>
      <c r="F145" s="146"/>
      <c r="G145" s="144"/>
      <c r="H145" s="144"/>
      <c r="I145" s="147"/>
      <c r="J145" s="144"/>
      <c r="K145" s="148"/>
      <c r="M145" s="52"/>
      <c r="N145" s="9"/>
      <c r="O145" s="10"/>
      <c r="P145" s="7"/>
      <c r="Q145" s="124"/>
      <c r="R145" s="66"/>
      <c r="S145" s="22" t="str">
        <f t="shared" si="156"/>
        <v/>
      </c>
      <c r="T145" s="22" t="str">
        <f t="shared" si="157"/>
        <v/>
      </c>
      <c r="U145" s="22" t="str">
        <f t="shared" si="158"/>
        <v/>
      </c>
      <c r="V145" s="31" t="str">
        <f t="shared" si="159"/>
        <v/>
      </c>
      <c r="W145" s="66"/>
      <c r="X145" s="61"/>
      <c r="Z145" s="52"/>
      <c r="AA145" s="9"/>
      <c r="AB145" s="10"/>
      <c r="AC145" s="7"/>
      <c r="AD145" s="7"/>
      <c r="AE145" s="68"/>
      <c r="AF145" s="22" t="str">
        <f t="shared" si="160"/>
        <v/>
      </c>
      <c r="AG145" s="22" t="str">
        <f t="shared" si="161"/>
        <v/>
      </c>
      <c r="AH145" s="22" t="str">
        <f t="shared" si="162"/>
        <v/>
      </c>
      <c r="AI145" s="31" t="str">
        <f t="shared" si="163"/>
        <v/>
      </c>
      <c r="AJ145" s="66"/>
      <c r="AK145" s="61"/>
      <c r="AM145" s="52"/>
      <c r="AN145" s="9" t="s">
        <v>7</v>
      </c>
      <c r="AO145" s="10" t="s">
        <v>277</v>
      </c>
      <c r="AP145" s="7" t="s">
        <v>4</v>
      </c>
      <c r="AQ145" s="7"/>
      <c r="AR145" s="6"/>
      <c r="AS145" s="22" t="str">
        <f t="shared" si="164"/>
        <v/>
      </c>
      <c r="AT145" s="22" t="str">
        <f t="shared" si="165"/>
        <v/>
      </c>
      <c r="AU145" s="22" t="str">
        <f t="shared" si="166"/>
        <v/>
      </c>
      <c r="AV145" s="31" t="str">
        <f t="shared" si="167"/>
        <v/>
      </c>
      <c r="AW145" s="6"/>
      <c r="AX145" s="61"/>
      <c r="AZ145" s="52"/>
      <c r="BA145" s="104"/>
      <c r="BB145" s="105"/>
      <c r="BC145" s="7"/>
      <c r="BD145" s="7"/>
      <c r="BE145" s="7"/>
      <c r="BF145" s="22" t="str">
        <f t="shared" si="168"/>
        <v/>
      </c>
      <c r="BG145" s="22" t="str">
        <f t="shared" si="169"/>
        <v/>
      </c>
      <c r="BH145" s="22" t="str">
        <f t="shared" si="170"/>
        <v/>
      </c>
      <c r="BI145" s="31" t="str">
        <f t="shared" si="171"/>
        <v/>
      </c>
      <c r="BJ145" s="8"/>
      <c r="BK145" s="61" t="s">
        <v>299</v>
      </c>
      <c r="BM145" s="19" t="str">
        <f t="shared" si="172"/>
        <v/>
      </c>
      <c r="BN145" s="20" t="str">
        <f t="shared" si="173"/>
        <v/>
      </c>
    </row>
    <row r="146" spans="2:66" x14ac:dyDescent="0.25">
      <c r="B146" s="143"/>
      <c r="C146" s="144"/>
      <c r="D146" s="150">
        <f t="shared" ca="1" si="155"/>
        <v>44158</v>
      </c>
      <c r="E146" s="151"/>
      <c r="F146" s="146"/>
      <c r="G146" s="144"/>
      <c r="H146" s="144"/>
      <c r="I146" s="147"/>
      <c r="J146" s="144"/>
      <c r="K146" s="148"/>
      <c r="M146" s="52"/>
      <c r="N146" s="9"/>
      <c r="O146" s="10"/>
      <c r="P146" s="7"/>
      <c r="Q146" s="124"/>
      <c r="R146" s="66"/>
      <c r="S146" s="22" t="str">
        <f t="shared" si="156"/>
        <v/>
      </c>
      <c r="T146" s="22" t="str">
        <f t="shared" si="157"/>
        <v/>
      </c>
      <c r="U146" s="22" t="str">
        <f t="shared" si="158"/>
        <v/>
      </c>
      <c r="V146" s="31" t="str">
        <f t="shared" si="159"/>
        <v/>
      </c>
      <c r="W146" s="66"/>
      <c r="X146" s="61"/>
      <c r="Z146" s="52"/>
      <c r="AA146" s="9"/>
      <c r="AB146" s="10"/>
      <c r="AC146" s="7"/>
      <c r="AD146" s="7"/>
      <c r="AE146" s="68"/>
      <c r="AF146" s="22" t="str">
        <f t="shared" si="160"/>
        <v/>
      </c>
      <c r="AG146" s="22" t="str">
        <f t="shared" si="161"/>
        <v/>
      </c>
      <c r="AH146" s="22" t="str">
        <f t="shared" si="162"/>
        <v/>
      </c>
      <c r="AI146" s="31" t="str">
        <f t="shared" si="163"/>
        <v/>
      </c>
      <c r="AJ146" s="66"/>
      <c r="AK146" s="61"/>
      <c r="AM146" s="52"/>
      <c r="AN146" s="9" t="s">
        <v>7</v>
      </c>
      <c r="AO146" s="10" t="s">
        <v>267</v>
      </c>
      <c r="AP146" s="7" t="s">
        <v>4</v>
      </c>
      <c r="AQ146" s="7"/>
      <c r="AR146" s="6"/>
      <c r="AS146" s="22" t="str">
        <f t="shared" si="164"/>
        <v/>
      </c>
      <c r="AT146" s="22" t="str">
        <f t="shared" si="165"/>
        <v/>
      </c>
      <c r="AU146" s="22" t="str">
        <f t="shared" si="166"/>
        <v/>
      </c>
      <c r="AV146" s="31" t="str">
        <f t="shared" si="167"/>
        <v/>
      </c>
      <c r="AW146" s="6"/>
      <c r="AX146" s="61"/>
      <c r="AZ146" s="52"/>
      <c r="BA146" s="104"/>
      <c r="BB146" s="105"/>
      <c r="BC146" s="7"/>
      <c r="BD146" s="7"/>
      <c r="BE146" s="7"/>
      <c r="BF146" s="22" t="str">
        <f t="shared" si="168"/>
        <v/>
      </c>
      <c r="BG146" s="22" t="str">
        <f t="shared" si="169"/>
        <v/>
      </c>
      <c r="BH146" s="22" t="str">
        <f t="shared" si="170"/>
        <v/>
      </c>
      <c r="BI146" s="31" t="str">
        <f t="shared" si="171"/>
        <v/>
      </c>
      <c r="BJ146" s="8"/>
      <c r="BK146" s="61" t="s">
        <v>299</v>
      </c>
      <c r="BM146" s="19" t="str">
        <f t="shared" si="172"/>
        <v/>
      </c>
      <c r="BN146" s="20" t="str">
        <f t="shared" si="173"/>
        <v/>
      </c>
    </row>
    <row r="147" spans="2:66" x14ac:dyDescent="0.25">
      <c r="B147" s="143"/>
      <c r="C147" s="144"/>
      <c r="D147" s="150">
        <f t="shared" ca="1" si="155"/>
        <v>44158</v>
      </c>
      <c r="E147" s="151"/>
      <c r="F147" s="146"/>
      <c r="G147" s="144"/>
      <c r="H147" s="144"/>
      <c r="I147" s="147"/>
      <c r="J147" s="144"/>
      <c r="K147" s="148"/>
      <c r="M147" s="52"/>
      <c r="N147" s="9"/>
      <c r="O147" s="10"/>
      <c r="P147" s="7"/>
      <c r="Q147" s="124"/>
      <c r="R147" s="66"/>
      <c r="S147" s="22" t="str">
        <f t="shared" si="156"/>
        <v/>
      </c>
      <c r="T147" s="22" t="str">
        <f t="shared" si="157"/>
        <v/>
      </c>
      <c r="U147" s="22" t="str">
        <f t="shared" si="158"/>
        <v/>
      </c>
      <c r="V147" s="31" t="str">
        <f t="shared" si="159"/>
        <v/>
      </c>
      <c r="W147" s="66"/>
      <c r="X147" s="61"/>
      <c r="Z147" s="52"/>
      <c r="AA147" s="9"/>
      <c r="AB147" s="10"/>
      <c r="AC147" s="7"/>
      <c r="AD147" s="7"/>
      <c r="AE147" s="68"/>
      <c r="AF147" s="22" t="str">
        <f t="shared" si="160"/>
        <v/>
      </c>
      <c r="AG147" s="22" t="str">
        <f t="shared" si="161"/>
        <v/>
      </c>
      <c r="AH147" s="22" t="str">
        <f t="shared" si="162"/>
        <v/>
      </c>
      <c r="AI147" s="31" t="str">
        <f t="shared" si="163"/>
        <v/>
      </c>
      <c r="AJ147" s="66"/>
      <c r="AK147" s="61"/>
      <c r="AM147" s="52"/>
      <c r="AN147" s="9" t="s">
        <v>7</v>
      </c>
      <c r="AO147" s="10" t="s">
        <v>274</v>
      </c>
      <c r="AP147" s="7" t="s">
        <v>4</v>
      </c>
      <c r="AQ147" s="7"/>
      <c r="AR147" s="6"/>
      <c r="AS147" s="22" t="str">
        <f t="shared" si="164"/>
        <v/>
      </c>
      <c r="AT147" s="22" t="str">
        <f t="shared" si="165"/>
        <v/>
      </c>
      <c r="AU147" s="22" t="str">
        <f t="shared" si="166"/>
        <v/>
      </c>
      <c r="AV147" s="31" t="str">
        <f t="shared" si="167"/>
        <v/>
      </c>
      <c r="AW147" s="6"/>
      <c r="AX147" s="61"/>
      <c r="AZ147" s="52"/>
      <c r="BA147" s="104"/>
      <c r="BB147" s="105"/>
      <c r="BC147" s="7"/>
      <c r="BD147" s="7"/>
      <c r="BE147" s="7"/>
      <c r="BF147" s="22" t="str">
        <f t="shared" si="168"/>
        <v/>
      </c>
      <c r="BG147" s="22" t="str">
        <f t="shared" si="169"/>
        <v/>
      </c>
      <c r="BH147" s="22" t="str">
        <f t="shared" si="170"/>
        <v/>
      </c>
      <c r="BI147" s="31" t="str">
        <f t="shared" si="171"/>
        <v/>
      </c>
      <c r="BJ147" s="8"/>
      <c r="BK147" s="61" t="s">
        <v>299</v>
      </c>
      <c r="BM147" s="19" t="str">
        <f t="shared" si="172"/>
        <v/>
      </c>
      <c r="BN147" s="20" t="str">
        <f t="shared" si="173"/>
        <v/>
      </c>
    </row>
    <row r="148" spans="2:66" x14ac:dyDescent="0.25">
      <c r="B148" s="143"/>
      <c r="C148" s="144"/>
      <c r="D148" s="150">
        <f t="shared" ca="1" si="155"/>
        <v>44158</v>
      </c>
      <c r="E148" s="151"/>
      <c r="F148" s="146"/>
      <c r="G148" s="144"/>
      <c r="H148" s="144"/>
      <c r="I148" s="147"/>
      <c r="J148" s="144"/>
      <c r="K148" s="148"/>
      <c r="M148" s="52"/>
      <c r="N148" s="9"/>
      <c r="O148" s="10"/>
      <c r="P148" s="7"/>
      <c r="Q148" s="124"/>
      <c r="R148" s="66"/>
      <c r="S148" s="22" t="str">
        <f t="shared" si="156"/>
        <v/>
      </c>
      <c r="T148" s="22" t="str">
        <f t="shared" si="157"/>
        <v/>
      </c>
      <c r="U148" s="22" t="str">
        <f t="shared" si="158"/>
        <v/>
      </c>
      <c r="V148" s="31" t="str">
        <f t="shared" si="159"/>
        <v/>
      </c>
      <c r="W148" s="66"/>
      <c r="X148" s="61"/>
      <c r="Z148" s="52"/>
      <c r="AA148" s="9"/>
      <c r="AB148" s="10"/>
      <c r="AC148" s="7"/>
      <c r="AD148" s="7"/>
      <c r="AE148" s="68"/>
      <c r="AF148" s="22" t="str">
        <f t="shared" si="160"/>
        <v/>
      </c>
      <c r="AG148" s="22" t="str">
        <f t="shared" si="161"/>
        <v/>
      </c>
      <c r="AH148" s="22" t="str">
        <f t="shared" si="162"/>
        <v/>
      </c>
      <c r="AI148" s="31" t="str">
        <f t="shared" si="163"/>
        <v/>
      </c>
      <c r="AJ148" s="66"/>
      <c r="AK148" s="61"/>
      <c r="AM148" s="52"/>
      <c r="AN148" s="9" t="s">
        <v>7</v>
      </c>
      <c r="AO148" s="10" t="s">
        <v>275</v>
      </c>
      <c r="AP148" s="7" t="s">
        <v>4</v>
      </c>
      <c r="AQ148" s="7"/>
      <c r="AR148" s="6"/>
      <c r="AS148" s="22" t="str">
        <f t="shared" si="164"/>
        <v/>
      </c>
      <c r="AT148" s="22" t="str">
        <f t="shared" si="165"/>
        <v/>
      </c>
      <c r="AU148" s="22" t="str">
        <f t="shared" si="166"/>
        <v/>
      </c>
      <c r="AV148" s="31" t="str">
        <f t="shared" si="167"/>
        <v/>
      </c>
      <c r="AW148" s="6"/>
      <c r="AX148" s="61"/>
      <c r="AZ148" s="52"/>
      <c r="BA148" s="104"/>
      <c r="BB148" s="105"/>
      <c r="BC148" s="7"/>
      <c r="BD148" s="7"/>
      <c r="BE148" s="7"/>
      <c r="BF148" s="22" t="str">
        <f t="shared" si="168"/>
        <v/>
      </c>
      <c r="BG148" s="22" t="str">
        <f t="shared" si="169"/>
        <v/>
      </c>
      <c r="BH148" s="22" t="str">
        <f t="shared" si="170"/>
        <v/>
      </c>
      <c r="BI148" s="31" t="str">
        <f t="shared" si="171"/>
        <v/>
      </c>
      <c r="BJ148" s="8"/>
      <c r="BK148" s="61" t="s">
        <v>299</v>
      </c>
      <c r="BM148" s="19" t="str">
        <f t="shared" si="172"/>
        <v/>
      </c>
      <c r="BN148" s="20" t="str">
        <f t="shared" si="173"/>
        <v/>
      </c>
    </row>
    <row r="149" spans="2:66" x14ac:dyDescent="0.25">
      <c r="B149" s="143"/>
      <c r="C149" s="144"/>
      <c r="D149" s="150">
        <f t="shared" ca="1" si="155"/>
        <v>44158</v>
      </c>
      <c r="E149" s="151"/>
      <c r="F149" s="146"/>
      <c r="G149" s="144"/>
      <c r="H149" s="144"/>
      <c r="I149" s="147"/>
      <c r="J149" s="144"/>
      <c r="K149" s="148"/>
      <c r="M149" s="52"/>
      <c r="N149" s="9"/>
      <c r="O149" s="10"/>
      <c r="P149" s="7"/>
      <c r="Q149" s="124"/>
      <c r="R149" s="66"/>
      <c r="S149" s="22" t="str">
        <f t="shared" si="156"/>
        <v/>
      </c>
      <c r="T149" s="22" t="str">
        <f t="shared" si="157"/>
        <v/>
      </c>
      <c r="U149" s="22" t="str">
        <f t="shared" si="158"/>
        <v/>
      </c>
      <c r="V149" s="31" t="str">
        <f t="shared" si="159"/>
        <v/>
      </c>
      <c r="W149" s="66"/>
      <c r="X149" s="61"/>
      <c r="Z149" s="52"/>
      <c r="AA149" s="9"/>
      <c r="AB149" s="10"/>
      <c r="AC149" s="7"/>
      <c r="AD149" s="7"/>
      <c r="AE149" s="68"/>
      <c r="AF149" s="22" t="str">
        <f t="shared" si="160"/>
        <v/>
      </c>
      <c r="AG149" s="22" t="str">
        <f t="shared" si="161"/>
        <v/>
      </c>
      <c r="AH149" s="22" t="str">
        <f t="shared" si="162"/>
        <v/>
      </c>
      <c r="AI149" s="31" t="str">
        <f t="shared" si="163"/>
        <v/>
      </c>
      <c r="AJ149" s="66"/>
      <c r="AK149" s="61"/>
      <c r="AM149" s="52"/>
      <c r="AN149" s="9" t="s">
        <v>7</v>
      </c>
      <c r="AO149" s="10" t="s">
        <v>268</v>
      </c>
      <c r="AP149" s="7" t="s">
        <v>4</v>
      </c>
      <c r="AQ149" s="7"/>
      <c r="AR149" s="6"/>
      <c r="AS149" s="22" t="str">
        <f t="shared" si="164"/>
        <v/>
      </c>
      <c r="AT149" s="22" t="str">
        <f t="shared" si="165"/>
        <v/>
      </c>
      <c r="AU149" s="22" t="str">
        <f t="shared" si="166"/>
        <v/>
      </c>
      <c r="AV149" s="31" t="str">
        <f t="shared" si="167"/>
        <v/>
      </c>
      <c r="AW149" s="6"/>
      <c r="AX149" s="61"/>
      <c r="AZ149" s="52"/>
      <c r="BA149" s="104"/>
      <c r="BB149" s="105"/>
      <c r="BC149" s="7"/>
      <c r="BD149" s="7"/>
      <c r="BE149" s="7"/>
      <c r="BF149" s="22" t="str">
        <f t="shared" si="168"/>
        <v/>
      </c>
      <c r="BG149" s="22" t="str">
        <f t="shared" si="169"/>
        <v/>
      </c>
      <c r="BH149" s="22" t="str">
        <f t="shared" si="170"/>
        <v/>
      </c>
      <c r="BI149" s="31" t="str">
        <f t="shared" si="171"/>
        <v/>
      </c>
      <c r="BJ149" s="8"/>
      <c r="BK149" s="61" t="s">
        <v>299</v>
      </c>
      <c r="BM149" s="19" t="str">
        <f t="shared" si="172"/>
        <v/>
      </c>
      <c r="BN149" s="20" t="str">
        <f t="shared" si="173"/>
        <v/>
      </c>
    </row>
    <row r="150" spans="2:66" x14ac:dyDescent="0.25">
      <c r="B150" s="143"/>
      <c r="C150" s="144"/>
      <c r="D150" s="150">
        <f t="shared" ca="1" si="155"/>
        <v>44158</v>
      </c>
      <c r="E150" s="151"/>
      <c r="F150" s="146"/>
      <c r="G150" s="144"/>
      <c r="H150" s="144"/>
      <c r="I150" s="147"/>
      <c r="J150" s="144"/>
      <c r="K150" s="148"/>
      <c r="M150" s="52"/>
      <c r="N150" s="9"/>
      <c r="O150" s="10"/>
      <c r="P150" s="7"/>
      <c r="Q150" s="124"/>
      <c r="R150" s="66"/>
      <c r="S150" s="22" t="str">
        <f t="shared" si="156"/>
        <v/>
      </c>
      <c r="T150" s="22" t="str">
        <f t="shared" si="157"/>
        <v/>
      </c>
      <c r="U150" s="22" t="str">
        <f t="shared" si="158"/>
        <v/>
      </c>
      <c r="V150" s="31" t="str">
        <f t="shared" si="159"/>
        <v/>
      </c>
      <c r="W150" s="66"/>
      <c r="X150" s="61"/>
      <c r="Z150" s="52"/>
      <c r="AA150" s="9"/>
      <c r="AB150" s="10"/>
      <c r="AC150" s="7"/>
      <c r="AD150" s="7"/>
      <c r="AE150" s="68"/>
      <c r="AF150" s="22" t="str">
        <f t="shared" si="160"/>
        <v/>
      </c>
      <c r="AG150" s="22" t="str">
        <f t="shared" si="161"/>
        <v/>
      </c>
      <c r="AH150" s="22" t="str">
        <f t="shared" si="162"/>
        <v/>
      </c>
      <c r="AI150" s="31" t="str">
        <f t="shared" si="163"/>
        <v/>
      </c>
      <c r="AJ150" s="66"/>
      <c r="AK150" s="61"/>
      <c r="AM150" s="52"/>
      <c r="AN150" s="9" t="s">
        <v>7</v>
      </c>
      <c r="AO150" s="10" t="s">
        <v>272</v>
      </c>
      <c r="AP150" s="7" t="s">
        <v>4</v>
      </c>
      <c r="AQ150" s="7"/>
      <c r="AR150" s="6"/>
      <c r="AS150" s="22" t="str">
        <f t="shared" si="164"/>
        <v/>
      </c>
      <c r="AT150" s="22" t="str">
        <f t="shared" si="165"/>
        <v/>
      </c>
      <c r="AU150" s="22" t="str">
        <f t="shared" si="166"/>
        <v/>
      </c>
      <c r="AV150" s="31" t="str">
        <f t="shared" si="167"/>
        <v/>
      </c>
      <c r="AW150" s="6"/>
      <c r="AX150" s="61"/>
      <c r="AZ150" s="52"/>
      <c r="BA150" s="104"/>
      <c r="BB150" s="105"/>
      <c r="BC150" s="7"/>
      <c r="BD150" s="7"/>
      <c r="BE150" s="7"/>
      <c r="BF150" s="22" t="str">
        <f t="shared" si="168"/>
        <v/>
      </c>
      <c r="BG150" s="22" t="str">
        <f t="shared" si="169"/>
        <v/>
      </c>
      <c r="BH150" s="22" t="str">
        <f t="shared" si="170"/>
        <v/>
      </c>
      <c r="BI150" s="31" t="str">
        <f t="shared" si="171"/>
        <v/>
      </c>
      <c r="BJ150" s="8"/>
      <c r="BK150" s="61" t="s">
        <v>299</v>
      </c>
      <c r="BM150" s="19" t="str">
        <f t="shared" si="172"/>
        <v/>
      </c>
      <c r="BN150" s="20" t="str">
        <f t="shared" si="173"/>
        <v/>
      </c>
    </row>
    <row r="151" spans="2:66" x14ac:dyDescent="0.25">
      <c r="B151" s="143"/>
      <c r="C151" s="144"/>
      <c r="D151" s="150">
        <f t="shared" ca="1" si="155"/>
        <v>44158</v>
      </c>
      <c r="E151" s="151"/>
      <c r="F151" s="146"/>
      <c r="G151" s="144"/>
      <c r="H151" s="144"/>
      <c r="I151" s="147"/>
      <c r="J151" s="144"/>
      <c r="K151" s="148"/>
      <c r="M151" s="52"/>
      <c r="N151" s="9"/>
      <c r="O151" s="10"/>
      <c r="P151" s="7"/>
      <c r="Q151" s="124"/>
      <c r="R151" s="66"/>
      <c r="S151" s="22" t="str">
        <f t="shared" si="156"/>
        <v/>
      </c>
      <c r="T151" s="22" t="str">
        <f t="shared" si="157"/>
        <v/>
      </c>
      <c r="U151" s="22" t="str">
        <f t="shared" si="158"/>
        <v/>
      </c>
      <c r="V151" s="31" t="str">
        <f t="shared" si="159"/>
        <v/>
      </c>
      <c r="W151" s="66"/>
      <c r="X151" s="61"/>
      <c r="Z151" s="52"/>
      <c r="AA151" s="9"/>
      <c r="AB151" s="10"/>
      <c r="AC151" s="7"/>
      <c r="AD151" s="7"/>
      <c r="AE151" s="68"/>
      <c r="AF151" s="22" t="str">
        <f t="shared" si="160"/>
        <v/>
      </c>
      <c r="AG151" s="22" t="str">
        <f t="shared" si="161"/>
        <v/>
      </c>
      <c r="AH151" s="22" t="str">
        <f t="shared" si="162"/>
        <v/>
      </c>
      <c r="AI151" s="31" t="str">
        <f t="shared" si="163"/>
        <v/>
      </c>
      <c r="AJ151" s="66"/>
      <c r="AK151" s="61"/>
      <c r="AM151" s="52"/>
      <c r="AN151" s="9" t="s">
        <v>7</v>
      </c>
      <c r="AO151" s="10" t="s">
        <v>273</v>
      </c>
      <c r="AP151" s="7" t="s">
        <v>4</v>
      </c>
      <c r="AQ151" s="7"/>
      <c r="AR151" s="6"/>
      <c r="AS151" s="22" t="str">
        <f t="shared" si="164"/>
        <v/>
      </c>
      <c r="AT151" s="22" t="str">
        <f t="shared" si="165"/>
        <v/>
      </c>
      <c r="AU151" s="22" t="str">
        <f t="shared" si="166"/>
        <v/>
      </c>
      <c r="AV151" s="31" t="str">
        <f t="shared" si="167"/>
        <v/>
      </c>
      <c r="AW151" s="6"/>
      <c r="AX151" s="61"/>
      <c r="AZ151" s="52"/>
      <c r="BA151" s="104"/>
      <c r="BB151" s="105"/>
      <c r="BC151" s="7"/>
      <c r="BD151" s="7"/>
      <c r="BE151" s="7"/>
      <c r="BF151" s="22" t="str">
        <f t="shared" si="168"/>
        <v/>
      </c>
      <c r="BG151" s="22" t="str">
        <f t="shared" si="169"/>
        <v/>
      </c>
      <c r="BH151" s="22" t="str">
        <f t="shared" si="170"/>
        <v/>
      </c>
      <c r="BI151" s="31" t="str">
        <f t="shared" si="171"/>
        <v/>
      </c>
      <c r="BJ151" s="8"/>
      <c r="BK151" s="61" t="s">
        <v>299</v>
      </c>
      <c r="BM151" s="19" t="str">
        <f t="shared" si="172"/>
        <v/>
      </c>
      <c r="BN151" s="20" t="str">
        <f t="shared" si="173"/>
        <v/>
      </c>
    </row>
    <row r="152" spans="2:66" x14ac:dyDescent="0.25">
      <c r="B152" s="143"/>
      <c r="C152" s="144"/>
      <c r="D152" s="150">
        <f t="shared" ca="1" si="155"/>
        <v>44158</v>
      </c>
      <c r="E152" s="151"/>
      <c r="F152" s="146"/>
      <c r="G152" s="144"/>
      <c r="H152" s="144"/>
      <c r="I152" s="147"/>
      <c r="J152" s="144"/>
      <c r="K152" s="148"/>
      <c r="M152" s="52"/>
      <c r="N152" s="9"/>
      <c r="O152" s="10"/>
      <c r="P152" s="7"/>
      <c r="Q152" s="124"/>
      <c r="R152" s="66"/>
      <c r="S152" s="22" t="str">
        <f t="shared" si="156"/>
        <v/>
      </c>
      <c r="T152" s="22" t="str">
        <f t="shared" si="157"/>
        <v/>
      </c>
      <c r="U152" s="22" t="str">
        <f t="shared" si="158"/>
        <v/>
      </c>
      <c r="V152" s="31" t="str">
        <f t="shared" si="159"/>
        <v/>
      </c>
      <c r="W152" s="66"/>
      <c r="X152" s="61"/>
      <c r="Z152" s="52"/>
      <c r="AA152" s="9"/>
      <c r="AB152" s="10"/>
      <c r="AC152" s="7"/>
      <c r="AD152" s="7"/>
      <c r="AE152" s="68"/>
      <c r="AF152" s="22" t="str">
        <f t="shared" si="160"/>
        <v/>
      </c>
      <c r="AG152" s="22" t="str">
        <f t="shared" si="161"/>
        <v/>
      </c>
      <c r="AH152" s="22" t="str">
        <f t="shared" si="162"/>
        <v/>
      </c>
      <c r="AI152" s="31" t="str">
        <f t="shared" si="163"/>
        <v/>
      </c>
      <c r="AJ152" s="66"/>
      <c r="AK152" s="61"/>
      <c r="AM152" s="52"/>
      <c r="AN152" s="9" t="s">
        <v>7</v>
      </c>
      <c r="AO152" s="10" t="s">
        <v>269</v>
      </c>
      <c r="AP152" s="7" t="s">
        <v>4</v>
      </c>
      <c r="AQ152" s="7"/>
      <c r="AR152" s="6"/>
      <c r="AS152" s="22" t="str">
        <f t="shared" si="164"/>
        <v/>
      </c>
      <c r="AT152" s="22" t="str">
        <f t="shared" si="165"/>
        <v/>
      </c>
      <c r="AU152" s="22" t="str">
        <f t="shared" si="166"/>
        <v/>
      </c>
      <c r="AV152" s="31" t="str">
        <f t="shared" si="167"/>
        <v/>
      </c>
      <c r="AW152" s="6"/>
      <c r="AX152" s="61"/>
      <c r="AZ152" s="52"/>
      <c r="BA152" s="104"/>
      <c r="BB152" s="105"/>
      <c r="BC152" s="7"/>
      <c r="BD152" s="7"/>
      <c r="BE152" s="7"/>
      <c r="BF152" s="22" t="str">
        <f t="shared" si="168"/>
        <v/>
      </c>
      <c r="BG152" s="22" t="str">
        <f t="shared" si="169"/>
        <v/>
      </c>
      <c r="BH152" s="22" t="str">
        <f t="shared" si="170"/>
        <v/>
      </c>
      <c r="BI152" s="31" t="str">
        <f t="shared" si="171"/>
        <v/>
      </c>
      <c r="BJ152" s="8"/>
      <c r="BK152" s="61" t="s">
        <v>299</v>
      </c>
      <c r="BM152" s="19" t="str">
        <f t="shared" si="172"/>
        <v/>
      </c>
      <c r="BN152" s="20" t="str">
        <f t="shared" si="173"/>
        <v/>
      </c>
    </row>
    <row r="153" spans="2:66" x14ac:dyDescent="0.25">
      <c r="B153" s="143"/>
      <c r="C153" s="144"/>
      <c r="D153" s="150">
        <f t="shared" ca="1" si="155"/>
        <v>44158</v>
      </c>
      <c r="E153" s="151"/>
      <c r="F153" s="146"/>
      <c r="G153" s="144"/>
      <c r="H153" s="144"/>
      <c r="I153" s="147"/>
      <c r="J153" s="144"/>
      <c r="K153" s="148"/>
      <c r="M153" s="52"/>
      <c r="N153" s="9"/>
      <c r="O153" s="10"/>
      <c r="P153" s="7"/>
      <c r="Q153" s="124"/>
      <c r="R153" s="66"/>
      <c r="S153" s="22" t="str">
        <f t="shared" si="156"/>
        <v/>
      </c>
      <c r="T153" s="22" t="str">
        <f t="shared" si="157"/>
        <v/>
      </c>
      <c r="U153" s="22" t="str">
        <f t="shared" si="158"/>
        <v/>
      </c>
      <c r="V153" s="31" t="str">
        <f t="shared" si="159"/>
        <v/>
      </c>
      <c r="W153" s="66"/>
      <c r="X153" s="61"/>
      <c r="Z153" s="52"/>
      <c r="AA153" s="9"/>
      <c r="AB153" s="10"/>
      <c r="AC153" s="7"/>
      <c r="AD153" s="7"/>
      <c r="AE153" s="68"/>
      <c r="AF153" s="22" t="str">
        <f t="shared" si="160"/>
        <v/>
      </c>
      <c r="AG153" s="22" t="str">
        <f t="shared" si="161"/>
        <v/>
      </c>
      <c r="AH153" s="22" t="str">
        <f t="shared" si="162"/>
        <v/>
      </c>
      <c r="AI153" s="31" t="str">
        <f t="shared" si="163"/>
        <v/>
      </c>
      <c r="AJ153" s="66"/>
      <c r="AK153" s="61"/>
      <c r="AM153" s="52"/>
      <c r="AN153" s="9" t="s">
        <v>7</v>
      </c>
      <c r="AO153" s="10" t="s">
        <v>270</v>
      </c>
      <c r="AP153" s="7" t="s">
        <v>4</v>
      </c>
      <c r="AQ153" s="7"/>
      <c r="AR153" s="6"/>
      <c r="AS153" s="22" t="str">
        <f t="shared" si="164"/>
        <v/>
      </c>
      <c r="AT153" s="22" t="str">
        <f t="shared" si="165"/>
        <v/>
      </c>
      <c r="AU153" s="22" t="str">
        <f t="shared" si="166"/>
        <v/>
      </c>
      <c r="AV153" s="31" t="str">
        <f t="shared" si="167"/>
        <v/>
      </c>
      <c r="AW153" s="6"/>
      <c r="AX153" s="61"/>
      <c r="AZ153" s="52"/>
      <c r="BA153" s="104"/>
      <c r="BB153" s="105"/>
      <c r="BC153" s="7"/>
      <c r="BD153" s="7"/>
      <c r="BE153" s="7"/>
      <c r="BF153" s="22" t="str">
        <f t="shared" si="168"/>
        <v/>
      </c>
      <c r="BG153" s="22" t="str">
        <f t="shared" si="169"/>
        <v/>
      </c>
      <c r="BH153" s="22" t="str">
        <f t="shared" si="170"/>
        <v/>
      </c>
      <c r="BI153" s="31" t="str">
        <f t="shared" si="171"/>
        <v/>
      </c>
      <c r="BJ153" s="8"/>
      <c r="BK153" s="61" t="s">
        <v>299</v>
      </c>
      <c r="BM153" s="19" t="str">
        <f t="shared" si="172"/>
        <v/>
      </c>
      <c r="BN153" s="20" t="str">
        <f t="shared" si="173"/>
        <v/>
      </c>
    </row>
    <row r="154" spans="2:66" x14ac:dyDescent="0.25">
      <c r="B154" s="143"/>
      <c r="C154" s="144"/>
      <c r="D154" s="150">
        <f t="shared" ca="1" si="155"/>
        <v>44158</v>
      </c>
      <c r="E154" s="151"/>
      <c r="F154" s="146"/>
      <c r="G154" s="144"/>
      <c r="H154" s="144"/>
      <c r="I154" s="147"/>
      <c r="J154" s="144"/>
      <c r="K154" s="148"/>
      <c r="M154" s="52"/>
      <c r="N154" s="9"/>
      <c r="O154" s="10"/>
      <c r="P154" s="7"/>
      <c r="Q154" s="124"/>
      <c r="R154" s="66"/>
      <c r="S154" s="22" t="str">
        <f t="shared" si="156"/>
        <v/>
      </c>
      <c r="T154" s="22" t="str">
        <f t="shared" si="157"/>
        <v/>
      </c>
      <c r="U154" s="22" t="str">
        <f t="shared" si="158"/>
        <v/>
      </c>
      <c r="V154" s="31" t="str">
        <f t="shared" si="159"/>
        <v/>
      </c>
      <c r="W154" s="66"/>
      <c r="X154" s="61"/>
      <c r="Z154" s="52"/>
      <c r="AA154" s="9"/>
      <c r="AB154" s="10"/>
      <c r="AC154" s="7"/>
      <c r="AD154" s="7"/>
      <c r="AE154" s="68"/>
      <c r="AF154" s="22" t="str">
        <f t="shared" si="160"/>
        <v/>
      </c>
      <c r="AG154" s="22" t="str">
        <f t="shared" si="161"/>
        <v/>
      </c>
      <c r="AH154" s="22" t="str">
        <f t="shared" si="162"/>
        <v/>
      </c>
      <c r="AI154" s="31" t="str">
        <f t="shared" si="163"/>
        <v/>
      </c>
      <c r="AJ154" s="66"/>
      <c r="AK154" s="61"/>
      <c r="AM154" s="52"/>
      <c r="AN154" s="9" t="s">
        <v>7</v>
      </c>
      <c r="AO154" s="10" t="s">
        <v>271</v>
      </c>
      <c r="AP154" s="7" t="s">
        <v>4</v>
      </c>
      <c r="AQ154" s="7"/>
      <c r="AR154" s="6"/>
      <c r="AS154" s="22" t="str">
        <f t="shared" si="164"/>
        <v/>
      </c>
      <c r="AT154" s="22" t="str">
        <f t="shared" si="165"/>
        <v/>
      </c>
      <c r="AU154" s="22" t="str">
        <f t="shared" si="166"/>
        <v/>
      </c>
      <c r="AV154" s="31" t="str">
        <f t="shared" si="167"/>
        <v/>
      </c>
      <c r="AW154" s="6"/>
      <c r="AX154" s="61"/>
      <c r="AZ154" s="52"/>
      <c r="BA154" s="104"/>
      <c r="BB154" s="105"/>
      <c r="BC154" s="7"/>
      <c r="BD154" s="7"/>
      <c r="BE154" s="7"/>
      <c r="BF154" s="22" t="str">
        <f t="shared" si="168"/>
        <v/>
      </c>
      <c r="BG154" s="22" t="str">
        <f t="shared" si="169"/>
        <v/>
      </c>
      <c r="BH154" s="22" t="str">
        <f t="shared" si="170"/>
        <v/>
      </c>
      <c r="BI154" s="31" t="str">
        <f t="shared" si="171"/>
        <v/>
      </c>
      <c r="BJ154" s="8"/>
      <c r="BK154" s="61" t="s">
        <v>299</v>
      </c>
      <c r="BM154" s="19" t="str">
        <f t="shared" si="172"/>
        <v/>
      </c>
      <c r="BN154" s="20" t="str">
        <f t="shared" si="173"/>
        <v/>
      </c>
    </row>
    <row r="155" spans="2:66" x14ac:dyDescent="0.25">
      <c r="B155" s="143"/>
      <c r="C155" s="144"/>
      <c r="D155" s="150">
        <f t="shared" ca="1" si="155"/>
        <v>44158</v>
      </c>
      <c r="E155" s="151"/>
      <c r="F155" s="146"/>
      <c r="G155" s="144"/>
      <c r="H155" s="144"/>
      <c r="I155" s="147"/>
      <c r="J155" s="144"/>
      <c r="K155" s="148"/>
      <c r="M155" s="52"/>
      <c r="N155" s="9"/>
      <c r="O155" s="10"/>
      <c r="P155" s="7"/>
      <c r="Q155" s="124"/>
      <c r="R155" s="66"/>
      <c r="S155" s="22" t="str">
        <f t="shared" si="156"/>
        <v/>
      </c>
      <c r="T155" s="22" t="str">
        <f t="shared" si="157"/>
        <v/>
      </c>
      <c r="U155" s="22" t="str">
        <f t="shared" si="158"/>
        <v/>
      </c>
      <c r="V155" s="31" t="str">
        <f t="shared" si="159"/>
        <v/>
      </c>
      <c r="W155" s="66"/>
      <c r="X155" s="61"/>
      <c r="Z155" s="52"/>
      <c r="AA155" s="9"/>
      <c r="AB155" s="10"/>
      <c r="AC155" s="7"/>
      <c r="AD155" s="7"/>
      <c r="AE155" s="68"/>
      <c r="AF155" s="22" t="str">
        <f t="shared" si="160"/>
        <v/>
      </c>
      <c r="AG155" s="22" t="str">
        <f t="shared" si="161"/>
        <v/>
      </c>
      <c r="AH155" s="22" t="str">
        <f t="shared" si="162"/>
        <v/>
      </c>
      <c r="AI155" s="31" t="str">
        <f t="shared" si="163"/>
        <v/>
      </c>
      <c r="AJ155" s="66"/>
      <c r="AK155" s="61"/>
      <c r="AM155" s="52"/>
      <c r="AN155" s="9" t="s">
        <v>7</v>
      </c>
      <c r="AO155" s="10" t="s">
        <v>179</v>
      </c>
      <c r="AP155" s="7" t="s">
        <v>4</v>
      </c>
      <c r="AQ155" s="7">
        <v>1</v>
      </c>
      <c r="AR155" s="6">
        <v>44167</v>
      </c>
      <c r="AS155" s="22">
        <f t="shared" si="164"/>
        <v>44168</v>
      </c>
      <c r="AT155" s="22">
        <f t="shared" ca="1" si="165"/>
        <v>44167</v>
      </c>
      <c r="AU155" s="22">
        <f t="shared" ca="1" si="166"/>
        <v>44168</v>
      </c>
      <c r="AV155" s="31">
        <f t="shared" si="167"/>
        <v>1</v>
      </c>
      <c r="AW155" s="6">
        <v>44167</v>
      </c>
      <c r="AX155" s="61">
        <v>44168</v>
      </c>
      <c r="AZ155" s="52"/>
      <c r="BA155" s="104"/>
      <c r="BB155" s="105"/>
      <c r="BC155" s="7"/>
      <c r="BD155" s="7"/>
      <c r="BE155" s="7"/>
      <c r="BF155" s="22" t="str">
        <f t="shared" si="168"/>
        <v/>
      </c>
      <c r="BG155" s="22" t="str">
        <f t="shared" si="169"/>
        <v/>
      </c>
      <c r="BH155" s="22" t="str">
        <f t="shared" si="170"/>
        <v/>
      </c>
      <c r="BI155" s="31" t="str">
        <f t="shared" si="171"/>
        <v/>
      </c>
      <c r="BJ155" s="8"/>
      <c r="BK155" s="61" t="s">
        <v>299</v>
      </c>
      <c r="BM155" s="19" t="str">
        <f t="shared" si="172"/>
        <v/>
      </c>
      <c r="BN155" s="20" t="str">
        <f t="shared" si="173"/>
        <v/>
      </c>
    </row>
    <row r="156" spans="2:66" x14ac:dyDescent="0.25">
      <c r="B156" s="143"/>
      <c r="C156" s="144"/>
      <c r="D156" s="150">
        <f t="shared" ca="1" si="155"/>
        <v>44158</v>
      </c>
      <c r="E156" s="151"/>
      <c r="F156" s="146"/>
      <c r="G156" s="144"/>
      <c r="H156" s="144"/>
      <c r="I156" s="147"/>
      <c r="J156" s="144"/>
      <c r="K156" s="148"/>
      <c r="M156" s="52"/>
      <c r="N156" s="9"/>
      <c r="O156" s="10"/>
      <c r="P156" s="7"/>
      <c r="Q156" s="124"/>
      <c r="R156" s="66"/>
      <c r="S156" s="22" t="str">
        <f t="shared" si="156"/>
        <v/>
      </c>
      <c r="T156" s="22" t="str">
        <f t="shared" si="157"/>
        <v/>
      </c>
      <c r="U156" s="22" t="str">
        <f t="shared" si="158"/>
        <v/>
      </c>
      <c r="V156" s="31" t="str">
        <f t="shared" si="159"/>
        <v/>
      </c>
      <c r="W156" s="66"/>
      <c r="X156" s="61"/>
      <c r="Z156" s="52"/>
      <c r="AA156" s="9"/>
      <c r="AB156" s="10"/>
      <c r="AC156" s="7"/>
      <c r="AD156" s="7"/>
      <c r="AE156" s="68"/>
      <c r="AF156" s="22" t="str">
        <f t="shared" si="160"/>
        <v/>
      </c>
      <c r="AG156" s="22" t="str">
        <f t="shared" si="161"/>
        <v/>
      </c>
      <c r="AH156" s="22" t="str">
        <f t="shared" si="162"/>
        <v/>
      </c>
      <c r="AI156" s="31" t="str">
        <f t="shared" si="163"/>
        <v/>
      </c>
      <c r="AJ156" s="66"/>
      <c r="AK156" s="61"/>
      <c r="AM156" s="52"/>
      <c r="AN156" s="9" t="s">
        <v>7</v>
      </c>
      <c r="AO156" s="10" t="s">
        <v>175</v>
      </c>
      <c r="AP156" s="7" t="s">
        <v>4</v>
      </c>
      <c r="AQ156" s="7">
        <v>1</v>
      </c>
      <c r="AR156" s="6">
        <v>44167</v>
      </c>
      <c r="AS156" s="22">
        <f t="shared" si="164"/>
        <v>44168</v>
      </c>
      <c r="AT156" s="22">
        <f t="shared" ca="1" si="165"/>
        <v>44167</v>
      </c>
      <c r="AU156" s="22">
        <f t="shared" ca="1" si="166"/>
        <v>44168</v>
      </c>
      <c r="AV156" s="31">
        <f t="shared" si="167"/>
        <v>1</v>
      </c>
      <c r="AW156" s="6">
        <v>44167</v>
      </c>
      <c r="AX156" s="61">
        <v>44168</v>
      </c>
      <c r="AZ156" s="52"/>
      <c r="BA156" s="104"/>
      <c r="BB156" s="105"/>
      <c r="BC156" s="7"/>
      <c r="BD156" s="7"/>
      <c r="BE156" s="7"/>
      <c r="BF156" s="22" t="str">
        <f t="shared" si="168"/>
        <v/>
      </c>
      <c r="BG156" s="22" t="str">
        <f t="shared" si="169"/>
        <v/>
      </c>
      <c r="BH156" s="22" t="str">
        <f t="shared" si="170"/>
        <v/>
      </c>
      <c r="BI156" s="31" t="str">
        <f t="shared" si="171"/>
        <v/>
      </c>
      <c r="BJ156" s="8"/>
      <c r="BK156" s="61" t="s">
        <v>299</v>
      </c>
      <c r="BM156" s="19" t="str">
        <f t="shared" si="172"/>
        <v/>
      </c>
      <c r="BN156" s="20" t="str">
        <f t="shared" si="173"/>
        <v/>
      </c>
    </row>
    <row r="157" spans="2:66" x14ac:dyDescent="0.25">
      <c r="B157" s="143"/>
      <c r="C157" s="144"/>
      <c r="D157" s="150">
        <f t="shared" ca="1" si="155"/>
        <v>44158</v>
      </c>
      <c r="E157" s="151"/>
      <c r="F157" s="146"/>
      <c r="G157" s="144"/>
      <c r="H157" s="144"/>
      <c r="I157" s="147"/>
      <c r="J157" s="144"/>
      <c r="K157" s="148"/>
      <c r="M157" s="52"/>
      <c r="N157" s="9"/>
      <c r="O157" s="10"/>
      <c r="P157" s="7"/>
      <c r="Q157" s="124"/>
      <c r="R157" s="66"/>
      <c r="S157" s="22" t="str">
        <f t="shared" si="156"/>
        <v/>
      </c>
      <c r="T157" s="22" t="str">
        <f t="shared" si="157"/>
        <v/>
      </c>
      <c r="U157" s="22" t="str">
        <f t="shared" si="158"/>
        <v/>
      </c>
      <c r="V157" s="31" t="str">
        <f t="shared" si="159"/>
        <v/>
      </c>
      <c r="W157" s="66"/>
      <c r="X157" s="61"/>
      <c r="Z157" s="52"/>
      <c r="AA157" s="9"/>
      <c r="AB157" s="10"/>
      <c r="AC157" s="7"/>
      <c r="AD157" s="7"/>
      <c r="AE157" s="68"/>
      <c r="AF157" s="22" t="str">
        <f t="shared" si="160"/>
        <v/>
      </c>
      <c r="AG157" s="22" t="str">
        <f t="shared" si="161"/>
        <v/>
      </c>
      <c r="AH157" s="22" t="str">
        <f t="shared" si="162"/>
        <v/>
      </c>
      <c r="AI157" s="31" t="str">
        <f t="shared" si="163"/>
        <v/>
      </c>
      <c r="AJ157" s="66"/>
      <c r="AK157" s="61"/>
      <c r="AM157" s="52"/>
      <c r="AN157" s="9" t="s">
        <v>7</v>
      </c>
      <c r="AO157" s="10" t="s">
        <v>176</v>
      </c>
      <c r="AP157" s="7" t="s">
        <v>4</v>
      </c>
      <c r="AQ157" s="7">
        <v>1</v>
      </c>
      <c r="AR157" s="6">
        <v>44167</v>
      </c>
      <c r="AS157" s="22">
        <f t="shared" si="164"/>
        <v>44168</v>
      </c>
      <c r="AT157" s="22">
        <f t="shared" ca="1" si="165"/>
        <v>44167</v>
      </c>
      <c r="AU157" s="22">
        <f t="shared" ca="1" si="166"/>
        <v>44168</v>
      </c>
      <c r="AV157" s="31">
        <f t="shared" si="167"/>
        <v>1</v>
      </c>
      <c r="AW157" s="6">
        <v>44167</v>
      </c>
      <c r="AX157" s="61">
        <v>44168</v>
      </c>
      <c r="AZ157" s="52"/>
      <c r="BA157" s="104"/>
      <c r="BB157" s="105"/>
      <c r="BC157" s="7"/>
      <c r="BD157" s="7"/>
      <c r="BE157" s="7"/>
      <c r="BF157" s="22" t="str">
        <f t="shared" si="168"/>
        <v/>
      </c>
      <c r="BG157" s="22" t="str">
        <f t="shared" si="169"/>
        <v/>
      </c>
      <c r="BH157" s="22" t="str">
        <f t="shared" si="170"/>
        <v/>
      </c>
      <c r="BI157" s="31" t="str">
        <f t="shared" si="171"/>
        <v/>
      </c>
      <c r="BJ157" s="8"/>
      <c r="BK157" s="61" t="s">
        <v>299</v>
      </c>
      <c r="BM157" s="19" t="str">
        <f t="shared" si="172"/>
        <v/>
      </c>
      <c r="BN157" s="20" t="str">
        <f t="shared" si="173"/>
        <v/>
      </c>
    </row>
    <row r="158" spans="2:66" x14ac:dyDescent="0.25">
      <c r="B158" s="143"/>
      <c r="C158" s="144"/>
      <c r="D158" s="150">
        <f t="shared" ca="1" si="155"/>
        <v>44158</v>
      </c>
      <c r="E158" s="151"/>
      <c r="F158" s="146"/>
      <c r="G158" s="144"/>
      <c r="H158" s="144"/>
      <c r="I158" s="147"/>
      <c r="J158" s="144"/>
      <c r="K158" s="148"/>
      <c r="M158" s="52"/>
      <c r="N158" s="9"/>
      <c r="O158" s="10"/>
      <c r="P158" s="7"/>
      <c r="Q158" s="124"/>
      <c r="R158" s="66"/>
      <c r="S158" s="22" t="str">
        <f t="shared" si="156"/>
        <v/>
      </c>
      <c r="T158" s="22" t="str">
        <f t="shared" si="157"/>
        <v/>
      </c>
      <c r="U158" s="22" t="str">
        <f t="shared" si="158"/>
        <v/>
      </c>
      <c r="V158" s="31" t="str">
        <f t="shared" si="159"/>
        <v/>
      </c>
      <c r="W158" s="66"/>
      <c r="X158" s="61"/>
      <c r="Z158" s="52"/>
      <c r="AA158" s="9"/>
      <c r="AB158" s="10"/>
      <c r="AC158" s="7"/>
      <c r="AD158" s="7"/>
      <c r="AE158" s="68"/>
      <c r="AF158" s="22" t="str">
        <f t="shared" si="160"/>
        <v/>
      </c>
      <c r="AG158" s="22" t="str">
        <f t="shared" si="161"/>
        <v/>
      </c>
      <c r="AH158" s="22" t="str">
        <f t="shared" si="162"/>
        <v/>
      </c>
      <c r="AI158" s="31" t="str">
        <f t="shared" si="163"/>
        <v/>
      </c>
      <c r="AJ158" s="66"/>
      <c r="AK158" s="61"/>
      <c r="AM158" s="52"/>
      <c r="AN158" s="9" t="s">
        <v>7</v>
      </c>
      <c r="AO158" s="10" t="s">
        <v>182</v>
      </c>
      <c r="AP158" s="7" t="s">
        <v>4</v>
      </c>
      <c r="AQ158" s="7">
        <v>1</v>
      </c>
      <c r="AR158" s="6">
        <v>44167</v>
      </c>
      <c r="AS158" s="22">
        <f t="shared" si="164"/>
        <v>44168</v>
      </c>
      <c r="AT158" s="22">
        <f t="shared" ca="1" si="165"/>
        <v>44167</v>
      </c>
      <c r="AU158" s="22">
        <f t="shared" ca="1" si="166"/>
        <v>44168</v>
      </c>
      <c r="AV158" s="31">
        <f t="shared" si="167"/>
        <v>1</v>
      </c>
      <c r="AW158" s="6">
        <v>44167</v>
      </c>
      <c r="AX158" s="61">
        <v>44168</v>
      </c>
      <c r="AZ158" s="52"/>
      <c r="BA158" s="104"/>
      <c r="BB158" s="105"/>
      <c r="BC158" s="7"/>
      <c r="BD158" s="7"/>
      <c r="BE158" s="7"/>
      <c r="BF158" s="22" t="str">
        <f t="shared" si="168"/>
        <v/>
      </c>
      <c r="BG158" s="22" t="str">
        <f t="shared" si="169"/>
        <v/>
      </c>
      <c r="BH158" s="22" t="str">
        <f t="shared" si="170"/>
        <v/>
      </c>
      <c r="BI158" s="31" t="str">
        <f t="shared" si="171"/>
        <v/>
      </c>
      <c r="BJ158" s="8"/>
      <c r="BK158" s="61" t="s">
        <v>299</v>
      </c>
      <c r="BM158" s="19" t="str">
        <f t="shared" si="172"/>
        <v/>
      </c>
      <c r="BN158" s="20" t="str">
        <f t="shared" si="173"/>
        <v/>
      </c>
    </row>
    <row r="159" spans="2:66" x14ac:dyDescent="0.25">
      <c r="B159" s="143"/>
      <c r="C159" s="144"/>
      <c r="D159" s="150">
        <f t="shared" ca="1" si="155"/>
        <v>44158</v>
      </c>
      <c r="E159" s="151"/>
      <c r="F159" s="146"/>
      <c r="G159" s="144"/>
      <c r="H159" s="144"/>
      <c r="I159" s="147"/>
      <c r="J159" s="144"/>
      <c r="K159" s="148"/>
      <c r="M159" s="52"/>
      <c r="N159" s="9"/>
      <c r="O159" s="10"/>
      <c r="P159" s="7"/>
      <c r="Q159" s="124"/>
      <c r="R159" s="66"/>
      <c r="S159" s="22" t="str">
        <f t="shared" si="156"/>
        <v/>
      </c>
      <c r="T159" s="22" t="str">
        <f t="shared" si="157"/>
        <v/>
      </c>
      <c r="U159" s="22" t="str">
        <f t="shared" si="158"/>
        <v/>
      </c>
      <c r="V159" s="31" t="str">
        <f t="shared" si="159"/>
        <v/>
      </c>
      <c r="W159" s="66"/>
      <c r="X159" s="61"/>
      <c r="Z159" s="52"/>
      <c r="AA159" s="9"/>
      <c r="AB159" s="10"/>
      <c r="AC159" s="7"/>
      <c r="AD159" s="7"/>
      <c r="AE159" s="68"/>
      <c r="AF159" s="22" t="str">
        <f t="shared" si="160"/>
        <v/>
      </c>
      <c r="AG159" s="22" t="str">
        <f t="shared" si="161"/>
        <v/>
      </c>
      <c r="AH159" s="22" t="str">
        <f t="shared" si="162"/>
        <v/>
      </c>
      <c r="AI159" s="31" t="str">
        <f t="shared" si="163"/>
        <v/>
      </c>
      <c r="AJ159" s="66"/>
      <c r="AK159" s="61"/>
      <c r="AM159" s="52"/>
      <c r="AN159" s="9" t="s">
        <v>7</v>
      </c>
      <c r="AO159" s="10" t="s">
        <v>177</v>
      </c>
      <c r="AP159" s="7" t="s">
        <v>4</v>
      </c>
      <c r="AQ159" s="7">
        <v>1</v>
      </c>
      <c r="AR159" s="6">
        <v>44167</v>
      </c>
      <c r="AS159" s="22">
        <f t="shared" si="164"/>
        <v>44168</v>
      </c>
      <c r="AT159" s="22">
        <f t="shared" ca="1" si="165"/>
        <v>44167</v>
      </c>
      <c r="AU159" s="22">
        <f t="shared" ca="1" si="166"/>
        <v>44168</v>
      </c>
      <c r="AV159" s="31">
        <f t="shared" si="167"/>
        <v>1</v>
      </c>
      <c r="AW159" s="6">
        <v>44167</v>
      </c>
      <c r="AX159" s="61">
        <v>44168</v>
      </c>
      <c r="AZ159" s="52"/>
      <c r="BA159" s="104"/>
      <c r="BB159" s="105"/>
      <c r="BC159" s="7"/>
      <c r="BD159" s="7"/>
      <c r="BE159" s="7"/>
      <c r="BF159" s="22" t="str">
        <f t="shared" si="168"/>
        <v/>
      </c>
      <c r="BG159" s="22" t="str">
        <f t="shared" si="169"/>
        <v/>
      </c>
      <c r="BH159" s="22" t="str">
        <f t="shared" si="170"/>
        <v/>
      </c>
      <c r="BI159" s="31" t="str">
        <f t="shared" si="171"/>
        <v/>
      </c>
      <c r="BJ159" s="8"/>
      <c r="BK159" s="61" t="s">
        <v>299</v>
      </c>
      <c r="BM159" s="19" t="str">
        <f t="shared" si="172"/>
        <v/>
      </c>
      <c r="BN159" s="20" t="str">
        <f t="shared" si="173"/>
        <v/>
      </c>
    </row>
    <row r="160" spans="2:66" x14ac:dyDescent="0.25">
      <c r="B160" s="143"/>
      <c r="C160" s="144"/>
      <c r="D160" s="150">
        <f t="shared" ca="1" si="155"/>
        <v>44158</v>
      </c>
      <c r="E160" s="151"/>
      <c r="F160" s="146"/>
      <c r="G160" s="144"/>
      <c r="H160" s="144"/>
      <c r="I160" s="147"/>
      <c r="J160" s="144"/>
      <c r="K160" s="148"/>
      <c r="M160" s="52"/>
      <c r="N160" s="9"/>
      <c r="O160" s="10"/>
      <c r="P160" s="7"/>
      <c r="Q160" s="124"/>
      <c r="R160" s="66"/>
      <c r="S160" s="22" t="str">
        <f t="shared" si="156"/>
        <v/>
      </c>
      <c r="T160" s="22" t="str">
        <f t="shared" si="157"/>
        <v/>
      </c>
      <c r="U160" s="22" t="str">
        <f t="shared" si="158"/>
        <v/>
      </c>
      <c r="V160" s="31" t="str">
        <f t="shared" si="159"/>
        <v/>
      </c>
      <c r="W160" s="66"/>
      <c r="X160" s="61"/>
      <c r="Z160" s="52"/>
      <c r="AA160" s="9"/>
      <c r="AB160" s="10"/>
      <c r="AC160" s="7"/>
      <c r="AD160" s="7"/>
      <c r="AE160" s="68"/>
      <c r="AF160" s="22" t="str">
        <f t="shared" si="160"/>
        <v/>
      </c>
      <c r="AG160" s="22" t="str">
        <f t="shared" si="161"/>
        <v/>
      </c>
      <c r="AH160" s="22" t="str">
        <f t="shared" si="162"/>
        <v/>
      </c>
      <c r="AI160" s="31" t="str">
        <f t="shared" si="163"/>
        <v/>
      </c>
      <c r="AJ160" s="66"/>
      <c r="AK160" s="61"/>
      <c r="AM160" s="52"/>
      <c r="AN160" s="9" t="s">
        <v>7</v>
      </c>
      <c r="AO160" s="10" t="s">
        <v>178</v>
      </c>
      <c r="AP160" s="7" t="s">
        <v>4</v>
      </c>
      <c r="AQ160" s="7">
        <v>1</v>
      </c>
      <c r="AR160" s="6">
        <v>44167</v>
      </c>
      <c r="AS160" s="22">
        <f t="shared" si="164"/>
        <v>44168</v>
      </c>
      <c r="AT160" s="22">
        <f t="shared" ca="1" si="165"/>
        <v>44167</v>
      </c>
      <c r="AU160" s="22">
        <f t="shared" ca="1" si="166"/>
        <v>44168</v>
      </c>
      <c r="AV160" s="31">
        <f t="shared" si="167"/>
        <v>1</v>
      </c>
      <c r="AW160" s="6">
        <v>44167</v>
      </c>
      <c r="AX160" s="61">
        <v>44168</v>
      </c>
      <c r="AZ160" s="52"/>
      <c r="BA160" s="104"/>
      <c r="BB160" s="105"/>
      <c r="BC160" s="7"/>
      <c r="BD160" s="7"/>
      <c r="BE160" s="7"/>
      <c r="BF160" s="22" t="str">
        <f t="shared" si="168"/>
        <v/>
      </c>
      <c r="BG160" s="22" t="str">
        <f t="shared" si="169"/>
        <v/>
      </c>
      <c r="BH160" s="22" t="str">
        <f t="shared" si="170"/>
        <v/>
      </c>
      <c r="BI160" s="31" t="str">
        <f t="shared" si="171"/>
        <v/>
      </c>
      <c r="BJ160" s="8"/>
      <c r="BK160" s="61" t="s">
        <v>299</v>
      </c>
      <c r="BM160" s="19" t="str">
        <f t="shared" si="172"/>
        <v/>
      </c>
      <c r="BN160" s="20" t="str">
        <f t="shared" si="173"/>
        <v/>
      </c>
    </row>
    <row r="161" spans="2:66" x14ac:dyDescent="0.25">
      <c r="B161" s="143"/>
      <c r="C161" s="144"/>
      <c r="D161" s="150">
        <f t="shared" ca="1" si="155"/>
        <v>44158</v>
      </c>
      <c r="E161" s="151"/>
      <c r="F161" s="146"/>
      <c r="G161" s="144"/>
      <c r="H161" s="144"/>
      <c r="I161" s="147"/>
      <c r="J161" s="144"/>
      <c r="K161" s="148"/>
      <c r="M161" s="52"/>
      <c r="N161" s="9"/>
      <c r="O161" s="10"/>
      <c r="P161" s="7"/>
      <c r="Q161" s="124"/>
      <c r="R161" s="66"/>
      <c r="S161" s="22" t="str">
        <f t="shared" si="156"/>
        <v/>
      </c>
      <c r="T161" s="22" t="str">
        <f t="shared" si="157"/>
        <v/>
      </c>
      <c r="U161" s="22" t="str">
        <f t="shared" si="158"/>
        <v/>
      </c>
      <c r="V161" s="31" t="str">
        <f t="shared" si="159"/>
        <v/>
      </c>
      <c r="W161" s="66"/>
      <c r="X161" s="61"/>
      <c r="Z161" s="52"/>
      <c r="AA161" s="9"/>
      <c r="AB161" s="10"/>
      <c r="AC161" s="7"/>
      <c r="AD161" s="7"/>
      <c r="AE161" s="68"/>
      <c r="AF161" s="22" t="str">
        <f t="shared" si="160"/>
        <v/>
      </c>
      <c r="AG161" s="22" t="str">
        <f t="shared" si="161"/>
        <v/>
      </c>
      <c r="AH161" s="22" t="str">
        <f t="shared" si="162"/>
        <v/>
      </c>
      <c r="AI161" s="31" t="str">
        <f t="shared" si="163"/>
        <v/>
      </c>
      <c r="AJ161" s="66"/>
      <c r="AK161" s="61"/>
      <c r="AM161" s="52"/>
      <c r="AN161" s="9" t="s">
        <v>7</v>
      </c>
      <c r="AO161" s="10" t="s">
        <v>181</v>
      </c>
      <c r="AP161" s="7" t="s">
        <v>4</v>
      </c>
      <c r="AQ161" s="7">
        <v>1</v>
      </c>
      <c r="AR161" s="6">
        <v>44167</v>
      </c>
      <c r="AS161" s="22">
        <f t="shared" si="164"/>
        <v>44168</v>
      </c>
      <c r="AT161" s="22">
        <f t="shared" ca="1" si="165"/>
        <v>44167</v>
      </c>
      <c r="AU161" s="22">
        <f t="shared" ca="1" si="166"/>
        <v>44168</v>
      </c>
      <c r="AV161" s="31">
        <f t="shared" si="167"/>
        <v>1</v>
      </c>
      <c r="AW161" s="6">
        <v>44167</v>
      </c>
      <c r="AX161" s="61">
        <v>44168</v>
      </c>
      <c r="AZ161" s="52"/>
      <c r="BA161" s="104"/>
      <c r="BB161" s="105"/>
      <c r="BC161" s="7"/>
      <c r="BD161" s="7"/>
      <c r="BE161" s="7"/>
      <c r="BF161" s="22" t="str">
        <f t="shared" si="168"/>
        <v/>
      </c>
      <c r="BG161" s="22" t="str">
        <f t="shared" si="169"/>
        <v/>
      </c>
      <c r="BH161" s="22" t="str">
        <f t="shared" si="170"/>
        <v/>
      </c>
      <c r="BI161" s="31" t="str">
        <f t="shared" si="171"/>
        <v/>
      </c>
      <c r="BJ161" s="8"/>
      <c r="BK161" s="61" t="s">
        <v>299</v>
      </c>
      <c r="BM161" s="19" t="str">
        <f t="shared" si="172"/>
        <v/>
      </c>
      <c r="BN161" s="20" t="str">
        <f t="shared" si="173"/>
        <v/>
      </c>
    </row>
    <row r="162" spans="2:66" x14ac:dyDescent="0.25">
      <c r="B162" s="143"/>
      <c r="C162" s="144"/>
      <c r="D162" s="150">
        <f t="shared" ca="1" si="155"/>
        <v>44158</v>
      </c>
      <c r="E162" s="151"/>
      <c r="F162" s="146"/>
      <c r="G162" s="144"/>
      <c r="H162" s="144"/>
      <c r="I162" s="147"/>
      <c r="J162" s="144"/>
      <c r="K162" s="148"/>
      <c r="M162" s="52"/>
      <c r="N162" s="9"/>
      <c r="O162" s="10"/>
      <c r="P162" s="7"/>
      <c r="Q162" s="124"/>
      <c r="R162" s="66"/>
      <c r="S162" s="22" t="str">
        <f t="shared" si="156"/>
        <v/>
      </c>
      <c r="T162" s="22" t="str">
        <f t="shared" si="157"/>
        <v/>
      </c>
      <c r="U162" s="22" t="str">
        <f t="shared" si="158"/>
        <v/>
      </c>
      <c r="V162" s="31" t="str">
        <f t="shared" si="159"/>
        <v/>
      </c>
      <c r="W162" s="66"/>
      <c r="X162" s="61"/>
      <c r="Z162" s="52"/>
      <c r="AA162" s="9"/>
      <c r="AB162" s="10"/>
      <c r="AC162" s="7"/>
      <c r="AD162" s="7"/>
      <c r="AE162" s="68"/>
      <c r="AF162" s="22" t="str">
        <f t="shared" si="160"/>
        <v/>
      </c>
      <c r="AG162" s="22" t="str">
        <f t="shared" si="161"/>
        <v/>
      </c>
      <c r="AH162" s="22" t="str">
        <f t="shared" si="162"/>
        <v/>
      </c>
      <c r="AI162" s="31" t="str">
        <f t="shared" si="163"/>
        <v/>
      </c>
      <c r="AJ162" s="66"/>
      <c r="AK162" s="61"/>
      <c r="AM162" s="52"/>
      <c r="AN162" s="9" t="s">
        <v>7</v>
      </c>
      <c r="AO162" s="10" t="s">
        <v>171</v>
      </c>
      <c r="AP162" s="7" t="s">
        <v>4</v>
      </c>
      <c r="AQ162" s="7">
        <v>1</v>
      </c>
      <c r="AR162" s="6">
        <v>44167</v>
      </c>
      <c r="AS162" s="22">
        <f t="shared" si="164"/>
        <v>44168</v>
      </c>
      <c r="AT162" s="22">
        <f t="shared" ca="1" si="165"/>
        <v>44167</v>
      </c>
      <c r="AU162" s="22">
        <f t="shared" ca="1" si="166"/>
        <v>44168</v>
      </c>
      <c r="AV162" s="31">
        <f t="shared" si="167"/>
        <v>1</v>
      </c>
      <c r="AW162" s="6">
        <v>44167</v>
      </c>
      <c r="AX162" s="61">
        <v>44168</v>
      </c>
      <c r="AZ162" s="52"/>
      <c r="BA162" s="104"/>
      <c r="BB162" s="105"/>
      <c r="BC162" s="7"/>
      <c r="BD162" s="7"/>
      <c r="BE162" s="7"/>
      <c r="BF162" s="22" t="str">
        <f t="shared" si="168"/>
        <v/>
      </c>
      <c r="BG162" s="22" t="str">
        <f t="shared" si="169"/>
        <v/>
      </c>
      <c r="BH162" s="22" t="str">
        <f t="shared" si="170"/>
        <v/>
      </c>
      <c r="BI162" s="31" t="str">
        <f t="shared" si="171"/>
        <v/>
      </c>
      <c r="BJ162" s="8"/>
      <c r="BK162" s="61" t="s">
        <v>299</v>
      </c>
      <c r="BM162" s="19" t="str">
        <f t="shared" si="172"/>
        <v/>
      </c>
      <c r="BN162" s="20" t="str">
        <f t="shared" si="173"/>
        <v/>
      </c>
    </row>
    <row r="163" spans="2:66" x14ac:dyDescent="0.25">
      <c r="B163" s="143"/>
      <c r="C163" s="144"/>
      <c r="D163" s="150">
        <f t="shared" ca="1" si="155"/>
        <v>44158</v>
      </c>
      <c r="E163" s="151"/>
      <c r="F163" s="146"/>
      <c r="G163" s="144"/>
      <c r="H163" s="144"/>
      <c r="I163" s="147"/>
      <c r="J163" s="144"/>
      <c r="K163" s="148"/>
      <c r="M163" s="52"/>
      <c r="N163" s="9"/>
      <c r="O163" s="10"/>
      <c r="P163" s="7"/>
      <c r="Q163" s="124"/>
      <c r="R163" s="66"/>
      <c r="S163" s="22" t="str">
        <f t="shared" si="156"/>
        <v/>
      </c>
      <c r="T163" s="22" t="str">
        <f t="shared" si="157"/>
        <v/>
      </c>
      <c r="U163" s="22" t="str">
        <f t="shared" si="158"/>
        <v/>
      </c>
      <c r="V163" s="31" t="str">
        <f t="shared" si="159"/>
        <v/>
      </c>
      <c r="W163" s="66"/>
      <c r="X163" s="61"/>
      <c r="Z163" s="52"/>
      <c r="AA163" s="9"/>
      <c r="AB163" s="10"/>
      <c r="AC163" s="7"/>
      <c r="AD163" s="7"/>
      <c r="AE163" s="68"/>
      <c r="AF163" s="22" t="str">
        <f t="shared" si="160"/>
        <v/>
      </c>
      <c r="AG163" s="22" t="str">
        <f t="shared" si="161"/>
        <v/>
      </c>
      <c r="AH163" s="22" t="str">
        <f t="shared" si="162"/>
        <v/>
      </c>
      <c r="AI163" s="31" t="str">
        <f t="shared" si="163"/>
        <v/>
      </c>
      <c r="AJ163" s="66"/>
      <c r="AK163" s="61"/>
      <c r="AM163" s="52"/>
      <c r="AN163" s="9" t="s">
        <v>7</v>
      </c>
      <c r="AO163" s="10" t="s">
        <v>172</v>
      </c>
      <c r="AP163" s="7" t="s">
        <v>4</v>
      </c>
      <c r="AQ163" s="7">
        <v>1</v>
      </c>
      <c r="AR163" s="6">
        <v>44167</v>
      </c>
      <c r="AS163" s="22">
        <f t="shared" si="164"/>
        <v>44168</v>
      </c>
      <c r="AT163" s="22">
        <f t="shared" ca="1" si="165"/>
        <v>44167</v>
      </c>
      <c r="AU163" s="22">
        <f t="shared" ca="1" si="166"/>
        <v>44168</v>
      </c>
      <c r="AV163" s="31">
        <f t="shared" si="167"/>
        <v>1</v>
      </c>
      <c r="AW163" s="6">
        <v>44167</v>
      </c>
      <c r="AX163" s="61">
        <v>44168</v>
      </c>
      <c r="AZ163" s="52"/>
      <c r="BA163" s="104"/>
      <c r="BB163" s="105"/>
      <c r="BC163" s="7"/>
      <c r="BD163" s="7"/>
      <c r="BE163" s="7"/>
      <c r="BF163" s="22" t="str">
        <f t="shared" si="168"/>
        <v/>
      </c>
      <c r="BG163" s="22" t="str">
        <f t="shared" si="169"/>
        <v/>
      </c>
      <c r="BH163" s="22" t="str">
        <f t="shared" si="170"/>
        <v/>
      </c>
      <c r="BI163" s="31" t="str">
        <f t="shared" si="171"/>
        <v/>
      </c>
      <c r="BJ163" s="8"/>
      <c r="BK163" s="61" t="s">
        <v>299</v>
      </c>
      <c r="BM163" s="19" t="str">
        <f t="shared" si="172"/>
        <v/>
      </c>
      <c r="BN163" s="20" t="str">
        <f t="shared" si="173"/>
        <v/>
      </c>
    </row>
    <row r="164" spans="2:66" x14ac:dyDescent="0.25">
      <c r="B164" s="143"/>
      <c r="C164" s="144"/>
      <c r="D164" s="150">
        <f t="shared" ca="1" si="155"/>
        <v>44158</v>
      </c>
      <c r="E164" s="151"/>
      <c r="F164" s="146"/>
      <c r="G164" s="144"/>
      <c r="H164" s="144"/>
      <c r="I164" s="147"/>
      <c r="J164" s="144"/>
      <c r="K164" s="148"/>
      <c r="M164" s="52"/>
      <c r="N164" s="9"/>
      <c r="O164" s="10"/>
      <c r="P164" s="7"/>
      <c r="Q164" s="124"/>
      <c r="R164" s="66"/>
      <c r="S164" s="22" t="str">
        <f t="shared" si="156"/>
        <v/>
      </c>
      <c r="T164" s="22" t="str">
        <f t="shared" si="157"/>
        <v/>
      </c>
      <c r="U164" s="22" t="str">
        <f t="shared" si="158"/>
        <v/>
      </c>
      <c r="V164" s="31" t="str">
        <f t="shared" si="159"/>
        <v/>
      </c>
      <c r="W164" s="66"/>
      <c r="X164" s="61"/>
      <c r="Z164" s="52"/>
      <c r="AA164" s="9"/>
      <c r="AB164" s="10"/>
      <c r="AC164" s="7"/>
      <c r="AD164" s="7"/>
      <c r="AE164" s="68"/>
      <c r="AF164" s="22" t="str">
        <f t="shared" si="160"/>
        <v/>
      </c>
      <c r="AG164" s="22" t="str">
        <f t="shared" si="161"/>
        <v/>
      </c>
      <c r="AH164" s="22" t="str">
        <f t="shared" si="162"/>
        <v/>
      </c>
      <c r="AI164" s="31" t="str">
        <f t="shared" si="163"/>
        <v/>
      </c>
      <c r="AJ164" s="66"/>
      <c r="AK164" s="61"/>
      <c r="AM164" s="52"/>
      <c r="AN164" s="9" t="s">
        <v>7</v>
      </c>
      <c r="AO164" s="10" t="s">
        <v>180</v>
      </c>
      <c r="AP164" s="7" t="s">
        <v>4</v>
      </c>
      <c r="AQ164" s="7">
        <v>1</v>
      </c>
      <c r="AR164" s="6">
        <v>44167</v>
      </c>
      <c r="AS164" s="22">
        <f t="shared" si="164"/>
        <v>44168</v>
      </c>
      <c r="AT164" s="22">
        <f t="shared" ca="1" si="165"/>
        <v>44167</v>
      </c>
      <c r="AU164" s="22">
        <f t="shared" ca="1" si="166"/>
        <v>44168</v>
      </c>
      <c r="AV164" s="31">
        <f t="shared" si="167"/>
        <v>1</v>
      </c>
      <c r="AW164" s="6">
        <v>44167</v>
      </c>
      <c r="AX164" s="61">
        <v>44168</v>
      </c>
      <c r="AZ164" s="52"/>
      <c r="BA164" s="104"/>
      <c r="BB164" s="105"/>
      <c r="BC164" s="7"/>
      <c r="BD164" s="7"/>
      <c r="BE164" s="7"/>
      <c r="BF164" s="22" t="str">
        <f t="shared" si="168"/>
        <v/>
      </c>
      <c r="BG164" s="22" t="str">
        <f t="shared" si="169"/>
        <v/>
      </c>
      <c r="BH164" s="22" t="str">
        <f t="shared" si="170"/>
        <v/>
      </c>
      <c r="BI164" s="31" t="str">
        <f t="shared" si="171"/>
        <v/>
      </c>
      <c r="BJ164" s="8"/>
      <c r="BK164" s="61" t="s">
        <v>299</v>
      </c>
      <c r="BM164" s="19" t="str">
        <f t="shared" si="172"/>
        <v/>
      </c>
      <c r="BN164" s="20" t="str">
        <f t="shared" si="173"/>
        <v/>
      </c>
    </row>
    <row r="165" spans="2:66" x14ac:dyDescent="0.25">
      <c r="B165" s="143"/>
      <c r="C165" s="144"/>
      <c r="D165" s="150">
        <f t="shared" ca="1" si="155"/>
        <v>44158</v>
      </c>
      <c r="E165" s="151"/>
      <c r="F165" s="146"/>
      <c r="G165" s="144"/>
      <c r="H165" s="144"/>
      <c r="I165" s="147"/>
      <c r="J165" s="144"/>
      <c r="K165" s="148"/>
      <c r="M165" s="52"/>
      <c r="N165" s="9"/>
      <c r="O165" s="10"/>
      <c r="P165" s="7"/>
      <c r="Q165" s="124"/>
      <c r="R165" s="66"/>
      <c r="S165" s="22" t="str">
        <f t="shared" si="156"/>
        <v/>
      </c>
      <c r="T165" s="22" t="str">
        <f t="shared" si="157"/>
        <v/>
      </c>
      <c r="U165" s="22" t="str">
        <f t="shared" si="158"/>
        <v/>
      </c>
      <c r="V165" s="31" t="str">
        <f t="shared" si="159"/>
        <v/>
      </c>
      <c r="W165" s="66"/>
      <c r="X165" s="61"/>
      <c r="Z165" s="52"/>
      <c r="AA165" s="9"/>
      <c r="AB165" s="10"/>
      <c r="AC165" s="7"/>
      <c r="AD165" s="7"/>
      <c r="AE165" s="68"/>
      <c r="AF165" s="22" t="str">
        <f t="shared" si="160"/>
        <v/>
      </c>
      <c r="AG165" s="22" t="str">
        <f t="shared" si="161"/>
        <v/>
      </c>
      <c r="AH165" s="22" t="str">
        <f t="shared" si="162"/>
        <v/>
      </c>
      <c r="AI165" s="31" t="str">
        <f t="shared" si="163"/>
        <v/>
      </c>
      <c r="AJ165" s="66"/>
      <c r="AK165" s="61"/>
      <c r="AM165" s="52"/>
      <c r="AN165" s="9" t="s">
        <v>7</v>
      </c>
      <c r="AO165" s="10" t="s">
        <v>173</v>
      </c>
      <c r="AP165" s="7" t="s">
        <v>4</v>
      </c>
      <c r="AQ165" s="7">
        <v>1</v>
      </c>
      <c r="AR165" s="6">
        <v>44167</v>
      </c>
      <c r="AS165" s="22">
        <f t="shared" si="164"/>
        <v>44168</v>
      </c>
      <c r="AT165" s="22">
        <f t="shared" ca="1" si="165"/>
        <v>44167</v>
      </c>
      <c r="AU165" s="22">
        <f t="shared" ca="1" si="166"/>
        <v>44168</v>
      </c>
      <c r="AV165" s="31">
        <f t="shared" si="167"/>
        <v>1</v>
      </c>
      <c r="AW165" s="6">
        <v>44167</v>
      </c>
      <c r="AX165" s="61">
        <v>44168</v>
      </c>
      <c r="AZ165" s="52"/>
      <c r="BA165" s="104"/>
      <c r="BB165" s="105"/>
      <c r="BC165" s="7"/>
      <c r="BD165" s="7"/>
      <c r="BE165" s="7"/>
      <c r="BF165" s="22" t="str">
        <f t="shared" si="168"/>
        <v/>
      </c>
      <c r="BG165" s="22" t="str">
        <f t="shared" si="169"/>
        <v/>
      </c>
      <c r="BH165" s="22" t="str">
        <f t="shared" si="170"/>
        <v/>
      </c>
      <c r="BI165" s="31" t="str">
        <f t="shared" si="171"/>
        <v/>
      </c>
      <c r="BJ165" s="8"/>
      <c r="BK165" s="61" t="s">
        <v>299</v>
      </c>
      <c r="BM165" s="19" t="str">
        <f t="shared" si="172"/>
        <v/>
      </c>
      <c r="BN165" s="20" t="str">
        <f t="shared" si="173"/>
        <v/>
      </c>
    </row>
    <row r="166" spans="2:66" x14ac:dyDescent="0.25">
      <c r="B166" s="143"/>
      <c r="C166" s="144"/>
      <c r="D166" s="150">
        <f t="shared" ca="1" si="155"/>
        <v>44158</v>
      </c>
      <c r="E166" s="151"/>
      <c r="F166" s="146"/>
      <c r="G166" s="144"/>
      <c r="H166" s="144"/>
      <c r="I166" s="147"/>
      <c r="J166" s="144"/>
      <c r="K166" s="148"/>
      <c r="M166" s="52"/>
      <c r="N166" s="9"/>
      <c r="O166" s="10"/>
      <c r="P166" s="7"/>
      <c r="Q166" s="124"/>
      <c r="R166" s="66"/>
      <c r="S166" s="22" t="str">
        <f t="shared" si="156"/>
        <v/>
      </c>
      <c r="T166" s="22" t="str">
        <f t="shared" si="157"/>
        <v/>
      </c>
      <c r="U166" s="22" t="str">
        <f t="shared" si="158"/>
        <v/>
      </c>
      <c r="V166" s="31" t="str">
        <f t="shared" si="159"/>
        <v/>
      </c>
      <c r="W166" s="66"/>
      <c r="X166" s="61"/>
      <c r="Z166" s="52"/>
      <c r="AA166" s="9"/>
      <c r="AB166" s="10"/>
      <c r="AC166" s="7"/>
      <c r="AD166" s="7"/>
      <c r="AE166" s="68"/>
      <c r="AF166" s="22" t="str">
        <f t="shared" si="160"/>
        <v/>
      </c>
      <c r="AG166" s="22" t="str">
        <f t="shared" si="161"/>
        <v/>
      </c>
      <c r="AH166" s="22" t="str">
        <f t="shared" si="162"/>
        <v/>
      </c>
      <c r="AI166" s="31" t="str">
        <f t="shared" si="163"/>
        <v/>
      </c>
      <c r="AJ166" s="66"/>
      <c r="AK166" s="61"/>
      <c r="AM166" s="52"/>
      <c r="AN166" s="9" t="s">
        <v>7</v>
      </c>
      <c r="AO166" s="10" t="s">
        <v>174</v>
      </c>
      <c r="AP166" s="7" t="s">
        <v>4</v>
      </c>
      <c r="AQ166" s="7">
        <v>1</v>
      </c>
      <c r="AR166" s="6">
        <v>44167</v>
      </c>
      <c r="AS166" s="22">
        <f t="shared" si="164"/>
        <v>44168</v>
      </c>
      <c r="AT166" s="22">
        <f t="shared" ca="1" si="165"/>
        <v>44167</v>
      </c>
      <c r="AU166" s="22">
        <f t="shared" ca="1" si="166"/>
        <v>44168</v>
      </c>
      <c r="AV166" s="31">
        <f t="shared" si="167"/>
        <v>1</v>
      </c>
      <c r="AW166" s="6">
        <v>44167</v>
      </c>
      <c r="AX166" s="61">
        <v>44168</v>
      </c>
      <c r="AZ166" s="52"/>
      <c r="BA166" s="104"/>
      <c r="BB166" s="105"/>
      <c r="BC166" s="7"/>
      <c r="BD166" s="7"/>
      <c r="BE166" s="7"/>
      <c r="BF166" s="22" t="str">
        <f t="shared" si="168"/>
        <v/>
      </c>
      <c r="BG166" s="22" t="str">
        <f t="shared" si="169"/>
        <v/>
      </c>
      <c r="BH166" s="22" t="str">
        <f t="shared" si="170"/>
        <v/>
      </c>
      <c r="BI166" s="31" t="str">
        <f t="shared" si="171"/>
        <v/>
      </c>
      <c r="BJ166" s="8"/>
      <c r="BK166" s="61" t="s">
        <v>299</v>
      </c>
      <c r="BM166" s="19" t="str">
        <f t="shared" si="172"/>
        <v/>
      </c>
      <c r="BN166" s="20" t="str">
        <f t="shared" si="173"/>
        <v/>
      </c>
    </row>
    <row r="167" spans="2:66" x14ac:dyDescent="0.25">
      <c r="B167" s="143"/>
      <c r="C167" s="144"/>
      <c r="D167" s="150">
        <f t="shared" ca="1" si="155"/>
        <v>44158</v>
      </c>
      <c r="E167" s="151"/>
      <c r="F167" s="146"/>
      <c r="G167" s="144"/>
      <c r="H167" s="144"/>
      <c r="I167" s="147"/>
      <c r="J167" s="144"/>
      <c r="K167" s="148"/>
      <c r="M167" s="52"/>
      <c r="N167" s="9"/>
      <c r="O167" s="10"/>
      <c r="P167" s="7"/>
      <c r="Q167" s="124"/>
      <c r="R167" s="66"/>
      <c r="S167" s="22" t="str">
        <f t="shared" si="156"/>
        <v/>
      </c>
      <c r="T167" s="22" t="str">
        <f t="shared" si="157"/>
        <v/>
      </c>
      <c r="U167" s="22" t="str">
        <f t="shared" si="158"/>
        <v/>
      </c>
      <c r="V167" s="31" t="str">
        <f t="shared" si="159"/>
        <v/>
      </c>
      <c r="W167" s="66"/>
      <c r="X167" s="61"/>
      <c r="Z167" s="52"/>
      <c r="AA167" s="9"/>
      <c r="AB167" s="10"/>
      <c r="AC167" s="7"/>
      <c r="AD167" s="7"/>
      <c r="AE167" s="68"/>
      <c r="AF167" s="22" t="str">
        <f t="shared" si="160"/>
        <v/>
      </c>
      <c r="AG167" s="22" t="str">
        <f t="shared" si="161"/>
        <v/>
      </c>
      <c r="AH167" s="22" t="str">
        <f t="shared" si="162"/>
        <v/>
      </c>
      <c r="AI167" s="31" t="str">
        <f t="shared" si="163"/>
        <v/>
      </c>
      <c r="AJ167" s="66"/>
      <c r="AK167" s="61"/>
      <c r="AM167" s="52"/>
      <c r="AN167" s="9" t="s">
        <v>7</v>
      </c>
      <c r="AO167" s="10" t="s">
        <v>166</v>
      </c>
      <c r="AP167" s="7" t="s">
        <v>4</v>
      </c>
      <c r="AQ167" s="7">
        <v>1</v>
      </c>
      <c r="AR167" s="6">
        <v>44167</v>
      </c>
      <c r="AS167" s="22">
        <f t="shared" si="164"/>
        <v>44168</v>
      </c>
      <c r="AT167" s="22">
        <f t="shared" ca="1" si="165"/>
        <v>44167</v>
      </c>
      <c r="AU167" s="22">
        <f t="shared" ca="1" si="166"/>
        <v>44168</v>
      </c>
      <c r="AV167" s="31">
        <f t="shared" si="167"/>
        <v>1</v>
      </c>
      <c r="AW167" s="6">
        <v>44167</v>
      </c>
      <c r="AX167" s="61">
        <v>44168</v>
      </c>
      <c r="AZ167" s="52"/>
      <c r="BA167" s="104"/>
      <c r="BB167" s="105"/>
      <c r="BC167" s="7"/>
      <c r="BD167" s="7"/>
      <c r="BE167" s="7"/>
      <c r="BF167" s="22" t="str">
        <f t="shared" si="168"/>
        <v/>
      </c>
      <c r="BG167" s="22" t="str">
        <f t="shared" si="169"/>
        <v/>
      </c>
      <c r="BH167" s="22" t="str">
        <f t="shared" si="170"/>
        <v/>
      </c>
      <c r="BI167" s="31" t="str">
        <f t="shared" si="171"/>
        <v/>
      </c>
      <c r="BJ167" s="8"/>
      <c r="BK167" s="61" t="s">
        <v>299</v>
      </c>
      <c r="BM167" s="19" t="str">
        <f t="shared" si="172"/>
        <v/>
      </c>
      <c r="BN167" s="20" t="str">
        <f t="shared" si="173"/>
        <v/>
      </c>
    </row>
    <row r="168" spans="2:66" x14ac:dyDescent="0.25">
      <c r="B168" s="143"/>
      <c r="C168" s="144"/>
      <c r="D168" s="150">
        <f t="shared" ca="1" si="155"/>
        <v>44158</v>
      </c>
      <c r="E168" s="151"/>
      <c r="F168" s="146"/>
      <c r="G168" s="144"/>
      <c r="H168" s="144"/>
      <c r="I168" s="147"/>
      <c r="J168" s="144"/>
      <c r="K168" s="148"/>
      <c r="M168" s="52"/>
      <c r="N168" s="9"/>
      <c r="O168" s="10"/>
      <c r="P168" s="7"/>
      <c r="Q168" s="124"/>
      <c r="R168" s="66"/>
      <c r="S168" s="22" t="str">
        <f t="shared" si="156"/>
        <v/>
      </c>
      <c r="T168" s="22" t="str">
        <f t="shared" si="157"/>
        <v/>
      </c>
      <c r="U168" s="22" t="str">
        <f t="shared" si="158"/>
        <v/>
      </c>
      <c r="V168" s="31" t="str">
        <f t="shared" si="159"/>
        <v/>
      </c>
      <c r="W168" s="66"/>
      <c r="X168" s="61"/>
      <c r="Z168" s="52"/>
      <c r="AA168" s="9"/>
      <c r="AB168" s="10"/>
      <c r="AC168" s="7"/>
      <c r="AD168" s="7"/>
      <c r="AE168" s="68"/>
      <c r="AF168" s="22" t="str">
        <f t="shared" si="160"/>
        <v/>
      </c>
      <c r="AG168" s="22" t="str">
        <f t="shared" si="161"/>
        <v/>
      </c>
      <c r="AH168" s="22" t="str">
        <f t="shared" si="162"/>
        <v/>
      </c>
      <c r="AI168" s="31" t="str">
        <f t="shared" si="163"/>
        <v/>
      </c>
      <c r="AJ168" s="66"/>
      <c r="AK168" s="61"/>
      <c r="AM168" s="52"/>
      <c r="AN168" s="9" t="s">
        <v>7</v>
      </c>
      <c r="AO168" s="10" t="s">
        <v>158</v>
      </c>
      <c r="AP168" s="7" t="s">
        <v>4</v>
      </c>
      <c r="AQ168" s="7">
        <v>1</v>
      </c>
      <c r="AR168" s="6">
        <v>44167</v>
      </c>
      <c r="AS168" s="22">
        <f t="shared" si="164"/>
        <v>44168</v>
      </c>
      <c r="AT168" s="22">
        <f t="shared" ca="1" si="165"/>
        <v>44167</v>
      </c>
      <c r="AU168" s="22">
        <f t="shared" ca="1" si="166"/>
        <v>44168</v>
      </c>
      <c r="AV168" s="31">
        <f t="shared" si="167"/>
        <v>1</v>
      </c>
      <c r="AW168" s="6">
        <v>44167</v>
      </c>
      <c r="AX168" s="61">
        <v>44168</v>
      </c>
      <c r="AZ168" s="52"/>
      <c r="BA168" s="104"/>
      <c r="BB168" s="105"/>
      <c r="BC168" s="7"/>
      <c r="BD168" s="7"/>
      <c r="BE168" s="7"/>
      <c r="BF168" s="22" t="str">
        <f t="shared" si="168"/>
        <v/>
      </c>
      <c r="BG168" s="22" t="str">
        <f t="shared" si="169"/>
        <v/>
      </c>
      <c r="BH168" s="22" t="str">
        <f t="shared" si="170"/>
        <v/>
      </c>
      <c r="BI168" s="31" t="str">
        <f t="shared" si="171"/>
        <v/>
      </c>
      <c r="BJ168" s="8"/>
      <c r="BK168" s="61" t="s">
        <v>299</v>
      </c>
      <c r="BM168" s="19" t="str">
        <f t="shared" si="172"/>
        <v/>
      </c>
      <c r="BN168" s="20" t="str">
        <f t="shared" si="173"/>
        <v/>
      </c>
    </row>
    <row r="169" spans="2:66" x14ac:dyDescent="0.25">
      <c r="B169" s="143"/>
      <c r="C169" s="144"/>
      <c r="D169" s="150">
        <f t="shared" ca="1" si="155"/>
        <v>44158</v>
      </c>
      <c r="E169" s="151"/>
      <c r="F169" s="146"/>
      <c r="G169" s="144"/>
      <c r="H169" s="144"/>
      <c r="I169" s="147"/>
      <c r="J169" s="144"/>
      <c r="K169" s="148"/>
      <c r="M169" s="52"/>
      <c r="N169" s="9"/>
      <c r="O169" s="10"/>
      <c r="P169" s="7"/>
      <c r="Q169" s="124"/>
      <c r="R169" s="66"/>
      <c r="S169" s="22" t="str">
        <f t="shared" si="156"/>
        <v/>
      </c>
      <c r="T169" s="22" t="str">
        <f t="shared" si="157"/>
        <v/>
      </c>
      <c r="U169" s="22" t="str">
        <f t="shared" si="158"/>
        <v/>
      </c>
      <c r="V169" s="31" t="str">
        <f t="shared" si="159"/>
        <v/>
      </c>
      <c r="W169" s="66"/>
      <c r="X169" s="61"/>
      <c r="Z169" s="52"/>
      <c r="AA169" s="9"/>
      <c r="AB169" s="10"/>
      <c r="AC169" s="7"/>
      <c r="AD169" s="7"/>
      <c r="AE169" s="68"/>
      <c r="AF169" s="22" t="str">
        <f t="shared" si="160"/>
        <v/>
      </c>
      <c r="AG169" s="22" t="str">
        <f t="shared" si="161"/>
        <v/>
      </c>
      <c r="AH169" s="22" t="str">
        <f t="shared" si="162"/>
        <v/>
      </c>
      <c r="AI169" s="31" t="str">
        <f t="shared" si="163"/>
        <v/>
      </c>
      <c r="AJ169" s="66"/>
      <c r="AK169" s="61"/>
      <c r="AM169" s="52"/>
      <c r="AN169" s="9" t="s">
        <v>7</v>
      </c>
      <c r="AO169" s="10" t="s">
        <v>159</v>
      </c>
      <c r="AP169" s="7" t="s">
        <v>4</v>
      </c>
      <c r="AQ169" s="7">
        <v>1</v>
      </c>
      <c r="AR169" s="6">
        <v>44167</v>
      </c>
      <c r="AS169" s="22">
        <f t="shared" si="164"/>
        <v>44168</v>
      </c>
      <c r="AT169" s="22">
        <f t="shared" ca="1" si="165"/>
        <v>44167</v>
      </c>
      <c r="AU169" s="22">
        <f t="shared" ca="1" si="166"/>
        <v>44168</v>
      </c>
      <c r="AV169" s="31">
        <f t="shared" si="167"/>
        <v>1</v>
      </c>
      <c r="AW169" s="6">
        <v>44167</v>
      </c>
      <c r="AX169" s="61">
        <v>44168</v>
      </c>
      <c r="AZ169" s="52"/>
      <c r="BA169" s="104"/>
      <c r="BB169" s="105"/>
      <c r="BC169" s="7"/>
      <c r="BD169" s="7"/>
      <c r="BE169" s="7"/>
      <c r="BF169" s="22" t="str">
        <f t="shared" si="168"/>
        <v/>
      </c>
      <c r="BG169" s="22" t="str">
        <f t="shared" si="169"/>
        <v/>
      </c>
      <c r="BH169" s="22" t="str">
        <f t="shared" si="170"/>
        <v/>
      </c>
      <c r="BI169" s="31" t="str">
        <f t="shared" si="171"/>
        <v/>
      </c>
      <c r="BJ169" s="8"/>
      <c r="BK169" s="61" t="s">
        <v>299</v>
      </c>
      <c r="BM169" s="19" t="str">
        <f t="shared" si="172"/>
        <v/>
      </c>
      <c r="BN169" s="20" t="str">
        <f t="shared" si="173"/>
        <v/>
      </c>
    </row>
    <row r="170" spans="2:66" x14ac:dyDescent="0.25">
      <c r="B170" s="143"/>
      <c r="C170" s="144"/>
      <c r="D170" s="150">
        <f t="shared" ca="1" si="155"/>
        <v>44158</v>
      </c>
      <c r="E170" s="151"/>
      <c r="F170" s="146"/>
      <c r="G170" s="144"/>
      <c r="H170" s="144"/>
      <c r="I170" s="147"/>
      <c r="J170" s="144"/>
      <c r="K170" s="148"/>
      <c r="M170" s="52"/>
      <c r="N170" s="9"/>
      <c r="O170" s="10"/>
      <c r="P170" s="7"/>
      <c r="Q170" s="124"/>
      <c r="R170" s="66"/>
      <c r="S170" s="22" t="str">
        <f t="shared" si="156"/>
        <v/>
      </c>
      <c r="T170" s="22" t="str">
        <f t="shared" si="157"/>
        <v/>
      </c>
      <c r="U170" s="22" t="str">
        <f t="shared" si="158"/>
        <v/>
      </c>
      <c r="V170" s="31" t="str">
        <f t="shared" si="159"/>
        <v/>
      </c>
      <c r="W170" s="66"/>
      <c r="X170" s="61"/>
      <c r="Z170" s="52"/>
      <c r="AA170" s="9"/>
      <c r="AB170" s="10"/>
      <c r="AC170" s="7"/>
      <c r="AD170" s="7"/>
      <c r="AE170" s="68"/>
      <c r="AF170" s="22" t="str">
        <f t="shared" si="160"/>
        <v/>
      </c>
      <c r="AG170" s="22" t="str">
        <f t="shared" si="161"/>
        <v/>
      </c>
      <c r="AH170" s="22" t="str">
        <f t="shared" si="162"/>
        <v/>
      </c>
      <c r="AI170" s="31" t="str">
        <f t="shared" si="163"/>
        <v/>
      </c>
      <c r="AJ170" s="66"/>
      <c r="AK170" s="61"/>
      <c r="AM170" s="52"/>
      <c r="AN170" s="9" t="s">
        <v>7</v>
      </c>
      <c r="AO170" s="10" t="s">
        <v>165</v>
      </c>
      <c r="AP170" s="7" t="s">
        <v>4</v>
      </c>
      <c r="AQ170" s="7">
        <v>1</v>
      </c>
      <c r="AR170" s="6">
        <v>44167</v>
      </c>
      <c r="AS170" s="22">
        <f t="shared" si="164"/>
        <v>44168</v>
      </c>
      <c r="AT170" s="22">
        <f t="shared" ca="1" si="165"/>
        <v>44167</v>
      </c>
      <c r="AU170" s="22">
        <f t="shared" ca="1" si="166"/>
        <v>44168</v>
      </c>
      <c r="AV170" s="31">
        <f t="shared" si="167"/>
        <v>1</v>
      </c>
      <c r="AW170" s="6">
        <v>44167</v>
      </c>
      <c r="AX170" s="61">
        <v>44168</v>
      </c>
      <c r="AZ170" s="52"/>
      <c r="BA170" s="104"/>
      <c r="BB170" s="105"/>
      <c r="BC170" s="7"/>
      <c r="BD170" s="7"/>
      <c r="BE170" s="7"/>
      <c r="BF170" s="22" t="str">
        <f t="shared" si="168"/>
        <v/>
      </c>
      <c r="BG170" s="22" t="str">
        <f t="shared" si="169"/>
        <v/>
      </c>
      <c r="BH170" s="22" t="str">
        <f t="shared" si="170"/>
        <v/>
      </c>
      <c r="BI170" s="31" t="str">
        <f t="shared" si="171"/>
        <v/>
      </c>
      <c r="BJ170" s="8"/>
      <c r="BK170" s="61" t="s">
        <v>299</v>
      </c>
      <c r="BM170" s="19" t="str">
        <f t="shared" si="172"/>
        <v/>
      </c>
      <c r="BN170" s="20" t="str">
        <f t="shared" si="173"/>
        <v/>
      </c>
    </row>
    <row r="171" spans="2:66" x14ac:dyDescent="0.25">
      <c r="B171" s="143"/>
      <c r="C171" s="144"/>
      <c r="D171" s="150">
        <f t="shared" ca="1" si="155"/>
        <v>44158</v>
      </c>
      <c r="E171" s="151"/>
      <c r="F171" s="146"/>
      <c r="G171" s="144"/>
      <c r="H171" s="144"/>
      <c r="I171" s="147"/>
      <c r="J171" s="144"/>
      <c r="K171" s="148"/>
      <c r="M171" s="52"/>
      <c r="N171" s="9"/>
      <c r="O171" s="10"/>
      <c r="P171" s="7"/>
      <c r="Q171" s="124"/>
      <c r="R171" s="66"/>
      <c r="S171" s="22" t="str">
        <f t="shared" si="156"/>
        <v/>
      </c>
      <c r="T171" s="22" t="str">
        <f t="shared" si="157"/>
        <v/>
      </c>
      <c r="U171" s="22" t="str">
        <f t="shared" si="158"/>
        <v/>
      </c>
      <c r="V171" s="31" t="str">
        <f t="shared" si="159"/>
        <v/>
      </c>
      <c r="W171" s="66"/>
      <c r="X171" s="61"/>
      <c r="Z171" s="52"/>
      <c r="AA171" s="9"/>
      <c r="AB171" s="10"/>
      <c r="AC171" s="7"/>
      <c r="AD171" s="7"/>
      <c r="AE171" s="68"/>
      <c r="AF171" s="22" t="str">
        <f t="shared" si="160"/>
        <v/>
      </c>
      <c r="AG171" s="22" t="str">
        <f t="shared" si="161"/>
        <v/>
      </c>
      <c r="AH171" s="22" t="str">
        <f t="shared" si="162"/>
        <v/>
      </c>
      <c r="AI171" s="31" t="str">
        <f t="shared" si="163"/>
        <v/>
      </c>
      <c r="AJ171" s="66"/>
      <c r="AK171" s="61"/>
      <c r="AM171" s="52"/>
      <c r="AN171" s="9" t="s">
        <v>7</v>
      </c>
      <c r="AO171" s="10" t="s">
        <v>160</v>
      </c>
      <c r="AP171" s="7" t="s">
        <v>4</v>
      </c>
      <c r="AQ171" s="7">
        <v>1</v>
      </c>
      <c r="AR171" s="6">
        <v>44167</v>
      </c>
      <c r="AS171" s="22">
        <f t="shared" si="164"/>
        <v>44168</v>
      </c>
      <c r="AT171" s="22">
        <f t="shared" ca="1" si="165"/>
        <v>44167</v>
      </c>
      <c r="AU171" s="22">
        <f t="shared" ca="1" si="166"/>
        <v>44168</v>
      </c>
      <c r="AV171" s="31">
        <f t="shared" si="167"/>
        <v>1</v>
      </c>
      <c r="AW171" s="6">
        <v>44167</v>
      </c>
      <c r="AX171" s="61">
        <v>44168</v>
      </c>
      <c r="AZ171" s="52"/>
      <c r="BA171" s="104"/>
      <c r="BB171" s="105"/>
      <c r="BC171" s="7"/>
      <c r="BD171" s="7"/>
      <c r="BE171" s="7"/>
      <c r="BF171" s="22" t="str">
        <f t="shared" si="168"/>
        <v/>
      </c>
      <c r="BG171" s="22" t="str">
        <f t="shared" si="169"/>
        <v/>
      </c>
      <c r="BH171" s="22" t="str">
        <f t="shared" si="170"/>
        <v/>
      </c>
      <c r="BI171" s="31" t="str">
        <f t="shared" si="171"/>
        <v/>
      </c>
      <c r="BJ171" s="8"/>
      <c r="BK171" s="61" t="s">
        <v>299</v>
      </c>
      <c r="BM171" s="19" t="str">
        <f t="shared" si="172"/>
        <v/>
      </c>
      <c r="BN171" s="20" t="str">
        <f t="shared" si="173"/>
        <v/>
      </c>
    </row>
    <row r="172" spans="2:66" x14ac:dyDescent="0.25">
      <c r="B172" s="143"/>
      <c r="C172" s="144"/>
      <c r="D172" s="150">
        <f t="shared" ca="1" si="155"/>
        <v>44158</v>
      </c>
      <c r="E172" s="151"/>
      <c r="F172" s="146"/>
      <c r="G172" s="144"/>
      <c r="H172" s="144"/>
      <c r="I172" s="147"/>
      <c r="J172" s="144"/>
      <c r="K172" s="148"/>
      <c r="M172" s="52"/>
      <c r="N172" s="9"/>
      <c r="O172" s="10"/>
      <c r="P172" s="7"/>
      <c r="Q172" s="124"/>
      <c r="R172" s="66"/>
      <c r="S172" s="22" t="str">
        <f t="shared" si="156"/>
        <v/>
      </c>
      <c r="T172" s="22" t="str">
        <f t="shared" si="157"/>
        <v/>
      </c>
      <c r="U172" s="22" t="str">
        <f t="shared" si="158"/>
        <v/>
      </c>
      <c r="V172" s="31" t="str">
        <f t="shared" si="159"/>
        <v/>
      </c>
      <c r="W172" s="66"/>
      <c r="X172" s="61"/>
      <c r="Z172" s="52"/>
      <c r="AA172" s="9"/>
      <c r="AB172" s="10"/>
      <c r="AC172" s="7"/>
      <c r="AD172" s="7"/>
      <c r="AE172" s="68"/>
      <c r="AF172" s="22" t="str">
        <f t="shared" si="160"/>
        <v/>
      </c>
      <c r="AG172" s="22" t="str">
        <f t="shared" si="161"/>
        <v/>
      </c>
      <c r="AH172" s="22" t="str">
        <f t="shared" si="162"/>
        <v/>
      </c>
      <c r="AI172" s="31" t="str">
        <f t="shared" si="163"/>
        <v/>
      </c>
      <c r="AJ172" s="66"/>
      <c r="AK172" s="61"/>
      <c r="AM172" s="52"/>
      <c r="AN172" s="9" t="s">
        <v>7</v>
      </c>
      <c r="AO172" s="10" t="s">
        <v>161</v>
      </c>
      <c r="AP172" s="7" t="s">
        <v>4</v>
      </c>
      <c r="AQ172" s="7">
        <v>1</v>
      </c>
      <c r="AR172" s="6">
        <v>44167</v>
      </c>
      <c r="AS172" s="22">
        <f t="shared" si="164"/>
        <v>44168</v>
      </c>
      <c r="AT172" s="22">
        <f t="shared" ca="1" si="165"/>
        <v>44167</v>
      </c>
      <c r="AU172" s="22">
        <f t="shared" ca="1" si="166"/>
        <v>44168</v>
      </c>
      <c r="AV172" s="31">
        <f t="shared" si="167"/>
        <v>1</v>
      </c>
      <c r="AW172" s="6">
        <v>44167</v>
      </c>
      <c r="AX172" s="61">
        <v>44168</v>
      </c>
      <c r="AZ172" s="52"/>
      <c r="BA172" s="104"/>
      <c r="BB172" s="105"/>
      <c r="BC172" s="7"/>
      <c r="BD172" s="7"/>
      <c r="BE172" s="7"/>
      <c r="BF172" s="22" t="str">
        <f t="shared" si="168"/>
        <v/>
      </c>
      <c r="BG172" s="22" t="str">
        <f t="shared" si="169"/>
        <v/>
      </c>
      <c r="BH172" s="22" t="str">
        <f t="shared" si="170"/>
        <v/>
      </c>
      <c r="BI172" s="31" t="str">
        <f t="shared" si="171"/>
        <v/>
      </c>
      <c r="BJ172" s="8"/>
      <c r="BK172" s="61" t="s">
        <v>299</v>
      </c>
      <c r="BM172" s="19" t="str">
        <f t="shared" si="172"/>
        <v/>
      </c>
      <c r="BN172" s="20" t="str">
        <f t="shared" si="173"/>
        <v/>
      </c>
    </row>
    <row r="173" spans="2:66" x14ac:dyDescent="0.25">
      <c r="B173" s="143"/>
      <c r="C173" s="144"/>
      <c r="D173" s="150">
        <f t="shared" ca="1" si="155"/>
        <v>44158</v>
      </c>
      <c r="E173" s="151"/>
      <c r="F173" s="146"/>
      <c r="G173" s="144"/>
      <c r="H173" s="144"/>
      <c r="I173" s="147"/>
      <c r="J173" s="144"/>
      <c r="K173" s="148"/>
      <c r="M173" s="52"/>
      <c r="N173" s="9"/>
      <c r="O173" s="10"/>
      <c r="P173" s="7"/>
      <c r="Q173" s="124"/>
      <c r="R173" s="66"/>
      <c r="S173" s="22" t="str">
        <f t="shared" si="156"/>
        <v/>
      </c>
      <c r="T173" s="22" t="str">
        <f t="shared" si="157"/>
        <v/>
      </c>
      <c r="U173" s="22" t="str">
        <f t="shared" si="158"/>
        <v/>
      </c>
      <c r="V173" s="31" t="str">
        <f t="shared" si="159"/>
        <v/>
      </c>
      <c r="W173" s="66"/>
      <c r="X173" s="61"/>
      <c r="Z173" s="52"/>
      <c r="AA173" s="9"/>
      <c r="AB173" s="10"/>
      <c r="AC173" s="7"/>
      <c r="AD173" s="7"/>
      <c r="AE173" s="68"/>
      <c r="AF173" s="22" t="str">
        <f t="shared" si="160"/>
        <v/>
      </c>
      <c r="AG173" s="22" t="str">
        <f t="shared" si="161"/>
        <v/>
      </c>
      <c r="AH173" s="22" t="str">
        <f t="shared" si="162"/>
        <v/>
      </c>
      <c r="AI173" s="31" t="str">
        <f t="shared" si="163"/>
        <v/>
      </c>
      <c r="AJ173" s="66"/>
      <c r="AK173" s="61"/>
      <c r="AM173" s="52"/>
      <c r="AN173" s="9" t="s">
        <v>7</v>
      </c>
      <c r="AO173" s="10" t="s">
        <v>164</v>
      </c>
      <c r="AP173" s="7" t="s">
        <v>4</v>
      </c>
      <c r="AQ173" s="7">
        <v>1</v>
      </c>
      <c r="AR173" s="6">
        <v>44167</v>
      </c>
      <c r="AS173" s="22">
        <f t="shared" si="164"/>
        <v>44168</v>
      </c>
      <c r="AT173" s="22">
        <f t="shared" ca="1" si="165"/>
        <v>44167</v>
      </c>
      <c r="AU173" s="22">
        <f t="shared" ca="1" si="166"/>
        <v>44168</v>
      </c>
      <c r="AV173" s="31">
        <f t="shared" si="167"/>
        <v>1</v>
      </c>
      <c r="AW173" s="6">
        <v>44167</v>
      </c>
      <c r="AX173" s="61">
        <v>44168</v>
      </c>
      <c r="AZ173" s="52"/>
      <c r="BA173" s="104"/>
      <c r="BB173" s="105"/>
      <c r="BC173" s="7"/>
      <c r="BD173" s="7"/>
      <c r="BE173" s="7"/>
      <c r="BF173" s="22" t="str">
        <f t="shared" si="168"/>
        <v/>
      </c>
      <c r="BG173" s="22" t="str">
        <f t="shared" si="169"/>
        <v/>
      </c>
      <c r="BH173" s="22" t="str">
        <f t="shared" si="170"/>
        <v/>
      </c>
      <c r="BI173" s="31" t="str">
        <f t="shared" si="171"/>
        <v/>
      </c>
      <c r="BJ173" s="8"/>
      <c r="BK173" s="61" t="s">
        <v>299</v>
      </c>
      <c r="BM173" s="19" t="str">
        <f t="shared" si="172"/>
        <v/>
      </c>
      <c r="BN173" s="20" t="str">
        <f t="shared" si="173"/>
        <v/>
      </c>
    </row>
    <row r="174" spans="2:66" x14ac:dyDescent="0.25">
      <c r="B174" s="143"/>
      <c r="C174" s="144"/>
      <c r="D174" s="150">
        <f t="shared" ca="1" si="155"/>
        <v>44158</v>
      </c>
      <c r="E174" s="151"/>
      <c r="F174" s="146"/>
      <c r="G174" s="144"/>
      <c r="H174" s="144"/>
      <c r="I174" s="147"/>
      <c r="J174" s="144"/>
      <c r="K174" s="148"/>
      <c r="M174" s="52"/>
      <c r="N174" s="9"/>
      <c r="O174" s="10"/>
      <c r="P174" s="7"/>
      <c r="Q174" s="124"/>
      <c r="R174" s="66"/>
      <c r="S174" s="22" t="str">
        <f t="shared" si="156"/>
        <v/>
      </c>
      <c r="T174" s="22" t="str">
        <f t="shared" si="157"/>
        <v/>
      </c>
      <c r="U174" s="22" t="str">
        <f t="shared" si="158"/>
        <v/>
      </c>
      <c r="V174" s="31" t="str">
        <f t="shared" si="159"/>
        <v/>
      </c>
      <c r="W174" s="66"/>
      <c r="X174" s="61"/>
      <c r="Z174" s="52"/>
      <c r="AA174" s="9"/>
      <c r="AB174" s="10"/>
      <c r="AC174" s="7"/>
      <c r="AD174" s="7"/>
      <c r="AE174" s="68"/>
      <c r="AF174" s="22" t="str">
        <f t="shared" si="160"/>
        <v/>
      </c>
      <c r="AG174" s="22" t="str">
        <f t="shared" si="161"/>
        <v/>
      </c>
      <c r="AH174" s="22" t="str">
        <f t="shared" si="162"/>
        <v/>
      </c>
      <c r="AI174" s="31" t="str">
        <f t="shared" si="163"/>
        <v/>
      </c>
      <c r="AJ174" s="66"/>
      <c r="AK174" s="61"/>
      <c r="AM174" s="52"/>
      <c r="AN174" s="9" t="s">
        <v>7</v>
      </c>
      <c r="AO174" s="10" t="s">
        <v>162</v>
      </c>
      <c r="AP174" s="7" t="s">
        <v>4</v>
      </c>
      <c r="AQ174" s="7">
        <v>1</v>
      </c>
      <c r="AR174" s="6">
        <v>44167</v>
      </c>
      <c r="AS174" s="22">
        <f t="shared" si="164"/>
        <v>44168</v>
      </c>
      <c r="AT174" s="22">
        <f t="shared" ca="1" si="165"/>
        <v>44167</v>
      </c>
      <c r="AU174" s="22">
        <f t="shared" ca="1" si="166"/>
        <v>44168</v>
      </c>
      <c r="AV174" s="31">
        <f t="shared" si="167"/>
        <v>1</v>
      </c>
      <c r="AW174" s="6">
        <v>44167</v>
      </c>
      <c r="AX174" s="61">
        <v>44168</v>
      </c>
      <c r="AZ174" s="52"/>
      <c r="BA174" s="104"/>
      <c r="BB174" s="105"/>
      <c r="BC174" s="7"/>
      <c r="BD174" s="7"/>
      <c r="BE174" s="7"/>
      <c r="BF174" s="22" t="str">
        <f t="shared" si="168"/>
        <v/>
      </c>
      <c r="BG174" s="22" t="str">
        <f t="shared" si="169"/>
        <v/>
      </c>
      <c r="BH174" s="22" t="str">
        <f t="shared" si="170"/>
        <v/>
      </c>
      <c r="BI174" s="31" t="str">
        <f t="shared" si="171"/>
        <v/>
      </c>
      <c r="BJ174" s="8"/>
      <c r="BK174" s="61" t="s">
        <v>299</v>
      </c>
      <c r="BM174" s="19" t="str">
        <f t="shared" si="172"/>
        <v/>
      </c>
      <c r="BN174" s="20" t="str">
        <f t="shared" si="173"/>
        <v/>
      </c>
    </row>
    <row r="175" spans="2:66" x14ac:dyDescent="0.25">
      <c r="B175" s="143"/>
      <c r="C175" s="144"/>
      <c r="D175" s="150">
        <f t="shared" ca="1" si="155"/>
        <v>44158</v>
      </c>
      <c r="E175" s="151"/>
      <c r="F175" s="146"/>
      <c r="G175" s="144"/>
      <c r="H175" s="144"/>
      <c r="I175" s="147"/>
      <c r="J175" s="144"/>
      <c r="K175" s="148"/>
      <c r="M175" s="52"/>
      <c r="N175" s="9"/>
      <c r="O175" s="10"/>
      <c r="P175" s="7"/>
      <c r="Q175" s="124"/>
      <c r="R175" s="66"/>
      <c r="S175" s="22" t="str">
        <f t="shared" si="156"/>
        <v/>
      </c>
      <c r="T175" s="22" t="str">
        <f t="shared" si="157"/>
        <v/>
      </c>
      <c r="U175" s="22" t="str">
        <f t="shared" si="158"/>
        <v/>
      </c>
      <c r="V175" s="31" t="str">
        <f t="shared" si="159"/>
        <v/>
      </c>
      <c r="W175" s="66"/>
      <c r="X175" s="61"/>
      <c r="Z175" s="52"/>
      <c r="AA175" s="9"/>
      <c r="AB175" s="10"/>
      <c r="AC175" s="7"/>
      <c r="AD175" s="7"/>
      <c r="AE175" s="68"/>
      <c r="AF175" s="22" t="str">
        <f t="shared" si="160"/>
        <v/>
      </c>
      <c r="AG175" s="22" t="str">
        <f t="shared" si="161"/>
        <v/>
      </c>
      <c r="AH175" s="22" t="str">
        <f t="shared" si="162"/>
        <v/>
      </c>
      <c r="AI175" s="31" t="str">
        <f t="shared" si="163"/>
        <v/>
      </c>
      <c r="AJ175" s="66"/>
      <c r="AK175" s="61"/>
      <c r="AM175" s="52"/>
      <c r="AN175" s="9" t="s">
        <v>7</v>
      </c>
      <c r="AO175" s="10" t="s">
        <v>163</v>
      </c>
      <c r="AP175" s="7" t="s">
        <v>4</v>
      </c>
      <c r="AQ175" s="7">
        <v>1</v>
      </c>
      <c r="AR175" s="6">
        <v>44167</v>
      </c>
      <c r="AS175" s="22">
        <f t="shared" si="164"/>
        <v>44168</v>
      </c>
      <c r="AT175" s="22">
        <f t="shared" ca="1" si="165"/>
        <v>44167</v>
      </c>
      <c r="AU175" s="22">
        <f t="shared" ca="1" si="166"/>
        <v>44168</v>
      </c>
      <c r="AV175" s="31">
        <f t="shared" si="167"/>
        <v>1</v>
      </c>
      <c r="AW175" s="6">
        <v>44167</v>
      </c>
      <c r="AX175" s="61">
        <v>44168</v>
      </c>
      <c r="AZ175" s="52"/>
      <c r="BA175" s="104"/>
      <c r="BB175" s="105"/>
      <c r="BC175" s="7"/>
      <c r="BD175" s="7"/>
      <c r="BE175" s="7"/>
      <c r="BF175" s="22" t="str">
        <f t="shared" si="168"/>
        <v/>
      </c>
      <c r="BG175" s="22" t="str">
        <f t="shared" si="169"/>
        <v/>
      </c>
      <c r="BH175" s="22" t="str">
        <f t="shared" si="170"/>
        <v/>
      </c>
      <c r="BI175" s="31" t="str">
        <f t="shared" si="171"/>
        <v/>
      </c>
      <c r="BJ175" s="8"/>
      <c r="BK175" s="61" t="s">
        <v>299</v>
      </c>
      <c r="BM175" s="19" t="str">
        <f t="shared" si="172"/>
        <v/>
      </c>
      <c r="BN175" s="20" t="str">
        <f t="shared" si="173"/>
        <v/>
      </c>
    </row>
    <row r="176" spans="2:66" x14ac:dyDescent="0.25">
      <c r="B176" s="143"/>
      <c r="C176" s="144"/>
      <c r="D176" s="150">
        <f t="shared" ca="1" si="155"/>
        <v>44158</v>
      </c>
      <c r="E176" s="151"/>
      <c r="F176" s="146"/>
      <c r="G176" s="144"/>
      <c r="H176" s="144"/>
      <c r="I176" s="147"/>
      <c r="J176" s="144"/>
      <c r="K176" s="148"/>
      <c r="M176" s="52"/>
      <c r="N176" s="9"/>
      <c r="O176" s="10"/>
      <c r="P176" s="7"/>
      <c r="Q176" s="124"/>
      <c r="R176" s="66"/>
      <c r="S176" s="22" t="str">
        <f t="shared" si="156"/>
        <v/>
      </c>
      <c r="T176" s="22" t="str">
        <f t="shared" si="157"/>
        <v/>
      </c>
      <c r="U176" s="22" t="str">
        <f t="shared" si="158"/>
        <v/>
      </c>
      <c r="V176" s="31" t="str">
        <f t="shared" si="159"/>
        <v/>
      </c>
      <c r="W176" s="66"/>
      <c r="X176" s="61"/>
      <c r="Z176" s="52"/>
      <c r="AA176" s="9"/>
      <c r="AB176" s="10"/>
      <c r="AC176" s="7"/>
      <c r="AD176" s="7"/>
      <c r="AE176" s="68"/>
      <c r="AF176" s="22" t="str">
        <f t="shared" si="160"/>
        <v/>
      </c>
      <c r="AG176" s="22" t="str">
        <f t="shared" si="161"/>
        <v/>
      </c>
      <c r="AH176" s="22" t="str">
        <f t="shared" si="162"/>
        <v/>
      </c>
      <c r="AI176" s="31" t="str">
        <f t="shared" si="163"/>
        <v/>
      </c>
      <c r="AJ176" s="66"/>
      <c r="AK176" s="61"/>
      <c r="AM176" s="52" t="s">
        <v>0</v>
      </c>
      <c r="AN176" s="102" t="s">
        <v>5</v>
      </c>
      <c r="AO176" s="103"/>
      <c r="AP176" s="7" t="s">
        <v>4</v>
      </c>
      <c r="AQ176" s="7"/>
      <c r="AR176" s="7"/>
      <c r="AS176" s="22" t="str">
        <f t="shared" si="164"/>
        <v/>
      </c>
      <c r="AT176" s="22" t="str">
        <f t="shared" si="165"/>
        <v/>
      </c>
      <c r="AU176" s="22" t="str">
        <f t="shared" si="166"/>
        <v/>
      </c>
      <c r="AV176" s="31" t="str">
        <f t="shared" si="167"/>
        <v/>
      </c>
      <c r="AW176" s="7"/>
      <c r="AX176" s="61" t="s">
        <v>299</v>
      </c>
      <c r="AZ176" s="52"/>
      <c r="BA176" s="104"/>
      <c r="BB176" s="105"/>
      <c r="BC176" s="7"/>
      <c r="BD176" s="7"/>
      <c r="BE176" s="7"/>
      <c r="BF176" s="22" t="str">
        <f t="shared" si="168"/>
        <v/>
      </c>
      <c r="BG176" s="22" t="str">
        <f t="shared" si="169"/>
        <v/>
      </c>
      <c r="BH176" s="22" t="str">
        <f t="shared" si="170"/>
        <v/>
      </c>
      <c r="BI176" s="31" t="str">
        <f t="shared" si="171"/>
        <v/>
      </c>
      <c r="BJ176" s="8"/>
      <c r="BK176" s="61" t="s">
        <v>299</v>
      </c>
      <c r="BM176" s="19" t="str">
        <f t="shared" si="172"/>
        <v/>
      </c>
      <c r="BN176" s="20" t="str">
        <f t="shared" si="173"/>
        <v/>
      </c>
    </row>
    <row r="177" spans="2:66" x14ac:dyDescent="0.25">
      <c r="B177" s="143"/>
      <c r="C177" s="144"/>
      <c r="D177" s="150">
        <f t="shared" ca="1" si="155"/>
        <v>44158</v>
      </c>
      <c r="E177" s="151"/>
      <c r="F177" s="146"/>
      <c r="G177" s="144"/>
      <c r="H177" s="144"/>
      <c r="I177" s="147"/>
      <c r="J177" s="144"/>
      <c r="K177" s="148"/>
      <c r="M177" s="52"/>
      <c r="N177" s="9"/>
      <c r="O177" s="10"/>
      <c r="P177" s="7"/>
      <c r="Q177" s="124"/>
      <c r="R177" s="66"/>
      <c r="S177" s="22" t="str">
        <f t="shared" si="156"/>
        <v/>
      </c>
      <c r="T177" s="22" t="str">
        <f t="shared" si="157"/>
        <v/>
      </c>
      <c r="U177" s="22" t="str">
        <f t="shared" si="158"/>
        <v/>
      </c>
      <c r="V177" s="31" t="str">
        <f t="shared" si="159"/>
        <v/>
      </c>
      <c r="W177" s="66"/>
      <c r="X177" s="61"/>
      <c r="Z177" s="52"/>
      <c r="AA177" s="9"/>
      <c r="AB177" s="10"/>
      <c r="AC177" s="7"/>
      <c r="AD177" s="7"/>
      <c r="AE177" s="68"/>
      <c r="AF177" s="22" t="str">
        <f t="shared" si="160"/>
        <v/>
      </c>
      <c r="AG177" s="22" t="str">
        <f t="shared" si="161"/>
        <v/>
      </c>
      <c r="AH177" s="22" t="str">
        <f t="shared" si="162"/>
        <v/>
      </c>
      <c r="AI177" s="31" t="str">
        <f t="shared" si="163"/>
        <v/>
      </c>
      <c r="AJ177" s="66"/>
      <c r="AK177" s="61"/>
      <c r="AM177" s="52"/>
      <c r="AN177" s="9" t="s">
        <v>7</v>
      </c>
      <c r="AO177" s="10" t="s">
        <v>157</v>
      </c>
      <c r="AP177" s="7" t="s">
        <v>4</v>
      </c>
      <c r="AQ177" s="7">
        <v>1</v>
      </c>
      <c r="AR177" s="6">
        <v>44355</v>
      </c>
      <c r="AS177" s="22">
        <f t="shared" si="164"/>
        <v>44356</v>
      </c>
      <c r="AT177" s="22">
        <f t="shared" ca="1" si="165"/>
        <v>44355</v>
      </c>
      <c r="AU177" s="22">
        <f t="shared" ca="1" si="166"/>
        <v>44356</v>
      </c>
      <c r="AV177" s="31">
        <f t="shared" si="167"/>
        <v>1</v>
      </c>
      <c r="AW177" s="6">
        <v>44355</v>
      </c>
      <c r="AX177" s="61">
        <v>44356</v>
      </c>
      <c r="AZ177" s="52"/>
      <c r="BA177" s="104"/>
      <c r="BB177" s="105"/>
      <c r="BC177" s="7"/>
      <c r="BD177" s="7"/>
      <c r="BE177" s="7"/>
      <c r="BF177" s="22" t="str">
        <f t="shared" si="168"/>
        <v/>
      </c>
      <c r="BG177" s="22" t="str">
        <f t="shared" si="169"/>
        <v/>
      </c>
      <c r="BH177" s="22" t="str">
        <f t="shared" si="170"/>
        <v/>
      </c>
      <c r="BI177" s="31" t="str">
        <f t="shared" si="171"/>
        <v/>
      </c>
      <c r="BJ177" s="8"/>
      <c r="BK177" s="61" t="s">
        <v>299</v>
      </c>
      <c r="BM177" s="19" t="str">
        <f t="shared" si="172"/>
        <v/>
      </c>
      <c r="BN177" s="20" t="str">
        <f t="shared" si="173"/>
        <v/>
      </c>
    </row>
    <row r="178" spans="2:66" x14ac:dyDescent="0.25">
      <c r="B178" s="143"/>
      <c r="C178" s="144"/>
      <c r="D178" s="150">
        <f t="shared" ca="1" si="155"/>
        <v>44158</v>
      </c>
      <c r="E178" s="151"/>
      <c r="F178" s="146"/>
      <c r="G178" s="144"/>
      <c r="H178" s="144"/>
      <c r="I178" s="147"/>
      <c r="J178" s="144"/>
      <c r="K178" s="148"/>
      <c r="M178" s="52"/>
      <c r="N178" s="9"/>
      <c r="O178" s="10"/>
      <c r="P178" s="7"/>
      <c r="Q178" s="124"/>
      <c r="R178" s="66"/>
      <c r="S178" s="22" t="str">
        <f t="shared" si="156"/>
        <v/>
      </c>
      <c r="T178" s="22" t="str">
        <f t="shared" si="157"/>
        <v/>
      </c>
      <c r="U178" s="22" t="str">
        <f t="shared" si="158"/>
        <v/>
      </c>
      <c r="V178" s="31" t="str">
        <f t="shared" si="159"/>
        <v/>
      </c>
      <c r="W178" s="66"/>
      <c r="X178" s="61"/>
      <c r="Z178" s="52"/>
      <c r="AA178" s="9"/>
      <c r="AB178" s="10"/>
      <c r="AC178" s="7"/>
      <c r="AD178" s="7"/>
      <c r="AE178" s="68"/>
      <c r="AF178" s="22" t="str">
        <f t="shared" si="160"/>
        <v/>
      </c>
      <c r="AG178" s="22" t="str">
        <f t="shared" si="161"/>
        <v/>
      </c>
      <c r="AH178" s="22" t="str">
        <f t="shared" si="162"/>
        <v/>
      </c>
      <c r="AI178" s="31" t="str">
        <f t="shared" si="163"/>
        <v/>
      </c>
      <c r="AJ178" s="66"/>
      <c r="AK178" s="61"/>
      <c r="AM178" s="52"/>
      <c r="AN178" s="9" t="s">
        <v>7</v>
      </c>
      <c r="AO178" s="10" t="s">
        <v>133</v>
      </c>
      <c r="AP178" s="7" t="s">
        <v>4</v>
      </c>
      <c r="AQ178" s="7">
        <v>1</v>
      </c>
      <c r="AR178" s="6">
        <v>44355</v>
      </c>
      <c r="AS178" s="22">
        <f t="shared" si="164"/>
        <v>44356</v>
      </c>
      <c r="AT178" s="22">
        <f t="shared" ca="1" si="165"/>
        <v>44355</v>
      </c>
      <c r="AU178" s="22">
        <f t="shared" ca="1" si="166"/>
        <v>44356</v>
      </c>
      <c r="AV178" s="31">
        <f t="shared" si="167"/>
        <v>1</v>
      </c>
      <c r="AW178" s="6">
        <v>44355</v>
      </c>
      <c r="AX178" s="61">
        <v>44356</v>
      </c>
      <c r="AZ178" s="52"/>
      <c r="BA178" s="104"/>
      <c r="BB178" s="105"/>
      <c r="BC178" s="7"/>
      <c r="BD178" s="7"/>
      <c r="BE178" s="7"/>
      <c r="BF178" s="22" t="str">
        <f t="shared" si="168"/>
        <v/>
      </c>
      <c r="BG178" s="22" t="str">
        <f t="shared" si="169"/>
        <v/>
      </c>
      <c r="BH178" s="22" t="str">
        <f t="shared" si="170"/>
        <v/>
      </c>
      <c r="BI178" s="31" t="str">
        <f t="shared" si="171"/>
        <v/>
      </c>
      <c r="BJ178" s="8"/>
      <c r="BK178" s="61" t="s">
        <v>299</v>
      </c>
      <c r="BM178" s="19" t="str">
        <f t="shared" si="172"/>
        <v/>
      </c>
      <c r="BN178" s="20" t="str">
        <f t="shared" si="173"/>
        <v/>
      </c>
    </row>
    <row r="179" spans="2:66" x14ac:dyDescent="0.25">
      <c r="B179" s="143"/>
      <c r="C179" s="144"/>
      <c r="D179" s="150">
        <f t="shared" ca="1" si="155"/>
        <v>44158</v>
      </c>
      <c r="E179" s="151"/>
      <c r="F179" s="146"/>
      <c r="G179" s="144"/>
      <c r="H179" s="144"/>
      <c r="I179" s="147"/>
      <c r="J179" s="144"/>
      <c r="K179" s="148"/>
      <c r="M179" s="52"/>
      <c r="N179" s="9"/>
      <c r="O179" s="10"/>
      <c r="P179" s="7"/>
      <c r="Q179" s="124"/>
      <c r="R179" s="66"/>
      <c r="S179" s="22" t="str">
        <f t="shared" si="156"/>
        <v/>
      </c>
      <c r="T179" s="22" t="str">
        <f t="shared" si="157"/>
        <v/>
      </c>
      <c r="U179" s="22" t="str">
        <f t="shared" si="158"/>
        <v/>
      </c>
      <c r="V179" s="31" t="str">
        <f t="shared" si="159"/>
        <v/>
      </c>
      <c r="W179" s="66"/>
      <c r="X179" s="61"/>
      <c r="Z179" s="52"/>
      <c r="AA179" s="9"/>
      <c r="AB179" s="10"/>
      <c r="AC179" s="7"/>
      <c r="AD179" s="7"/>
      <c r="AE179" s="68"/>
      <c r="AF179" s="22" t="str">
        <f t="shared" si="160"/>
        <v/>
      </c>
      <c r="AG179" s="22" t="str">
        <f t="shared" si="161"/>
        <v/>
      </c>
      <c r="AH179" s="22" t="str">
        <f t="shared" si="162"/>
        <v/>
      </c>
      <c r="AI179" s="31" t="str">
        <f t="shared" si="163"/>
        <v/>
      </c>
      <c r="AJ179" s="66"/>
      <c r="AK179" s="61"/>
      <c r="AM179" s="52"/>
      <c r="AN179" s="9" t="s">
        <v>7</v>
      </c>
      <c r="AO179" s="10" t="s">
        <v>134</v>
      </c>
      <c r="AP179" s="7" t="s">
        <v>4</v>
      </c>
      <c r="AQ179" s="7">
        <v>1</v>
      </c>
      <c r="AR179" s="6">
        <v>44355</v>
      </c>
      <c r="AS179" s="22">
        <f t="shared" si="164"/>
        <v>44356</v>
      </c>
      <c r="AT179" s="22">
        <f t="shared" ca="1" si="165"/>
        <v>44355</v>
      </c>
      <c r="AU179" s="22">
        <f t="shared" ca="1" si="166"/>
        <v>44356</v>
      </c>
      <c r="AV179" s="31">
        <f t="shared" si="167"/>
        <v>1</v>
      </c>
      <c r="AW179" s="6">
        <v>44355</v>
      </c>
      <c r="AX179" s="61">
        <v>44356</v>
      </c>
      <c r="AZ179" s="52"/>
      <c r="BA179" s="104"/>
      <c r="BB179" s="105"/>
      <c r="BC179" s="7"/>
      <c r="BD179" s="7"/>
      <c r="BE179" s="7"/>
      <c r="BF179" s="22" t="str">
        <f t="shared" si="168"/>
        <v/>
      </c>
      <c r="BG179" s="22" t="str">
        <f t="shared" si="169"/>
        <v/>
      </c>
      <c r="BH179" s="22" t="str">
        <f t="shared" si="170"/>
        <v/>
      </c>
      <c r="BI179" s="31" t="str">
        <f t="shared" si="171"/>
        <v/>
      </c>
      <c r="BJ179" s="8"/>
      <c r="BK179" s="61" t="s">
        <v>299</v>
      </c>
      <c r="BM179" s="19" t="str">
        <f t="shared" si="172"/>
        <v/>
      </c>
      <c r="BN179" s="20" t="str">
        <f t="shared" si="173"/>
        <v/>
      </c>
    </row>
    <row r="180" spans="2:66" x14ac:dyDescent="0.25">
      <c r="B180" s="143"/>
      <c r="C180" s="144"/>
      <c r="D180" s="150">
        <f t="shared" ca="1" si="155"/>
        <v>44158</v>
      </c>
      <c r="E180" s="151"/>
      <c r="F180" s="146"/>
      <c r="G180" s="144"/>
      <c r="H180" s="144"/>
      <c r="I180" s="147"/>
      <c r="J180" s="144"/>
      <c r="K180" s="148"/>
      <c r="M180" s="52"/>
      <c r="N180" s="9"/>
      <c r="O180" s="10"/>
      <c r="P180" s="7"/>
      <c r="Q180" s="124"/>
      <c r="R180" s="66"/>
      <c r="S180" s="22" t="str">
        <f t="shared" si="156"/>
        <v/>
      </c>
      <c r="T180" s="22" t="str">
        <f t="shared" si="157"/>
        <v/>
      </c>
      <c r="U180" s="22" t="str">
        <f t="shared" si="158"/>
        <v/>
      </c>
      <c r="V180" s="31" t="str">
        <f t="shared" si="159"/>
        <v/>
      </c>
      <c r="W180" s="66"/>
      <c r="X180" s="61"/>
      <c r="Z180" s="52"/>
      <c r="AA180" s="9"/>
      <c r="AB180" s="10"/>
      <c r="AC180" s="7"/>
      <c r="AD180" s="7"/>
      <c r="AE180" s="68"/>
      <c r="AF180" s="22" t="str">
        <f t="shared" si="160"/>
        <v/>
      </c>
      <c r="AG180" s="22" t="str">
        <f t="shared" si="161"/>
        <v/>
      </c>
      <c r="AH180" s="22" t="str">
        <f t="shared" si="162"/>
        <v/>
      </c>
      <c r="AI180" s="31" t="str">
        <f t="shared" si="163"/>
        <v/>
      </c>
      <c r="AJ180" s="66"/>
      <c r="AK180" s="61"/>
      <c r="AM180" s="52"/>
      <c r="AN180" s="9" t="s">
        <v>7</v>
      </c>
      <c r="AO180" s="10" t="s">
        <v>143</v>
      </c>
      <c r="AP180" s="7" t="s">
        <v>4</v>
      </c>
      <c r="AQ180" s="7">
        <v>1</v>
      </c>
      <c r="AR180" s="6">
        <v>44167</v>
      </c>
      <c r="AS180" s="22">
        <f t="shared" si="164"/>
        <v>44168</v>
      </c>
      <c r="AT180" s="22">
        <f t="shared" ca="1" si="165"/>
        <v>44167</v>
      </c>
      <c r="AU180" s="22">
        <f t="shared" ca="1" si="166"/>
        <v>44168</v>
      </c>
      <c r="AV180" s="31">
        <f t="shared" si="167"/>
        <v>1</v>
      </c>
      <c r="AW180" s="6">
        <v>44167</v>
      </c>
      <c r="AX180" s="61">
        <v>44168</v>
      </c>
      <c r="AZ180" s="52"/>
      <c r="BA180" s="104"/>
      <c r="BB180" s="105"/>
      <c r="BC180" s="7"/>
      <c r="BD180" s="7"/>
      <c r="BE180" s="7"/>
      <c r="BF180" s="22" t="str">
        <f t="shared" si="168"/>
        <v/>
      </c>
      <c r="BG180" s="22" t="str">
        <f t="shared" si="169"/>
        <v/>
      </c>
      <c r="BH180" s="22" t="str">
        <f t="shared" si="170"/>
        <v/>
      </c>
      <c r="BI180" s="31" t="str">
        <f t="shared" si="171"/>
        <v/>
      </c>
      <c r="BJ180" s="8"/>
      <c r="BK180" s="61" t="s">
        <v>299</v>
      </c>
      <c r="BM180" s="19" t="str">
        <f t="shared" si="172"/>
        <v/>
      </c>
      <c r="BN180" s="20" t="str">
        <f t="shared" si="173"/>
        <v/>
      </c>
    </row>
    <row r="181" spans="2:66" x14ac:dyDescent="0.25">
      <c r="B181" s="143"/>
      <c r="C181" s="144"/>
      <c r="D181" s="150">
        <f t="shared" ca="1" si="155"/>
        <v>44158</v>
      </c>
      <c r="E181" s="151"/>
      <c r="F181" s="146"/>
      <c r="G181" s="144"/>
      <c r="H181" s="144"/>
      <c r="I181" s="147"/>
      <c r="J181" s="144"/>
      <c r="K181" s="148"/>
      <c r="M181" s="52"/>
      <c r="N181" s="9"/>
      <c r="O181" s="10"/>
      <c r="P181" s="7"/>
      <c r="Q181" s="124"/>
      <c r="R181" s="66"/>
      <c r="S181" s="22" t="str">
        <f t="shared" si="156"/>
        <v/>
      </c>
      <c r="T181" s="22" t="str">
        <f t="shared" si="157"/>
        <v/>
      </c>
      <c r="U181" s="22" t="str">
        <f t="shared" si="158"/>
        <v/>
      </c>
      <c r="V181" s="31" t="str">
        <f t="shared" si="159"/>
        <v/>
      </c>
      <c r="W181" s="66"/>
      <c r="X181" s="61"/>
      <c r="Z181" s="52"/>
      <c r="AA181" s="9"/>
      <c r="AB181" s="10"/>
      <c r="AC181" s="7"/>
      <c r="AD181" s="7"/>
      <c r="AE181" s="68"/>
      <c r="AF181" s="22" t="str">
        <f t="shared" si="160"/>
        <v/>
      </c>
      <c r="AG181" s="22" t="str">
        <f t="shared" si="161"/>
        <v/>
      </c>
      <c r="AH181" s="22" t="str">
        <f t="shared" si="162"/>
        <v/>
      </c>
      <c r="AI181" s="31" t="str">
        <f t="shared" si="163"/>
        <v/>
      </c>
      <c r="AJ181" s="66"/>
      <c r="AK181" s="61"/>
      <c r="AM181" s="52"/>
      <c r="AN181" s="9" t="s">
        <v>7</v>
      </c>
      <c r="AO181" s="10" t="s">
        <v>144</v>
      </c>
      <c r="AP181" s="7" t="s">
        <v>4</v>
      </c>
      <c r="AQ181" s="7">
        <v>1</v>
      </c>
      <c r="AR181" s="6">
        <v>44167</v>
      </c>
      <c r="AS181" s="22">
        <f t="shared" si="164"/>
        <v>44168</v>
      </c>
      <c r="AT181" s="22">
        <f t="shared" ca="1" si="165"/>
        <v>44167</v>
      </c>
      <c r="AU181" s="22">
        <f t="shared" ca="1" si="166"/>
        <v>44168</v>
      </c>
      <c r="AV181" s="31">
        <f t="shared" si="167"/>
        <v>1</v>
      </c>
      <c r="AW181" s="6">
        <v>44167</v>
      </c>
      <c r="AX181" s="61">
        <v>44168</v>
      </c>
      <c r="AZ181" s="52"/>
      <c r="BA181" s="104"/>
      <c r="BB181" s="105"/>
      <c r="BC181" s="7"/>
      <c r="BD181" s="7"/>
      <c r="BE181" s="7"/>
      <c r="BF181" s="22" t="str">
        <f t="shared" si="168"/>
        <v/>
      </c>
      <c r="BG181" s="22" t="str">
        <f t="shared" si="169"/>
        <v/>
      </c>
      <c r="BH181" s="22" t="str">
        <f t="shared" si="170"/>
        <v/>
      </c>
      <c r="BI181" s="31" t="str">
        <f t="shared" si="171"/>
        <v/>
      </c>
      <c r="BJ181" s="8"/>
      <c r="BK181" s="61" t="s">
        <v>299</v>
      </c>
      <c r="BM181" s="19" t="str">
        <f t="shared" si="172"/>
        <v/>
      </c>
      <c r="BN181" s="20" t="str">
        <f t="shared" si="173"/>
        <v/>
      </c>
    </row>
    <row r="182" spans="2:66" x14ac:dyDescent="0.25">
      <c r="B182" s="143"/>
      <c r="C182" s="144"/>
      <c r="D182" s="150">
        <f t="shared" ca="1" si="155"/>
        <v>44158</v>
      </c>
      <c r="E182" s="151"/>
      <c r="F182" s="146"/>
      <c r="G182" s="144"/>
      <c r="H182" s="144"/>
      <c r="I182" s="147"/>
      <c r="J182" s="144"/>
      <c r="K182" s="148"/>
      <c r="M182" s="52"/>
      <c r="N182" s="9"/>
      <c r="O182" s="10"/>
      <c r="P182" s="7"/>
      <c r="Q182" s="124"/>
      <c r="R182" s="66"/>
      <c r="S182" s="22" t="str">
        <f t="shared" si="156"/>
        <v/>
      </c>
      <c r="T182" s="22" t="str">
        <f t="shared" si="157"/>
        <v/>
      </c>
      <c r="U182" s="22" t="str">
        <f t="shared" si="158"/>
        <v/>
      </c>
      <c r="V182" s="31" t="str">
        <f t="shared" si="159"/>
        <v/>
      </c>
      <c r="W182" s="66"/>
      <c r="X182" s="61"/>
      <c r="Z182" s="52"/>
      <c r="AA182" s="9"/>
      <c r="AB182" s="10"/>
      <c r="AC182" s="7"/>
      <c r="AD182" s="7"/>
      <c r="AE182" s="68"/>
      <c r="AF182" s="22" t="str">
        <f t="shared" si="160"/>
        <v/>
      </c>
      <c r="AG182" s="22" t="str">
        <f t="shared" si="161"/>
        <v/>
      </c>
      <c r="AH182" s="22" t="str">
        <f t="shared" si="162"/>
        <v/>
      </c>
      <c r="AI182" s="31" t="str">
        <f t="shared" si="163"/>
        <v/>
      </c>
      <c r="AJ182" s="66"/>
      <c r="AK182" s="61"/>
      <c r="AM182" s="52"/>
      <c r="AN182" s="9" t="s">
        <v>7</v>
      </c>
      <c r="AO182" s="10" t="s">
        <v>145</v>
      </c>
      <c r="AP182" s="7" t="s">
        <v>4</v>
      </c>
      <c r="AQ182" s="7">
        <v>1</v>
      </c>
      <c r="AR182" s="6">
        <v>44167</v>
      </c>
      <c r="AS182" s="22">
        <f t="shared" si="164"/>
        <v>44168</v>
      </c>
      <c r="AT182" s="22">
        <f t="shared" ca="1" si="165"/>
        <v>44167</v>
      </c>
      <c r="AU182" s="22">
        <f t="shared" ca="1" si="166"/>
        <v>44168</v>
      </c>
      <c r="AV182" s="31">
        <f t="shared" si="167"/>
        <v>1</v>
      </c>
      <c r="AW182" s="6">
        <v>44167</v>
      </c>
      <c r="AX182" s="61">
        <v>44168</v>
      </c>
      <c r="AZ182" s="52"/>
      <c r="BA182" s="104"/>
      <c r="BB182" s="105"/>
      <c r="BC182" s="7"/>
      <c r="BD182" s="7"/>
      <c r="BE182" s="7"/>
      <c r="BF182" s="22" t="str">
        <f t="shared" si="168"/>
        <v/>
      </c>
      <c r="BG182" s="22" t="str">
        <f t="shared" si="169"/>
        <v/>
      </c>
      <c r="BH182" s="22" t="str">
        <f t="shared" si="170"/>
        <v/>
      </c>
      <c r="BI182" s="31" t="str">
        <f t="shared" si="171"/>
        <v/>
      </c>
      <c r="BJ182" s="8"/>
      <c r="BK182" s="61" t="s">
        <v>299</v>
      </c>
      <c r="BM182" s="19" t="str">
        <f t="shared" si="172"/>
        <v/>
      </c>
      <c r="BN182" s="20" t="str">
        <f t="shared" si="173"/>
        <v/>
      </c>
    </row>
    <row r="183" spans="2:66" x14ac:dyDescent="0.25">
      <c r="B183" s="143"/>
      <c r="C183" s="144"/>
      <c r="D183" s="150">
        <f t="shared" ca="1" si="155"/>
        <v>44158</v>
      </c>
      <c r="E183" s="151"/>
      <c r="F183" s="146"/>
      <c r="G183" s="144"/>
      <c r="H183" s="144"/>
      <c r="I183" s="147"/>
      <c r="J183" s="144"/>
      <c r="K183" s="148"/>
      <c r="M183" s="52"/>
      <c r="N183" s="9"/>
      <c r="O183" s="10"/>
      <c r="P183" s="7"/>
      <c r="Q183" s="124"/>
      <c r="R183" s="66"/>
      <c r="S183" s="22" t="str">
        <f t="shared" si="156"/>
        <v/>
      </c>
      <c r="T183" s="22" t="str">
        <f t="shared" si="157"/>
        <v/>
      </c>
      <c r="U183" s="22" t="str">
        <f t="shared" si="158"/>
        <v/>
      </c>
      <c r="V183" s="31" t="str">
        <f t="shared" si="159"/>
        <v/>
      </c>
      <c r="W183" s="66"/>
      <c r="X183" s="61"/>
      <c r="Z183" s="52"/>
      <c r="AA183" s="9"/>
      <c r="AB183" s="10"/>
      <c r="AC183" s="7"/>
      <c r="AD183" s="7"/>
      <c r="AE183" s="68"/>
      <c r="AF183" s="22" t="str">
        <f t="shared" si="160"/>
        <v/>
      </c>
      <c r="AG183" s="22" t="str">
        <f t="shared" si="161"/>
        <v/>
      </c>
      <c r="AH183" s="22" t="str">
        <f t="shared" si="162"/>
        <v/>
      </c>
      <c r="AI183" s="31" t="str">
        <f t="shared" si="163"/>
        <v/>
      </c>
      <c r="AJ183" s="66"/>
      <c r="AK183" s="61"/>
      <c r="AM183" s="52"/>
      <c r="AN183" s="9" t="s">
        <v>7</v>
      </c>
      <c r="AO183" s="10" t="s">
        <v>184</v>
      </c>
      <c r="AP183" s="7" t="s">
        <v>4</v>
      </c>
      <c r="AQ183" s="7">
        <v>1</v>
      </c>
      <c r="AR183" s="6"/>
      <c r="AS183" s="22" t="str">
        <f t="shared" si="164"/>
        <v/>
      </c>
      <c r="AT183" s="22" t="str">
        <f t="shared" si="165"/>
        <v/>
      </c>
      <c r="AU183" s="22" t="str">
        <f t="shared" si="166"/>
        <v/>
      </c>
      <c r="AV183" s="31" t="str">
        <f t="shared" si="167"/>
        <v/>
      </c>
      <c r="AW183" s="6"/>
      <c r="AX183" s="61" t="s">
        <v>299</v>
      </c>
      <c r="AZ183" s="52"/>
      <c r="BA183" s="104"/>
      <c r="BB183" s="105"/>
      <c r="BC183" s="7"/>
      <c r="BD183" s="7"/>
      <c r="BE183" s="7"/>
      <c r="BF183" s="22" t="str">
        <f t="shared" si="168"/>
        <v/>
      </c>
      <c r="BG183" s="22" t="str">
        <f t="shared" si="169"/>
        <v/>
      </c>
      <c r="BH183" s="22" t="str">
        <f t="shared" si="170"/>
        <v/>
      </c>
      <c r="BI183" s="31" t="str">
        <f t="shared" si="171"/>
        <v/>
      </c>
      <c r="BJ183" s="8"/>
      <c r="BK183" s="61" t="s">
        <v>299</v>
      </c>
      <c r="BM183" s="19" t="str">
        <f t="shared" si="172"/>
        <v/>
      </c>
      <c r="BN183" s="20" t="str">
        <f t="shared" si="173"/>
        <v/>
      </c>
    </row>
    <row r="184" spans="2:66" x14ac:dyDescent="0.25">
      <c r="B184" s="143"/>
      <c r="C184" s="144"/>
      <c r="D184" s="150">
        <f t="shared" ref="D184:D216" ca="1" si="174">D183</f>
        <v>44158</v>
      </c>
      <c r="E184" s="151"/>
      <c r="F184" s="146"/>
      <c r="G184" s="144"/>
      <c r="H184" s="144"/>
      <c r="I184" s="147"/>
      <c r="J184" s="144"/>
      <c r="K184" s="148"/>
      <c r="M184" s="52"/>
      <c r="N184" s="9"/>
      <c r="O184" s="10"/>
      <c r="P184" s="7"/>
      <c r="Q184" s="124"/>
      <c r="R184" s="66"/>
      <c r="S184" s="22" t="str">
        <f t="shared" ref="S184:S216" si="175">IF(OR(EXACT(Q184,""), EXACT(R184,"")), "", Q184+R184)</f>
        <v/>
      </c>
      <c r="T184" s="22" t="str">
        <f t="shared" ref="T184:T216" si="176">IF(OR(EXACT(Q184,""), EXACT(R184,"")), "", IF(R184&lt;$D184, $D184, R184))</f>
        <v/>
      </c>
      <c r="U184" s="22" t="str">
        <f t="shared" ref="U184:U216" si="177">IF(OR(EXACT(Q184,""), EXACT(R184,"")), "", Q184+T184)</f>
        <v/>
      </c>
      <c r="V184" s="31" t="str">
        <f t="shared" ref="V184:V216" si="178">IF(OR(EXACT(W184,""), EXACT(X184,"")), "",  X184-W184)</f>
        <v/>
      </c>
      <c r="W184" s="66"/>
      <c r="X184" s="61"/>
      <c r="Z184" s="52"/>
      <c r="AA184" s="9"/>
      <c r="AB184" s="10"/>
      <c r="AC184" s="7"/>
      <c r="AD184" s="7"/>
      <c r="AE184" s="68"/>
      <c r="AF184" s="22" t="str">
        <f t="shared" ref="AF184:AF216" si="179">IF(OR(EXACT(AD184,""), EXACT(AE184,"")), "", AD184+AE184)</f>
        <v/>
      </c>
      <c r="AG184" s="22" t="str">
        <f t="shared" ref="AG184:AG216" si="180">IF(OR(EXACT(AD184,""), EXACT(AE184,"")), "", IF(AE184&lt;$D184, $D184, AE184))</f>
        <v/>
      </c>
      <c r="AH184" s="22" t="str">
        <f t="shared" ref="AH184:AH216" si="181">IF(OR(EXACT(AD184,""), EXACT(AE184,"")), "", AD184+AG184)</f>
        <v/>
      </c>
      <c r="AI184" s="31" t="str">
        <f t="shared" ref="AI184:AI216" si="182">IF(OR(EXACT(AJ184,""), EXACT(AK184,"")), "",  AK184-AJ184)</f>
        <v/>
      </c>
      <c r="AJ184" s="66"/>
      <c r="AK184" s="61"/>
      <c r="AM184" s="52"/>
      <c r="AN184" s="9" t="s">
        <v>7</v>
      </c>
      <c r="AO184" s="10" t="s">
        <v>185</v>
      </c>
      <c r="AP184" s="7" t="s">
        <v>4</v>
      </c>
      <c r="AQ184" s="7">
        <v>1</v>
      </c>
      <c r="AR184" s="6"/>
      <c r="AS184" s="22" t="str">
        <f t="shared" ref="AS184:AS216" si="183">IF(OR(EXACT(AQ184,""), EXACT(AR184,"")), "", AQ184+AR184)</f>
        <v/>
      </c>
      <c r="AT184" s="22" t="str">
        <f t="shared" ref="AT184:AT216" si="184">IF(OR(EXACT(AQ184, ""), EXACT(AR184, "")), "", IF(EXACT($D184, ""), AR184, IF(AR184&lt;$D184, $D184, AR184)))</f>
        <v/>
      </c>
      <c r="AU184" s="22" t="str">
        <f t="shared" ref="AU184:AU216" si="185">IF(OR(EXACT(AQ184,""), EXACT(AR184,"")), "", AQ184+AT184)</f>
        <v/>
      </c>
      <c r="AV184" s="31" t="str">
        <f t="shared" ref="AV184:AV216" si="186">IF(OR(EXACT(AW184,""), EXACT(AX184,"")), "",  AX184-AW184)</f>
        <v/>
      </c>
      <c r="AW184" s="6"/>
      <c r="AX184" s="61" t="s">
        <v>299</v>
      </c>
      <c r="AZ184" s="52"/>
      <c r="BA184" s="104"/>
      <c r="BB184" s="105"/>
      <c r="BC184" s="7"/>
      <c r="BD184" s="7"/>
      <c r="BE184" s="7"/>
      <c r="BF184" s="22" t="str">
        <f t="shared" ref="BF184:BF216" si="187">IF(OR(EXACT(BD184,""), EXACT(BE184,"")), "", BD184+BE184)</f>
        <v/>
      </c>
      <c r="BG184" s="22" t="str">
        <f t="shared" ref="BG184:BG216" si="188">IF(OR(EXACT(BD184, ""), EXACT(BE184, "")), "", IF(EXACT($D184, ""), BE184, IF(BE184&lt;$D184, $D184, BE184)))</f>
        <v/>
      </c>
      <c r="BH184" s="22" t="str">
        <f t="shared" ref="BH184:BH216" si="189">IF(OR(EXACT(BD184,""), EXACT(BE184,"")), "", BD184+BG184)</f>
        <v/>
      </c>
      <c r="BI184" s="31" t="str">
        <f t="shared" ref="BI184:BI216" si="190">IF(OR(EXACT(BJ184,""), EXACT(BK184,"")), "",  BK184-BJ184)</f>
        <v/>
      </c>
      <c r="BJ184" s="8"/>
      <c r="BK184" s="61" t="s">
        <v>299</v>
      </c>
      <c r="BM184" s="19" t="str">
        <f t="shared" si="172"/>
        <v/>
      </c>
      <c r="BN184" s="20" t="str">
        <f t="shared" si="173"/>
        <v/>
      </c>
    </row>
    <row r="185" spans="2:66" x14ac:dyDescent="0.25">
      <c r="B185" s="143"/>
      <c r="C185" s="144"/>
      <c r="D185" s="150">
        <f t="shared" ca="1" si="174"/>
        <v>44158</v>
      </c>
      <c r="E185" s="151"/>
      <c r="F185" s="146"/>
      <c r="G185" s="144"/>
      <c r="H185" s="144"/>
      <c r="I185" s="147"/>
      <c r="J185" s="144"/>
      <c r="K185" s="148"/>
      <c r="M185" s="52"/>
      <c r="N185" s="9"/>
      <c r="O185" s="10"/>
      <c r="P185" s="7"/>
      <c r="Q185" s="124"/>
      <c r="R185" s="66"/>
      <c r="S185" s="22" t="str">
        <f t="shared" si="175"/>
        <v/>
      </c>
      <c r="T185" s="22" t="str">
        <f t="shared" si="176"/>
        <v/>
      </c>
      <c r="U185" s="22" t="str">
        <f t="shared" si="177"/>
        <v/>
      </c>
      <c r="V185" s="31" t="str">
        <f t="shared" si="178"/>
        <v/>
      </c>
      <c r="W185" s="66"/>
      <c r="X185" s="61"/>
      <c r="Z185" s="52"/>
      <c r="AA185" s="9"/>
      <c r="AB185" s="10"/>
      <c r="AC185" s="7"/>
      <c r="AD185" s="7"/>
      <c r="AE185" s="68"/>
      <c r="AF185" s="22" t="str">
        <f t="shared" si="179"/>
        <v/>
      </c>
      <c r="AG185" s="22" t="str">
        <f t="shared" si="180"/>
        <v/>
      </c>
      <c r="AH185" s="22" t="str">
        <f t="shared" si="181"/>
        <v/>
      </c>
      <c r="AI185" s="31" t="str">
        <f t="shared" si="182"/>
        <v/>
      </c>
      <c r="AJ185" s="66"/>
      <c r="AK185" s="61"/>
      <c r="AM185" s="52"/>
      <c r="AN185" s="9" t="s">
        <v>7</v>
      </c>
      <c r="AO185" s="10" t="s">
        <v>186</v>
      </c>
      <c r="AP185" s="7" t="s">
        <v>4</v>
      </c>
      <c r="AQ185" s="7">
        <v>1</v>
      </c>
      <c r="AR185" s="6"/>
      <c r="AS185" s="22" t="str">
        <f t="shared" si="183"/>
        <v/>
      </c>
      <c r="AT185" s="22" t="str">
        <f t="shared" si="184"/>
        <v/>
      </c>
      <c r="AU185" s="22" t="str">
        <f t="shared" si="185"/>
        <v/>
      </c>
      <c r="AV185" s="31" t="str">
        <f t="shared" si="186"/>
        <v/>
      </c>
      <c r="AW185" s="6"/>
      <c r="AX185" s="61" t="s">
        <v>299</v>
      </c>
      <c r="AZ185" s="52"/>
      <c r="BA185" s="104"/>
      <c r="BB185" s="105"/>
      <c r="BC185" s="7"/>
      <c r="BD185" s="7"/>
      <c r="BE185" s="7"/>
      <c r="BF185" s="22" t="str">
        <f t="shared" si="187"/>
        <v/>
      </c>
      <c r="BG185" s="22" t="str">
        <f t="shared" si="188"/>
        <v/>
      </c>
      <c r="BH185" s="22" t="str">
        <f t="shared" si="189"/>
        <v/>
      </c>
      <c r="BI185" s="31" t="str">
        <f t="shared" si="190"/>
        <v/>
      </c>
      <c r="BJ185" s="8"/>
      <c r="BK185" s="61" t="s">
        <v>299</v>
      </c>
      <c r="BM185" s="19" t="str">
        <f t="shared" si="172"/>
        <v/>
      </c>
      <c r="BN185" s="20" t="str">
        <f t="shared" si="173"/>
        <v/>
      </c>
    </row>
    <row r="186" spans="2:66" x14ac:dyDescent="0.25">
      <c r="B186" s="143"/>
      <c r="C186" s="144"/>
      <c r="D186" s="150">
        <f t="shared" ca="1" si="174"/>
        <v>44158</v>
      </c>
      <c r="E186" s="151"/>
      <c r="F186" s="146"/>
      <c r="G186" s="144"/>
      <c r="H186" s="144"/>
      <c r="I186" s="147"/>
      <c r="J186" s="144"/>
      <c r="K186" s="148"/>
      <c r="M186" s="52"/>
      <c r="N186" s="9"/>
      <c r="O186" s="10"/>
      <c r="P186" s="7"/>
      <c r="Q186" s="124"/>
      <c r="R186" s="66"/>
      <c r="S186" s="22" t="str">
        <f t="shared" si="175"/>
        <v/>
      </c>
      <c r="T186" s="22" t="str">
        <f t="shared" si="176"/>
        <v/>
      </c>
      <c r="U186" s="22" t="str">
        <f t="shared" si="177"/>
        <v/>
      </c>
      <c r="V186" s="31" t="str">
        <f t="shared" si="178"/>
        <v/>
      </c>
      <c r="W186" s="66"/>
      <c r="X186" s="61"/>
      <c r="Z186" s="52"/>
      <c r="AA186" s="9"/>
      <c r="AB186" s="10"/>
      <c r="AC186" s="7"/>
      <c r="AD186" s="7"/>
      <c r="AE186" s="68"/>
      <c r="AF186" s="22" t="str">
        <f t="shared" si="179"/>
        <v/>
      </c>
      <c r="AG186" s="22" t="str">
        <f t="shared" si="180"/>
        <v/>
      </c>
      <c r="AH186" s="22" t="str">
        <f t="shared" si="181"/>
        <v/>
      </c>
      <c r="AI186" s="31" t="str">
        <f t="shared" si="182"/>
        <v/>
      </c>
      <c r="AJ186" s="66"/>
      <c r="AK186" s="61"/>
      <c r="AM186" s="52"/>
      <c r="AN186" s="9" t="s">
        <v>7</v>
      </c>
      <c r="AO186" s="10" t="s">
        <v>187</v>
      </c>
      <c r="AP186" s="7" t="s">
        <v>4</v>
      </c>
      <c r="AQ186" s="7">
        <v>1</v>
      </c>
      <c r="AR186" s="6"/>
      <c r="AS186" s="22" t="str">
        <f t="shared" si="183"/>
        <v/>
      </c>
      <c r="AT186" s="22" t="str">
        <f t="shared" si="184"/>
        <v/>
      </c>
      <c r="AU186" s="22" t="str">
        <f t="shared" si="185"/>
        <v/>
      </c>
      <c r="AV186" s="31" t="str">
        <f t="shared" si="186"/>
        <v/>
      </c>
      <c r="AW186" s="6"/>
      <c r="AX186" s="61" t="s">
        <v>299</v>
      </c>
      <c r="AZ186" s="52"/>
      <c r="BA186" s="104"/>
      <c r="BB186" s="105"/>
      <c r="BC186" s="7"/>
      <c r="BD186" s="7"/>
      <c r="BE186" s="7"/>
      <c r="BF186" s="22" t="str">
        <f t="shared" si="187"/>
        <v/>
      </c>
      <c r="BG186" s="22" t="str">
        <f t="shared" si="188"/>
        <v/>
      </c>
      <c r="BH186" s="22" t="str">
        <f t="shared" si="189"/>
        <v/>
      </c>
      <c r="BI186" s="31" t="str">
        <f t="shared" si="190"/>
        <v/>
      </c>
      <c r="BJ186" s="8"/>
      <c r="BK186" s="61" t="s">
        <v>299</v>
      </c>
      <c r="BM186" s="19" t="str">
        <f t="shared" si="172"/>
        <v/>
      </c>
      <c r="BN186" s="20" t="str">
        <f t="shared" si="173"/>
        <v/>
      </c>
    </row>
    <row r="187" spans="2:66" x14ac:dyDescent="0.25">
      <c r="B187" s="143"/>
      <c r="C187" s="144"/>
      <c r="D187" s="150">
        <f t="shared" ca="1" si="174"/>
        <v>44158</v>
      </c>
      <c r="E187" s="151"/>
      <c r="F187" s="146"/>
      <c r="G187" s="144"/>
      <c r="H187" s="144"/>
      <c r="I187" s="147"/>
      <c r="J187" s="144"/>
      <c r="K187" s="148"/>
      <c r="M187" s="52"/>
      <c r="N187" s="9"/>
      <c r="O187" s="10"/>
      <c r="P187" s="7"/>
      <c r="Q187" s="124"/>
      <c r="R187" s="66"/>
      <c r="S187" s="22" t="str">
        <f t="shared" si="175"/>
        <v/>
      </c>
      <c r="T187" s="22" t="str">
        <f t="shared" si="176"/>
        <v/>
      </c>
      <c r="U187" s="22" t="str">
        <f t="shared" si="177"/>
        <v/>
      </c>
      <c r="V187" s="31" t="str">
        <f t="shared" si="178"/>
        <v/>
      </c>
      <c r="W187" s="66"/>
      <c r="X187" s="61"/>
      <c r="Z187" s="52"/>
      <c r="AA187" s="9"/>
      <c r="AB187" s="10"/>
      <c r="AC187" s="7"/>
      <c r="AD187" s="7"/>
      <c r="AE187" s="68"/>
      <c r="AF187" s="22" t="str">
        <f t="shared" si="179"/>
        <v/>
      </c>
      <c r="AG187" s="22" t="str">
        <f t="shared" si="180"/>
        <v/>
      </c>
      <c r="AH187" s="22" t="str">
        <f t="shared" si="181"/>
        <v/>
      </c>
      <c r="AI187" s="31" t="str">
        <f t="shared" si="182"/>
        <v/>
      </c>
      <c r="AJ187" s="66"/>
      <c r="AK187" s="61"/>
      <c r="AM187" s="52"/>
      <c r="AN187" s="9" t="s">
        <v>7</v>
      </c>
      <c r="AO187" s="10" t="s">
        <v>188</v>
      </c>
      <c r="AP187" s="7" t="s">
        <v>4</v>
      </c>
      <c r="AQ187" s="7">
        <v>1</v>
      </c>
      <c r="AR187" s="6"/>
      <c r="AS187" s="22" t="str">
        <f t="shared" si="183"/>
        <v/>
      </c>
      <c r="AT187" s="22" t="str">
        <f t="shared" si="184"/>
        <v/>
      </c>
      <c r="AU187" s="22" t="str">
        <f t="shared" si="185"/>
        <v/>
      </c>
      <c r="AV187" s="31" t="str">
        <f t="shared" si="186"/>
        <v/>
      </c>
      <c r="AW187" s="6"/>
      <c r="AX187" s="61" t="s">
        <v>299</v>
      </c>
      <c r="AZ187" s="52"/>
      <c r="BA187" s="104"/>
      <c r="BB187" s="105"/>
      <c r="BC187" s="7"/>
      <c r="BD187" s="7"/>
      <c r="BE187" s="7"/>
      <c r="BF187" s="22" t="str">
        <f t="shared" si="187"/>
        <v/>
      </c>
      <c r="BG187" s="22" t="str">
        <f t="shared" si="188"/>
        <v/>
      </c>
      <c r="BH187" s="22" t="str">
        <f t="shared" si="189"/>
        <v/>
      </c>
      <c r="BI187" s="31" t="str">
        <f t="shared" si="190"/>
        <v/>
      </c>
      <c r="BJ187" s="8"/>
      <c r="BK187" s="61" t="s">
        <v>299</v>
      </c>
      <c r="BM187" s="19" t="str">
        <f t="shared" si="172"/>
        <v/>
      </c>
      <c r="BN187" s="20" t="str">
        <f t="shared" si="173"/>
        <v/>
      </c>
    </row>
    <row r="188" spans="2:66" x14ac:dyDescent="0.25">
      <c r="B188" s="143"/>
      <c r="C188" s="144"/>
      <c r="D188" s="150">
        <f t="shared" ca="1" si="174"/>
        <v>44158</v>
      </c>
      <c r="E188" s="151"/>
      <c r="F188" s="146"/>
      <c r="G188" s="144"/>
      <c r="H188" s="144"/>
      <c r="I188" s="147"/>
      <c r="J188" s="144"/>
      <c r="K188" s="148"/>
      <c r="M188" s="52"/>
      <c r="N188" s="9"/>
      <c r="O188" s="10"/>
      <c r="P188" s="7"/>
      <c r="Q188" s="124"/>
      <c r="R188" s="66"/>
      <c r="S188" s="22" t="str">
        <f t="shared" si="175"/>
        <v/>
      </c>
      <c r="T188" s="22" t="str">
        <f t="shared" si="176"/>
        <v/>
      </c>
      <c r="U188" s="22" t="str">
        <f t="shared" si="177"/>
        <v/>
      </c>
      <c r="V188" s="31" t="str">
        <f t="shared" si="178"/>
        <v/>
      </c>
      <c r="W188" s="66"/>
      <c r="X188" s="61"/>
      <c r="Z188" s="52"/>
      <c r="AA188" s="9"/>
      <c r="AB188" s="10"/>
      <c r="AC188" s="7"/>
      <c r="AD188" s="7"/>
      <c r="AE188" s="68"/>
      <c r="AF188" s="22" t="str">
        <f t="shared" si="179"/>
        <v/>
      </c>
      <c r="AG188" s="22" t="str">
        <f t="shared" si="180"/>
        <v/>
      </c>
      <c r="AH188" s="22" t="str">
        <f t="shared" si="181"/>
        <v/>
      </c>
      <c r="AI188" s="31" t="str">
        <f t="shared" si="182"/>
        <v/>
      </c>
      <c r="AJ188" s="66"/>
      <c r="AK188" s="61"/>
      <c r="AM188" s="52"/>
      <c r="AN188" s="9" t="s">
        <v>7</v>
      </c>
      <c r="AO188" s="10" t="s">
        <v>189</v>
      </c>
      <c r="AP188" s="7" t="s">
        <v>4</v>
      </c>
      <c r="AQ188" s="7">
        <v>1</v>
      </c>
      <c r="AR188" s="6"/>
      <c r="AS188" s="22" t="str">
        <f t="shared" si="183"/>
        <v/>
      </c>
      <c r="AT188" s="22" t="str">
        <f t="shared" si="184"/>
        <v/>
      </c>
      <c r="AU188" s="22" t="str">
        <f t="shared" si="185"/>
        <v/>
      </c>
      <c r="AV188" s="31" t="str">
        <f t="shared" si="186"/>
        <v/>
      </c>
      <c r="AW188" s="6"/>
      <c r="AX188" s="61" t="s">
        <v>299</v>
      </c>
      <c r="AZ188" s="52"/>
      <c r="BA188" s="104"/>
      <c r="BB188" s="105"/>
      <c r="BC188" s="7"/>
      <c r="BD188" s="7"/>
      <c r="BE188" s="7"/>
      <c r="BF188" s="22" t="str">
        <f t="shared" si="187"/>
        <v/>
      </c>
      <c r="BG188" s="22" t="str">
        <f t="shared" si="188"/>
        <v/>
      </c>
      <c r="BH188" s="22" t="str">
        <f t="shared" si="189"/>
        <v/>
      </c>
      <c r="BI188" s="31" t="str">
        <f t="shared" si="190"/>
        <v/>
      </c>
      <c r="BJ188" s="8"/>
      <c r="BK188" s="61" t="s">
        <v>299</v>
      </c>
      <c r="BM188" s="19" t="str">
        <f t="shared" si="172"/>
        <v/>
      </c>
      <c r="BN188" s="20" t="str">
        <f t="shared" si="173"/>
        <v/>
      </c>
    </row>
    <row r="189" spans="2:66" x14ac:dyDescent="0.25">
      <c r="B189" s="143"/>
      <c r="C189" s="144"/>
      <c r="D189" s="150">
        <f t="shared" ca="1" si="174"/>
        <v>44158</v>
      </c>
      <c r="E189" s="151"/>
      <c r="F189" s="146"/>
      <c r="G189" s="144"/>
      <c r="H189" s="144"/>
      <c r="I189" s="147"/>
      <c r="J189" s="144"/>
      <c r="K189" s="148"/>
      <c r="M189" s="52"/>
      <c r="N189" s="9"/>
      <c r="O189" s="10"/>
      <c r="P189" s="7"/>
      <c r="Q189" s="124"/>
      <c r="R189" s="66"/>
      <c r="S189" s="22" t="str">
        <f t="shared" si="175"/>
        <v/>
      </c>
      <c r="T189" s="22" t="str">
        <f t="shared" si="176"/>
        <v/>
      </c>
      <c r="U189" s="22" t="str">
        <f t="shared" si="177"/>
        <v/>
      </c>
      <c r="V189" s="31" t="str">
        <f t="shared" si="178"/>
        <v/>
      </c>
      <c r="W189" s="66"/>
      <c r="X189" s="61"/>
      <c r="Z189" s="52"/>
      <c r="AA189" s="9"/>
      <c r="AB189" s="10"/>
      <c r="AC189" s="7"/>
      <c r="AD189" s="7"/>
      <c r="AE189" s="68"/>
      <c r="AF189" s="22" t="str">
        <f t="shared" si="179"/>
        <v/>
      </c>
      <c r="AG189" s="22" t="str">
        <f t="shared" si="180"/>
        <v/>
      </c>
      <c r="AH189" s="22" t="str">
        <f t="shared" si="181"/>
        <v/>
      </c>
      <c r="AI189" s="31" t="str">
        <f t="shared" si="182"/>
        <v/>
      </c>
      <c r="AJ189" s="66"/>
      <c r="AK189" s="61"/>
      <c r="AM189" s="52"/>
      <c r="AN189" s="9" t="s">
        <v>7</v>
      </c>
      <c r="AO189" s="10" t="s">
        <v>190</v>
      </c>
      <c r="AP189" s="7" t="s">
        <v>4</v>
      </c>
      <c r="AQ189" s="7">
        <v>1</v>
      </c>
      <c r="AR189" s="6"/>
      <c r="AS189" s="22" t="str">
        <f t="shared" si="183"/>
        <v/>
      </c>
      <c r="AT189" s="22" t="str">
        <f t="shared" si="184"/>
        <v/>
      </c>
      <c r="AU189" s="22" t="str">
        <f t="shared" si="185"/>
        <v/>
      </c>
      <c r="AV189" s="31" t="str">
        <f t="shared" si="186"/>
        <v/>
      </c>
      <c r="AW189" s="6"/>
      <c r="AX189" s="61" t="s">
        <v>299</v>
      </c>
      <c r="AZ189" s="52"/>
      <c r="BA189" s="104"/>
      <c r="BB189" s="105"/>
      <c r="BC189" s="7"/>
      <c r="BD189" s="7"/>
      <c r="BE189" s="7"/>
      <c r="BF189" s="22" t="str">
        <f t="shared" si="187"/>
        <v/>
      </c>
      <c r="BG189" s="22" t="str">
        <f t="shared" si="188"/>
        <v/>
      </c>
      <c r="BH189" s="22" t="str">
        <f t="shared" si="189"/>
        <v/>
      </c>
      <c r="BI189" s="31" t="str">
        <f t="shared" si="190"/>
        <v/>
      </c>
      <c r="BJ189" s="8"/>
      <c r="BK189" s="61" t="s">
        <v>299</v>
      </c>
      <c r="BM189" s="19" t="str">
        <f t="shared" si="172"/>
        <v/>
      </c>
      <c r="BN189" s="20" t="str">
        <f t="shared" si="173"/>
        <v/>
      </c>
    </row>
    <row r="190" spans="2:66" x14ac:dyDescent="0.25">
      <c r="B190" s="143"/>
      <c r="C190" s="144"/>
      <c r="D190" s="150">
        <f t="shared" ca="1" si="174"/>
        <v>44158</v>
      </c>
      <c r="E190" s="151"/>
      <c r="F190" s="146"/>
      <c r="G190" s="144"/>
      <c r="H190" s="144"/>
      <c r="I190" s="147"/>
      <c r="J190" s="144"/>
      <c r="K190" s="148"/>
      <c r="M190" s="52"/>
      <c r="N190" s="9"/>
      <c r="O190" s="10"/>
      <c r="P190" s="7"/>
      <c r="Q190" s="124"/>
      <c r="R190" s="66"/>
      <c r="S190" s="22" t="str">
        <f t="shared" si="175"/>
        <v/>
      </c>
      <c r="T190" s="22" t="str">
        <f t="shared" si="176"/>
        <v/>
      </c>
      <c r="U190" s="22" t="str">
        <f t="shared" si="177"/>
        <v/>
      </c>
      <c r="V190" s="31" t="str">
        <f t="shared" si="178"/>
        <v/>
      </c>
      <c r="W190" s="66"/>
      <c r="X190" s="61"/>
      <c r="Z190" s="52"/>
      <c r="AA190" s="9"/>
      <c r="AB190" s="10"/>
      <c r="AC190" s="7"/>
      <c r="AD190" s="7"/>
      <c r="AE190" s="68"/>
      <c r="AF190" s="22" t="str">
        <f t="shared" si="179"/>
        <v/>
      </c>
      <c r="AG190" s="22" t="str">
        <f t="shared" si="180"/>
        <v/>
      </c>
      <c r="AH190" s="22" t="str">
        <f t="shared" si="181"/>
        <v/>
      </c>
      <c r="AI190" s="31" t="str">
        <f t="shared" si="182"/>
        <v/>
      </c>
      <c r="AJ190" s="66"/>
      <c r="AK190" s="61"/>
      <c r="AM190" s="52"/>
      <c r="AN190" s="9" t="s">
        <v>7</v>
      </c>
      <c r="AO190" s="10" t="s">
        <v>191</v>
      </c>
      <c r="AP190" s="7" t="s">
        <v>4</v>
      </c>
      <c r="AQ190" s="7">
        <v>1</v>
      </c>
      <c r="AR190" s="6"/>
      <c r="AS190" s="22" t="str">
        <f t="shared" si="183"/>
        <v/>
      </c>
      <c r="AT190" s="22" t="str">
        <f t="shared" si="184"/>
        <v/>
      </c>
      <c r="AU190" s="22" t="str">
        <f t="shared" si="185"/>
        <v/>
      </c>
      <c r="AV190" s="31" t="str">
        <f t="shared" si="186"/>
        <v/>
      </c>
      <c r="AW190" s="6"/>
      <c r="AX190" s="61" t="s">
        <v>299</v>
      </c>
      <c r="AZ190" s="52"/>
      <c r="BA190" s="104"/>
      <c r="BB190" s="105"/>
      <c r="BC190" s="7"/>
      <c r="BD190" s="7"/>
      <c r="BE190" s="7"/>
      <c r="BF190" s="22" t="str">
        <f t="shared" si="187"/>
        <v/>
      </c>
      <c r="BG190" s="22" t="str">
        <f t="shared" si="188"/>
        <v/>
      </c>
      <c r="BH190" s="22" t="str">
        <f t="shared" si="189"/>
        <v/>
      </c>
      <c r="BI190" s="31" t="str">
        <f t="shared" si="190"/>
        <v/>
      </c>
      <c r="BJ190" s="8"/>
      <c r="BK190" s="61" t="s">
        <v>299</v>
      </c>
      <c r="BM190" s="19" t="str">
        <f t="shared" si="172"/>
        <v/>
      </c>
      <c r="BN190" s="20" t="str">
        <f t="shared" si="173"/>
        <v/>
      </c>
    </row>
    <row r="191" spans="2:66" x14ac:dyDescent="0.25">
      <c r="B191" s="143"/>
      <c r="C191" s="144"/>
      <c r="D191" s="150">
        <f t="shared" ca="1" si="174"/>
        <v>44158</v>
      </c>
      <c r="E191" s="151"/>
      <c r="F191" s="146"/>
      <c r="G191" s="144"/>
      <c r="H191" s="144"/>
      <c r="I191" s="147"/>
      <c r="J191" s="144"/>
      <c r="K191" s="148"/>
      <c r="M191" s="52"/>
      <c r="N191" s="9"/>
      <c r="O191" s="10"/>
      <c r="P191" s="7"/>
      <c r="Q191" s="124"/>
      <c r="R191" s="66"/>
      <c r="S191" s="22" t="str">
        <f t="shared" si="175"/>
        <v/>
      </c>
      <c r="T191" s="22" t="str">
        <f t="shared" si="176"/>
        <v/>
      </c>
      <c r="U191" s="22" t="str">
        <f t="shared" si="177"/>
        <v/>
      </c>
      <c r="V191" s="31" t="str">
        <f t="shared" si="178"/>
        <v/>
      </c>
      <c r="W191" s="66"/>
      <c r="X191" s="61"/>
      <c r="Z191" s="52"/>
      <c r="AA191" s="9"/>
      <c r="AB191" s="10"/>
      <c r="AC191" s="7"/>
      <c r="AD191" s="7"/>
      <c r="AE191" s="68"/>
      <c r="AF191" s="22" t="str">
        <f t="shared" si="179"/>
        <v/>
      </c>
      <c r="AG191" s="22" t="str">
        <f t="shared" si="180"/>
        <v/>
      </c>
      <c r="AH191" s="22" t="str">
        <f t="shared" si="181"/>
        <v/>
      </c>
      <c r="AI191" s="31" t="str">
        <f t="shared" si="182"/>
        <v/>
      </c>
      <c r="AJ191" s="66"/>
      <c r="AK191" s="61"/>
      <c r="AM191" s="52"/>
      <c r="AN191" s="9" t="s">
        <v>7</v>
      </c>
      <c r="AO191" s="10" t="s">
        <v>192</v>
      </c>
      <c r="AP191" s="7" t="s">
        <v>4</v>
      </c>
      <c r="AQ191" s="7">
        <v>1</v>
      </c>
      <c r="AR191" s="6"/>
      <c r="AS191" s="22" t="str">
        <f t="shared" si="183"/>
        <v/>
      </c>
      <c r="AT191" s="22" t="str">
        <f t="shared" si="184"/>
        <v/>
      </c>
      <c r="AU191" s="22" t="str">
        <f t="shared" si="185"/>
        <v/>
      </c>
      <c r="AV191" s="31" t="str">
        <f t="shared" si="186"/>
        <v/>
      </c>
      <c r="AW191" s="6"/>
      <c r="AX191" s="61" t="s">
        <v>299</v>
      </c>
      <c r="AZ191" s="52"/>
      <c r="BA191" s="104"/>
      <c r="BB191" s="105"/>
      <c r="BC191" s="7"/>
      <c r="BD191" s="7"/>
      <c r="BE191" s="7"/>
      <c r="BF191" s="22" t="str">
        <f t="shared" si="187"/>
        <v/>
      </c>
      <c r="BG191" s="22" t="str">
        <f t="shared" si="188"/>
        <v/>
      </c>
      <c r="BH191" s="22" t="str">
        <f t="shared" si="189"/>
        <v/>
      </c>
      <c r="BI191" s="31" t="str">
        <f t="shared" si="190"/>
        <v/>
      </c>
      <c r="BJ191" s="8"/>
      <c r="BK191" s="61" t="s">
        <v>299</v>
      </c>
      <c r="BM191" s="19" t="str">
        <f t="shared" si="172"/>
        <v/>
      </c>
      <c r="BN191" s="20" t="str">
        <f t="shared" si="173"/>
        <v/>
      </c>
    </row>
    <row r="192" spans="2:66" x14ac:dyDescent="0.25">
      <c r="B192" s="143"/>
      <c r="C192" s="144"/>
      <c r="D192" s="150">
        <f t="shared" ca="1" si="174"/>
        <v>44158</v>
      </c>
      <c r="E192" s="151"/>
      <c r="F192" s="146"/>
      <c r="G192" s="144"/>
      <c r="H192" s="144"/>
      <c r="I192" s="147"/>
      <c r="J192" s="144"/>
      <c r="K192" s="148"/>
      <c r="M192" s="52"/>
      <c r="N192" s="9"/>
      <c r="O192" s="10"/>
      <c r="P192" s="7"/>
      <c r="Q192" s="124"/>
      <c r="R192" s="66"/>
      <c r="S192" s="22" t="str">
        <f t="shared" si="175"/>
        <v/>
      </c>
      <c r="T192" s="22" t="str">
        <f t="shared" si="176"/>
        <v/>
      </c>
      <c r="U192" s="22" t="str">
        <f t="shared" si="177"/>
        <v/>
      </c>
      <c r="V192" s="31" t="str">
        <f t="shared" si="178"/>
        <v/>
      </c>
      <c r="W192" s="66"/>
      <c r="X192" s="61"/>
      <c r="Z192" s="52"/>
      <c r="AA192" s="9"/>
      <c r="AB192" s="10"/>
      <c r="AC192" s="7"/>
      <c r="AD192" s="7"/>
      <c r="AE192" s="68"/>
      <c r="AF192" s="22" t="str">
        <f t="shared" si="179"/>
        <v/>
      </c>
      <c r="AG192" s="22" t="str">
        <f t="shared" si="180"/>
        <v/>
      </c>
      <c r="AH192" s="22" t="str">
        <f t="shared" si="181"/>
        <v/>
      </c>
      <c r="AI192" s="31" t="str">
        <f t="shared" si="182"/>
        <v/>
      </c>
      <c r="AJ192" s="66"/>
      <c r="AK192" s="61"/>
      <c r="AM192" s="52"/>
      <c r="AN192" s="9" t="s">
        <v>7</v>
      </c>
      <c r="AO192" s="10" t="s">
        <v>193</v>
      </c>
      <c r="AP192" s="7" t="s">
        <v>4</v>
      </c>
      <c r="AQ192" s="7">
        <v>1</v>
      </c>
      <c r="AR192" s="6"/>
      <c r="AS192" s="22" t="str">
        <f t="shared" si="183"/>
        <v/>
      </c>
      <c r="AT192" s="22" t="str">
        <f t="shared" si="184"/>
        <v/>
      </c>
      <c r="AU192" s="22" t="str">
        <f t="shared" si="185"/>
        <v/>
      </c>
      <c r="AV192" s="31" t="str">
        <f t="shared" si="186"/>
        <v/>
      </c>
      <c r="AW192" s="6"/>
      <c r="AX192" s="61" t="s">
        <v>299</v>
      </c>
      <c r="AZ192" s="52"/>
      <c r="BA192" s="104"/>
      <c r="BB192" s="105"/>
      <c r="BC192" s="7"/>
      <c r="BD192" s="7"/>
      <c r="BE192" s="7"/>
      <c r="BF192" s="22" t="str">
        <f t="shared" si="187"/>
        <v/>
      </c>
      <c r="BG192" s="22" t="str">
        <f t="shared" si="188"/>
        <v/>
      </c>
      <c r="BH192" s="22" t="str">
        <f t="shared" si="189"/>
        <v/>
      </c>
      <c r="BI192" s="31" t="str">
        <f t="shared" si="190"/>
        <v/>
      </c>
      <c r="BJ192" s="8"/>
      <c r="BK192" s="61" t="s">
        <v>299</v>
      </c>
      <c r="BM192" s="19" t="str">
        <f t="shared" si="172"/>
        <v/>
      </c>
      <c r="BN192" s="20" t="str">
        <f t="shared" si="173"/>
        <v/>
      </c>
    </row>
    <row r="193" spans="2:66" x14ac:dyDescent="0.25">
      <c r="B193" s="143"/>
      <c r="C193" s="144"/>
      <c r="D193" s="150">
        <f t="shared" ca="1" si="174"/>
        <v>44158</v>
      </c>
      <c r="E193" s="151"/>
      <c r="F193" s="146"/>
      <c r="G193" s="144"/>
      <c r="H193" s="144"/>
      <c r="I193" s="147"/>
      <c r="J193" s="144"/>
      <c r="K193" s="148"/>
      <c r="M193" s="52"/>
      <c r="N193" s="9"/>
      <c r="O193" s="10"/>
      <c r="P193" s="7"/>
      <c r="Q193" s="124"/>
      <c r="R193" s="66"/>
      <c r="S193" s="22" t="str">
        <f t="shared" si="175"/>
        <v/>
      </c>
      <c r="T193" s="22" t="str">
        <f t="shared" si="176"/>
        <v/>
      </c>
      <c r="U193" s="22" t="str">
        <f t="shared" si="177"/>
        <v/>
      </c>
      <c r="V193" s="31" t="str">
        <f t="shared" si="178"/>
        <v/>
      </c>
      <c r="W193" s="66"/>
      <c r="X193" s="61"/>
      <c r="Z193" s="52"/>
      <c r="AA193" s="9"/>
      <c r="AB193" s="10"/>
      <c r="AC193" s="7"/>
      <c r="AD193" s="7"/>
      <c r="AE193" s="68"/>
      <c r="AF193" s="22" t="str">
        <f t="shared" si="179"/>
        <v/>
      </c>
      <c r="AG193" s="22" t="str">
        <f t="shared" si="180"/>
        <v/>
      </c>
      <c r="AH193" s="22" t="str">
        <f t="shared" si="181"/>
        <v/>
      </c>
      <c r="AI193" s="31" t="str">
        <f t="shared" si="182"/>
        <v/>
      </c>
      <c r="AJ193" s="66"/>
      <c r="AK193" s="61"/>
      <c r="AM193" s="52"/>
      <c r="AN193" s="9" t="s">
        <v>7</v>
      </c>
      <c r="AO193" s="10" t="s">
        <v>194</v>
      </c>
      <c r="AP193" s="7" t="s">
        <v>4</v>
      </c>
      <c r="AQ193" s="7">
        <v>1</v>
      </c>
      <c r="AR193" s="6"/>
      <c r="AS193" s="22" t="str">
        <f t="shared" si="183"/>
        <v/>
      </c>
      <c r="AT193" s="22" t="str">
        <f t="shared" si="184"/>
        <v/>
      </c>
      <c r="AU193" s="22" t="str">
        <f t="shared" si="185"/>
        <v/>
      </c>
      <c r="AV193" s="31" t="str">
        <f t="shared" si="186"/>
        <v/>
      </c>
      <c r="AW193" s="6"/>
      <c r="AX193" s="61" t="s">
        <v>299</v>
      </c>
      <c r="AZ193" s="52"/>
      <c r="BA193" s="104"/>
      <c r="BB193" s="105"/>
      <c r="BC193" s="7"/>
      <c r="BD193" s="7"/>
      <c r="BE193" s="7"/>
      <c r="BF193" s="22" t="str">
        <f t="shared" si="187"/>
        <v/>
      </c>
      <c r="BG193" s="22" t="str">
        <f t="shared" si="188"/>
        <v/>
      </c>
      <c r="BH193" s="22" t="str">
        <f t="shared" si="189"/>
        <v/>
      </c>
      <c r="BI193" s="31" t="str">
        <f t="shared" si="190"/>
        <v/>
      </c>
      <c r="BJ193" s="8"/>
      <c r="BK193" s="61" t="s">
        <v>299</v>
      </c>
      <c r="BM193" s="19" t="str">
        <f t="shared" si="172"/>
        <v/>
      </c>
      <c r="BN193" s="20" t="str">
        <f t="shared" si="173"/>
        <v/>
      </c>
    </row>
    <row r="194" spans="2:66" x14ac:dyDescent="0.25">
      <c r="B194" s="143"/>
      <c r="C194" s="144"/>
      <c r="D194" s="150">
        <f t="shared" ca="1" si="174"/>
        <v>44158</v>
      </c>
      <c r="E194" s="151"/>
      <c r="F194" s="146"/>
      <c r="G194" s="144"/>
      <c r="H194" s="144"/>
      <c r="I194" s="147"/>
      <c r="J194" s="144"/>
      <c r="K194" s="148"/>
      <c r="M194" s="52"/>
      <c r="N194" s="9"/>
      <c r="O194" s="10"/>
      <c r="P194" s="7"/>
      <c r="Q194" s="124"/>
      <c r="R194" s="66"/>
      <c r="S194" s="22" t="str">
        <f t="shared" si="175"/>
        <v/>
      </c>
      <c r="T194" s="22" t="str">
        <f t="shared" si="176"/>
        <v/>
      </c>
      <c r="U194" s="22" t="str">
        <f t="shared" si="177"/>
        <v/>
      </c>
      <c r="V194" s="31" t="str">
        <f t="shared" si="178"/>
        <v/>
      </c>
      <c r="W194" s="66"/>
      <c r="X194" s="61"/>
      <c r="Z194" s="52"/>
      <c r="AA194" s="9"/>
      <c r="AB194" s="10"/>
      <c r="AC194" s="7"/>
      <c r="AD194" s="7"/>
      <c r="AE194" s="68"/>
      <c r="AF194" s="22" t="str">
        <f t="shared" si="179"/>
        <v/>
      </c>
      <c r="AG194" s="22" t="str">
        <f t="shared" si="180"/>
        <v/>
      </c>
      <c r="AH194" s="22" t="str">
        <f t="shared" si="181"/>
        <v/>
      </c>
      <c r="AI194" s="31" t="str">
        <f t="shared" si="182"/>
        <v/>
      </c>
      <c r="AJ194" s="66"/>
      <c r="AK194" s="61"/>
      <c r="AM194" s="52"/>
      <c r="AN194" s="9" t="s">
        <v>7</v>
      </c>
      <c r="AO194" s="10" t="s">
        <v>195</v>
      </c>
      <c r="AP194" s="7" t="s">
        <v>4</v>
      </c>
      <c r="AQ194" s="7">
        <v>1</v>
      </c>
      <c r="AR194" s="6"/>
      <c r="AS194" s="22" t="str">
        <f t="shared" si="183"/>
        <v/>
      </c>
      <c r="AT194" s="22" t="str">
        <f t="shared" si="184"/>
        <v/>
      </c>
      <c r="AU194" s="22" t="str">
        <f t="shared" si="185"/>
        <v/>
      </c>
      <c r="AV194" s="31" t="str">
        <f t="shared" si="186"/>
        <v/>
      </c>
      <c r="AW194" s="6"/>
      <c r="AX194" s="61" t="s">
        <v>299</v>
      </c>
      <c r="AZ194" s="52"/>
      <c r="BA194" s="104"/>
      <c r="BB194" s="105"/>
      <c r="BC194" s="7"/>
      <c r="BD194" s="7"/>
      <c r="BE194" s="7"/>
      <c r="BF194" s="22" t="str">
        <f t="shared" si="187"/>
        <v/>
      </c>
      <c r="BG194" s="22" t="str">
        <f t="shared" si="188"/>
        <v/>
      </c>
      <c r="BH194" s="22" t="str">
        <f t="shared" si="189"/>
        <v/>
      </c>
      <c r="BI194" s="31" t="str">
        <f t="shared" si="190"/>
        <v/>
      </c>
      <c r="BJ194" s="8"/>
      <c r="BK194" s="61" t="s">
        <v>299</v>
      </c>
      <c r="BM194" s="19" t="str">
        <f t="shared" si="172"/>
        <v/>
      </c>
      <c r="BN194" s="20" t="str">
        <f t="shared" si="173"/>
        <v/>
      </c>
    </row>
    <row r="195" spans="2:66" x14ac:dyDescent="0.25">
      <c r="B195" s="143"/>
      <c r="C195" s="144"/>
      <c r="D195" s="150">
        <f t="shared" ca="1" si="174"/>
        <v>44158</v>
      </c>
      <c r="E195" s="151"/>
      <c r="F195" s="146"/>
      <c r="G195" s="144"/>
      <c r="H195" s="144"/>
      <c r="I195" s="147"/>
      <c r="J195" s="144"/>
      <c r="K195" s="148"/>
      <c r="M195" s="52"/>
      <c r="N195" s="9"/>
      <c r="O195" s="10"/>
      <c r="P195" s="7"/>
      <c r="Q195" s="124"/>
      <c r="R195" s="66"/>
      <c r="S195" s="22" t="str">
        <f t="shared" si="175"/>
        <v/>
      </c>
      <c r="T195" s="22" t="str">
        <f t="shared" si="176"/>
        <v/>
      </c>
      <c r="U195" s="22" t="str">
        <f t="shared" si="177"/>
        <v/>
      </c>
      <c r="V195" s="31" t="str">
        <f t="shared" si="178"/>
        <v/>
      </c>
      <c r="W195" s="66"/>
      <c r="X195" s="61"/>
      <c r="Z195" s="52"/>
      <c r="AA195" s="9"/>
      <c r="AB195" s="10"/>
      <c r="AC195" s="7"/>
      <c r="AD195" s="7"/>
      <c r="AE195" s="68"/>
      <c r="AF195" s="22" t="str">
        <f t="shared" si="179"/>
        <v/>
      </c>
      <c r="AG195" s="22" t="str">
        <f t="shared" si="180"/>
        <v/>
      </c>
      <c r="AH195" s="22" t="str">
        <f t="shared" si="181"/>
        <v/>
      </c>
      <c r="AI195" s="31" t="str">
        <f t="shared" si="182"/>
        <v/>
      </c>
      <c r="AJ195" s="66"/>
      <c r="AK195" s="61"/>
      <c r="AM195" s="52"/>
      <c r="AN195" s="9" t="s">
        <v>7</v>
      </c>
      <c r="AO195" s="10" t="s">
        <v>196</v>
      </c>
      <c r="AP195" s="7" t="s">
        <v>4</v>
      </c>
      <c r="AQ195" s="7">
        <v>1</v>
      </c>
      <c r="AR195" s="6"/>
      <c r="AS195" s="22" t="str">
        <f t="shared" si="183"/>
        <v/>
      </c>
      <c r="AT195" s="22" t="str">
        <f t="shared" si="184"/>
        <v/>
      </c>
      <c r="AU195" s="22" t="str">
        <f t="shared" si="185"/>
        <v/>
      </c>
      <c r="AV195" s="31" t="str">
        <f t="shared" si="186"/>
        <v/>
      </c>
      <c r="AW195" s="6"/>
      <c r="AX195" s="61" t="s">
        <v>299</v>
      </c>
      <c r="AZ195" s="52"/>
      <c r="BA195" s="104"/>
      <c r="BB195" s="105"/>
      <c r="BC195" s="7"/>
      <c r="BD195" s="7"/>
      <c r="BE195" s="7"/>
      <c r="BF195" s="22" t="str">
        <f t="shared" si="187"/>
        <v/>
      </c>
      <c r="BG195" s="22" t="str">
        <f t="shared" si="188"/>
        <v/>
      </c>
      <c r="BH195" s="22" t="str">
        <f t="shared" si="189"/>
        <v/>
      </c>
      <c r="BI195" s="31" t="str">
        <f t="shared" si="190"/>
        <v/>
      </c>
      <c r="BJ195" s="8"/>
      <c r="BK195" s="61" t="s">
        <v>299</v>
      </c>
      <c r="BM195" s="19" t="str">
        <f t="shared" si="172"/>
        <v/>
      </c>
      <c r="BN195" s="20" t="str">
        <f t="shared" si="173"/>
        <v/>
      </c>
    </row>
    <row r="196" spans="2:66" x14ac:dyDescent="0.25">
      <c r="B196" s="143"/>
      <c r="C196" s="144"/>
      <c r="D196" s="150">
        <f t="shared" ca="1" si="174"/>
        <v>44158</v>
      </c>
      <c r="E196" s="151"/>
      <c r="F196" s="146"/>
      <c r="G196" s="144"/>
      <c r="H196" s="144"/>
      <c r="I196" s="147"/>
      <c r="J196" s="144"/>
      <c r="K196" s="148"/>
      <c r="M196" s="52"/>
      <c r="N196" s="9"/>
      <c r="O196" s="10"/>
      <c r="P196" s="7"/>
      <c r="Q196" s="124"/>
      <c r="R196" s="66"/>
      <c r="S196" s="22" t="str">
        <f t="shared" si="175"/>
        <v/>
      </c>
      <c r="T196" s="22" t="str">
        <f t="shared" si="176"/>
        <v/>
      </c>
      <c r="U196" s="22" t="str">
        <f t="shared" si="177"/>
        <v/>
      </c>
      <c r="V196" s="31" t="str">
        <f t="shared" si="178"/>
        <v/>
      </c>
      <c r="W196" s="66"/>
      <c r="X196" s="61"/>
      <c r="Z196" s="52"/>
      <c r="AA196" s="9"/>
      <c r="AB196" s="10"/>
      <c r="AC196" s="7"/>
      <c r="AD196" s="7"/>
      <c r="AE196" s="68"/>
      <c r="AF196" s="22" t="str">
        <f t="shared" si="179"/>
        <v/>
      </c>
      <c r="AG196" s="22" t="str">
        <f t="shared" si="180"/>
        <v/>
      </c>
      <c r="AH196" s="22" t="str">
        <f t="shared" si="181"/>
        <v/>
      </c>
      <c r="AI196" s="31" t="str">
        <f t="shared" si="182"/>
        <v/>
      </c>
      <c r="AJ196" s="66"/>
      <c r="AK196" s="61"/>
      <c r="AM196" s="52"/>
      <c r="AN196" s="9" t="s">
        <v>7</v>
      </c>
      <c r="AO196" s="10" t="s">
        <v>197</v>
      </c>
      <c r="AP196" s="7" t="s">
        <v>4</v>
      </c>
      <c r="AQ196" s="7">
        <v>1</v>
      </c>
      <c r="AR196" s="6"/>
      <c r="AS196" s="22" t="str">
        <f t="shared" si="183"/>
        <v/>
      </c>
      <c r="AT196" s="22" t="str">
        <f t="shared" si="184"/>
        <v/>
      </c>
      <c r="AU196" s="22" t="str">
        <f t="shared" si="185"/>
        <v/>
      </c>
      <c r="AV196" s="31" t="str">
        <f t="shared" si="186"/>
        <v/>
      </c>
      <c r="AW196" s="6"/>
      <c r="AX196" s="61" t="s">
        <v>299</v>
      </c>
      <c r="AZ196" s="52"/>
      <c r="BA196" s="104"/>
      <c r="BB196" s="105"/>
      <c r="BC196" s="7"/>
      <c r="BD196" s="7"/>
      <c r="BE196" s="7"/>
      <c r="BF196" s="22" t="str">
        <f t="shared" si="187"/>
        <v/>
      </c>
      <c r="BG196" s="22" t="str">
        <f t="shared" si="188"/>
        <v/>
      </c>
      <c r="BH196" s="22" t="str">
        <f t="shared" si="189"/>
        <v/>
      </c>
      <c r="BI196" s="31" t="str">
        <f t="shared" si="190"/>
        <v/>
      </c>
      <c r="BJ196" s="8"/>
      <c r="BK196" s="61" t="s">
        <v>299</v>
      </c>
      <c r="BM196" s="19" t="str">
        <f t="shared" si="172"/>
        <v/>
      </c>
      <c r="BN196" s="20" t="str">
        <f t="shared" si="173"/>
        <v/>
      </c>
    </row>
    <row r="197" spans="2:66" x14ac:dyDescent="0.25">
      <c r="B197" s="143"/>
      <c r="C197" s="144"/>
      <c r="D197" s="150">
        <f t="shared" ca="1" si="174"/>
        <v>44158</v>
      </c>
      <c r="E197" s="151"/>
      <c r="F197" s="146"/>
      <c r="G197" s="144"/>
      <c r="H197" s="144"/>
      <c r="I197" s="147"/>
      <c r="J197" s="144"/>
      <c r="K197" s="148"/>
      <c r="M197" s="52"/>
      <c r="N197" s="9"/>
      <c r="O197" s="10"/>
      <c r="P197" s="7"/>
      <c r="Q197" s="124"/>
      <c r="R197" s="66"/>
      <c r="S197" s="22" t="str">
        <f t="shared" si="175"/>
        <v/>
      </c>
      <c r="T197" s="22" t="str">
        <f t="shared" si="176"/>
        <v/>
      </c>
      <c r="U197" s="22" t="str">
        <f t="shared" si="177"/>
        <v/>
      </c>
      <c r="V197" s="31" t="str">
        <f t="shared" si="178"/>
        <v/>
      </c>
      <c r="W197" s="66"/>
      <c r="X197" s="61"/>
      <c r="Z197" s="52"/>
      <c r="AA197" s="9"/>
      <c r="AB197" s="10"/>
      <c r="AC197" s="7"/>
      <c r="AD197" s="7"/>
      <c r="AE197" s="68"/>
      <c r="AF197" s="22" t="str">
        <f t="shared" si="179"/>
        <v/>
      </c>
      <c r="AG197" s="22" t="str">
        <f t="shared" si="180"/>
        <v/>
      </c>
      <c r="AH197" s="22" t="str">
        <f t="shared" si="181"/>
        <v/>
      </c>
      <c r="AI197" s="31" t="str">
        <f t="shared" si="182"/>
        <v/>
      </c>
      <c r="AJ197" s="66"/>
      <c r="AK197" s="61"/>
      <c r="AM197" s="52"/>
      <c r="AN197" s="9" t="s">
        <v>7</v>
      </c>
      <c r="AO197" s="10" t="s">
        <v>198</v>
      </c>
      <c r="AP197" s="7" t="s">
        <v>4</v>
      </c>
      <c r="AQ197" s="7">
        <v>1</v>
      </c>
      <c r="AR197" s="6"/>
      <c r="AS197" s="22" t="str">
        <f t="shared" si="183"/>
        <v/>
      </c>
      <c r="AT197" s="22" t="str">
        <f t="shared" si="184"/>
        <v/>
      </c>
      <c r="AU197" s="22" t="str">
        <f t="shared" si="185"/>
        <v/>
      </c>
      <c r="AV197" s="31" t="str">
        <f t="shared" si="186"/>
        <v/>
      </c>
      <c r="AW197" s="6"/>
      <c r="AX197" s="61" t="s">
        <v>299</v>
      </c>
      <c r="AZ197" s="52"/>
      <c r="BA197" s="104"/>
      <c r="BB197" s="105"/>
      <c r="BC197" s="7"/>
      <c r="BD197" s="7"/>
      <c r="BE197" s="7"/>
      <c r="BF197" s="22" t="str">
        <f t="shared" si="187"/>
        <v/>
      </c>
      <c r="BG197" s="22" t="str">
        <f t="shared" si="188"/>
        <v/>
      </c>
      <c r="BH197" s="22" t="str">
        <f t="shared" si="189"/>
        <v/>
      </c>
      <c r="BI197" s="31" t="str">
        <f t="shared" si="190"/>
        <v/>
      </c>
      <c r="BJ197" s="8"/>
      <c r="BK197" s="61" t="s">
        <v>299</v>
      </c>
      <c r="BM197" s="19" t="str">
        <f t="shared" si="172"/>
        <v/>
      </c>
      <c r="BN197" s="20" t="str">
        <f t="shared" si="173"/>
        <v/>
      </c>
    </row>
    <row r="198" spans="2:66" x14ac:dyDescent="0.25">
      <c r="B198" s="143"/>
      <c r="C198" s="144"/>
      <c r="D198" s="150">
        <f t="shared" ca="1" si="174"/>
        <v>44158</v>
      </c>
      <c r="E198" s="151"/>
      <c r="F198" s="146"/>
      <c r="G198" s="144"/>
      <c r="H198" s="144"/>
      <c r="I198" s="147"/>
      <c r="J198" s="144"/>
      <c r="K198" s="148"/>
      <c r="M198" s="52"/>
      <c r="N198" s="9"/>
      <c r="O198" s="10"/>
      <c r="P198" s="7"/>
      <c r="Q198" s="124"/>
      <c r="R198" s="66"/>
      <c r="S198" s="22" t="str">
        <f t="shared" si="175"/>
        <v/>
      </c>
      <c r="T198" s="22" t="str">
        <f t="shared" si="176"/>
        <v/>
      </c>
      <c r="U198" s="22" t="str">
        <f t="shared" si="177"/>
        <v/>
      </c>
      <c r="V198" s="31" t="str">
        <f t="shared" si="178"/>
        <v/>
      </c>
      <c r="W198" s="66"/>
      <c r="X198" s="61"/>
      <c r="Z198" s="52"/>
      <c r="AA198" s="9"/>
      <c r="AB198" s="10"/>
      <c r="AC198" s="7"/>
      <c r="AD198" s="7"/>
      <c r="AE198" s="68"/>
      <c r="AF198" s="22" t="str">
        <f t="shared" si="179"/>
        <v/>
      </c>
      <c r="AG198" s="22" t="str">
        <f t="shared" si="180"/>
        <v/>
      </c>
      <c r="AH198" s="22" t="str">
        <f t="shared" si="181"/>
        <v/>
      </c>
      <c r="AI198" s="31" t="str">
        <f t="shared" si="182"/>
        <v/>
      </c>
      <c r="AJ198" s="66"/>
      <c r="AK198" s="61"/>
      <c r="AM198" s="52"/>
      <c r="AN198" s="9" t="s">
        <v>7</v>
      </c>
      <c r="AO198" s="10" t="s">
        <v>199</v>
      </c>
      <c r="AP198" s="7" t="s">
        <v>4</v>
      </c>
      <c r="AQ198" s="7">
        <v>1</v>
      </c>
      <c r="AR198" s="6"/>
      <c r="AS198" s="22" t="str">
        <f t="shared" si="183"/>
        <v/>
      </c>
      <c r="AT198" s="22" t="str">
        <f t="shared" si="184"/>
        <v/>
      </c>
      <c r="AU198" s="22" t="str">
        <f t="shared" si="185"/>
        <v/>
      </c>
      <c r="AV198" s="31" t="str">
        <f t="shared" si="186"/>
        <v/>
      </c>
      <c r="AW198" s="6"/>
      <c r="AX198" s="61" t="s">
        <v>299</v>
      </c>
      <c r="AZ198" s="52"/>
      <c r="BA198" s="104"/>
      <c r="BB198" s="105"/>
      <c r="BC198" s="7"/>
      <c r="BD198" s="7"/>
      <c r="BE198" s="7"/>
      <c r="BF198" s="22" t="str">
        <f t="shared" si="187"/>
        <v/>
      </c>
      <c r="BG198" s="22" t="str">
        <f t="shared" si="188"/>
        <v/>
      </c>
      <c r="BH198" s="22" t="str">
        <f t="shared" si="189"/>
        <v/>
      </c>
      <c r="BI198" s="31" t="str">
        <f t="shared" si="190"/>
        <v/>
      </c>
      <c r="BJ198" s="8"/>
      <c r="BK198" s="61" t="s">
        <v>299</v>
      </c>
      <c r="BM198" s="19" t="str">
        <f t="shared" si="172"/>
        <v/>
      </c>
      <c r="BN198" s="20" t="str">
        <f t="shared" si="173"/>
        <v/>
      </c>
    </row>
    <row r="199" spans="2:66" x14ac:dyDescent="0.25">
      <c r="B199" s="143"/>
      <c r="C199" s="144"/>
      <c r="D199" s="150">
        <f t="shared" ca="1" si="174"/>
        <v>44158</v>
      </c>
      <c r="E199" s="151"/>
      <c r="F199" s="146"/>
      <c r="G199" s="144"/>
      <c r="H199" s="144"/>
      <c r="I199" s="147"/>
      <c r="J199" s="144"/>
      <c r="K199" s="148"/>
      <c r="M199" s="52"/>
      <c r="N199" s="9"/>
      <c r="O199" s="10"/>
      <c r="P199" s="7"/>
      <c r="Q199" s="124"/>
      <c r="R199" s="66"/>
      <c r="S199" s="22" t="str">
        <f t="shared" si="175"/>
        <v/>
      </c>
      <c r="T199" s="22" t="str">
        <f t="shared" si="176"/>
        <v/>
      </c>
      <c r="U199" s="22" t="str">
        <f t="shared" si="177"/>
        <v/>
      </c>
      <c r="V199" s="31" t="str">
        <f t="shared" si="178"/>
        <v/>
      </c>
      <c r="W199" s="66"/>
      <c r="X199" s="61"/>
      <c r="Z199" s="52"/>
      <c r="AA199" s="9"/>
      <c r="AB199" s="10"/>
      <c r="AC199" s="7"/>
      <c r="AD199" s="7"/>
      <c r="AE199" s="68"/>
      <c r="AF199" s="22" t="str">
        <f t="shared" si="179"/>
        <v/>
      </c>
      <c r="AG199" s="22" t="str">
        <f t="shared" si="180"/>
        <v/>
      </c>
      <c r="AH199" s="22" t="str">
        <f t="shared" si="181"/>
        <v/>
      </c>
      <c r="AI199" s="31" t="str">
        <f t="shared" si="182"/>
        <v/>
      </c>
      <c r="AJ199" s="66"/>
      <c r="AK199" s="61"/>
      <c r="AM199" s="52"/>
      <c r="AN199" s="9" t="s">
        <v>7</v>
      </c>
      <c r="AO199" s="10" t="s">
        <v>248</v>
      </c>
      <c r="AP199" s="7" t="s">
        <v>4</v>
      </c>
      <c r="AQ199" s="7">
        <v>1</v>
      </c>
      <c r="AR199" s="6"/>
      <c r="AS199" s="22" t="str">
        <f t="shared" si="183"/>
        <v/>
      </c>
      <c r="AT199" s="22" t="str">
        <f t="shared" si="184"/>
        <v/>
      </c>
      <c r="AU199" s="22" t="str">
        <f t="shared" si="185"/>
        <v/>
      </c>
      <c r="AV199" s="31" t="str">
        <f t="shared" si="186"/>
        <v/>
      </c>
      <c r="AW199" s="6"/>
      <c r="AX199" s="61"/>
      <c r="AZ199" s="52"/>
      <c r="BA199" s="104"/>
      <c r="BB199" s="105"/>
      <c r="BC199" s="7"/>
      <c r="BD199" s="7"/>
      <c r="BE199" s="7"/>
      <c r="BF199" s="22" t="str">
        <f t="shared" si="187"/>
        <v/>
      </c>
      <c r="BG199" s="22" t="str">
        <f t="shared" si="188"/>
        <v/>
      </c>
      <c r="BH199" s="22" t="str">
        <f t="shared" si="189"/>
        <v/>
      </c>
      <c r="BI199" s="31" t="str">
        <f t="shared" si="190"/>
        <v/>
      </c>
      <c r="BJ199" s="8"/>
      <c r="BK199" s="61" t="s">
        <v>299</v>
      </c>
      <c r="BM199" s="19" t="str">
        <f t="shared" ref="BM199:BM262" si="191">IF(EXACT(B199, ""), "", B199)</f>
        <v/>
      </c>
      <c r="BN199" s="20" t="str">
        <f t="shared" ref="BN199:BN262" si="192">IF(EXACT(BM199, ""), "", IF(H199&gt;K199, K199, H199))</f>
        <v/>
      </c>
    </row>
    <row r="200" spans="2:66" x14ac:dyDescent="0.25">
      <c r="B200" s="143"/>
      <c r="C200" s="144"/>
      <c r="D200" s="150">
        <f t="shared" ca="1" si="174"/>
        <v>44158</v>
      </c>
      <c r="E200" s="151"/>
      <c r="F200" s="146"/>
      <c r="G200" s="144"/>
      <c r="H200" s="144"/>
      <c r="I200" s="147"/>
      <c r="J200" s="144"/>
      <c r="K200" s="148"/>
      <c r="M200" s="52"/>
      <c r="N200" s="9"/>
      <c r="O200" s="10"/>
      <c r="P200" s="7"/>
      <c r="Q200" s="124"/>
      <c r="R200" s="66"/>
      <c r="S200" s="22" t="str">
        <f t="shared" si="175"/>
        <v/>
      </c>
      <c r="T200" s="22" t="str">
        <f t="shared" si="176"/>
        <v/>
      </c>
      <c r="U200" s="22" t="str">
        <f t="shared" si="177"/>
        <v/>
      </c>
      <c r="V200" s="31" t="str">
        <f t="shared" si="178"/>
        <v/>
      </c>
      <c r="W200" s="66"/>
      <c r="X200" s="61"/>
      <c r="Z200" s="52"/>
      <c r="AA200" s="9"/>
      <c r="AB200" s="10"/>
      <c r="AC200" s="7"/>
      <c r="AD200" s="7"/>
      <c r="AE200" s="68"/>
      <c r="AF200" s="22" t="str">
        <f t="shared" si="179"/>
        <v/>
      </c>
      <c r="AG200" s="22" t="str">
        <f t="shared" si="180"/>
        <v/>
      </c>
      <c r="AH200" s="22" t="str">
        <f t="shared" si="181"/>
        <v/>
      </c>
      <c r="AI200" s="31" t="str">
        <f t="shared" si="182"/>
        <v/>
      </c>
      <c r="AJ200" s="66"/>
      <c r="AK200" s="61"/>
      <c r="AM200" s="52"/>
      <c r="AN200" s="9" t="s">
        <v>7</v>
      </c>
      <c r="AO200" s="10" t="s">
        <v>249</v>
      </c>
      <c r="AP200" s="7" t="s">
        <v>4</v>
      </c>
      <c r="AQ200" s="7">
        <v>1</v>
      </c>
      <c r="AR200" s="6"/>
      <c r="AS200" s="22" t="str">
        <f t="shared" si="183"/>
        <v/>
      </c>
      <c r="AT200" s="22" t="str">
        <f t="shared" si="184"/>
        <v/>
      </c>
      <c r="AU200" s="22" t="str">
        <f t="shared" si="185"/>
        <v/>
      </c>
      <c r="AV200" s="31" t="str">
        <f t="shared" si="186"/>
        <v/>
      </c>
      <c r="AW200" s="6"/>
      <c r="AX200" s="61"/>
      <c r="AZ200" s="52"/>
      <c r="BA200" s="104"/>
      <c r="BB200" s="105"/>
      <c r="BC200" s="7"/>
      <c r="BD200" s="7"/>
      <c r="BE200" s="7"/>
      <c r="BF200" s="22" t="str">
        <f t="shared" si="187"/>
        <v/>
      </c>
      <c r="BG200" s="22" t="str">
        <f t="shared" si="188"/>
        <v/>
      </c>
      <c r="BH200" s="22" t="str">
        <f t="shared" si="189"/>
        <v/>
      </c>
      <c r="BI200" s="31" t="str">
        <f t="shared" si="190"/>
        <v/>
      </c>
      <c r="BJ200" s="8"/>
      <c r="BK200" s="61" t="s">
        <v>299</v>
      </c>
      <c r="BM200" s="19" t="str">
        <f t="shared" si="191"/>
        <v/>
      </c>
      <c r="BN200" s="20" t="str">
        <f t="shared" si="192"/>
        <v/>
      </c>
    </row>
    <row r="201" spans="2:66" x14ac:dyDescent="0.25">
      <c r="B201" s="143"/>
      <c r="C201" s="144"/>
      <c r="D201" s="150">
        <f t="shared" ca="1" si="174"/>
        <v>44158</v>
      </c>
      <c r="E201" s="151"/>
      <c r="F201" s="146"/>
      <c r="G201" s="144"/>
      <c r="H201" s="144"/>
      <c r="I201" s="147"/>
      <c r="J201" s="144"/>
      <c r="K201" s="148"/>
      <c r="M201" s="52"/>
      <c r="N201" s="9"/>
      <c r="O201" s="10"/>
      <c r="P201" s="7"/>
      <c r="Q201" s="124"/>
      <c r="R201" s="66"/>
      <c r="S201" s="22" t="str">
        <f t="shared" si="175"/>
        <v/>
      </c>
      <c r="T201" s="22" t="str">
        <f t="shared" si="176"/>
        <v/>
      </c>
      <c r="U201" s="22" t="str">
        <f t="shared" si="177"/>
        <v/>
      </c>
      <c r="V201" s="31" t="str">
        <f t="shared" si="178"/>
        <v/>
      </c>
      <c r="W201" s="66"/>
      <c r="X201" s="61"/>
      <c r="Z201" s="52"/>
      <c r="AA201" s="9"/>
      <c r="AB201" s="10"/>
      <c r="AC201" s="7"/>
      <c r="AD201" s="7"/>
      <c r="AE201" s="68"/>
      <c r="AF201" s="22" t="str">
        <f t="shared" si="179"/>
        <v/>
      </c>
      <c r="AG201" s="22" t="str">
        <f t="shared" si="180"/>
        <v/>
      </c>
      <c r="AH201" s="22" t="str">
        <f t="shared" si="181"/>
        <v/>
      </c>
      <c r="AI201" s="31" t="str">
        <f t="shared" si="182"/>
        <v/>
      </c>
      <c r="AJ201" s="66"/>
      <c r="AK201" s="61"/>
      <c r="AM201" s="52"/>
      <c r="AN201" s="9" t="s">
        <v>7</v>
      </c>
      <c r="AO201" s="10" t="s">
        <v>250</v>
      </c>
      <c r="AP201" s="7" t="s">
        <v>4</v>
      </c>
      <c r="AQ201" s="7">
        <v>1</v>
      </c>
      <c r="AR201" s="6"/>
      <c r="AS201" s="22" t="str">
        <f t="shared" si="183"/>
        <v/>
      </c>
      <c r="AT201" s="22" t="str">
        <f t="shared" si="184"/>
        <v/>
      </c>
      <c r="AU201" s="22" t="str">
        <f t="shared" si="185"/>
        <v/>
      </c>
      <c r="AV201" s="31" t="str">
        <f t="shared" si="186"/>
        <v/>
      </c>
      <c r="AW201" s="6"/>
      <c r="AX201" s="61"/>
      <c r="AZ201" s="52"/>
      <c r="BA201" s="104"/>
      <c r="BB201" s="105"/>
      <c r="BC201" s="7"/>
      <c r="BD201" s="7"/>
      <c r="BE201" s="7"/>
      <c r="BF201" s="22" t="str">
        <f t="shared" si="187"/>
        <v/>
      </c>
      <c r="BG201" s="22" t="str">
        <f t="shared" si="188"/>
        <v/>
      </c>
      <c r="BH201" s="22" t="str">
        <f t="shared" si="189"/>
        <v/>
      </c>
      <c r="BI201" s="31" t="str">
        <f t="shared" si="190"/>
        <v/>
      </c>
      <c r="BJ201" s="8"/>
      <c r="BK201" s="61" t="s">
        <v>299</v>
      </c>
      <c r="BM201" s="19" t="str">
        <f t="shared" si="191"/>
        <v/>
      </c>
      <c r="BN201" s="20" t="str">
        <f t="shared" si="192"/>
        <v/>
      </c>
    </row>
    <row r="202" spans="2:66" x14ac:dyDescent="0.25">
      <c r="B202" s="143"/>
      <c r="C202" s="144"/>
      <c r="D202" s="150">
        <f t="shared" ca="1" si="174"/>
        <v>44158</v>
      </c>
      <c r="E202" s="151"/>
      <c r="F202" s="146"/>
      <c r="G202" s="144"/>
      <c r="H202" s="144"/>
      <c r="I202" s="147"/>
      <c r="J202" s="144"/>
      <c r="K202" s="148"/>
      <c r="M202" s="52"/>
      <c r="N202" s="9"/>
      <c r="O202" s="10"/>
      <c r="P202" s="7"/>
      <c r="Q202" s="124"/>
      <c r="R202" s="66"/>
      <c r="S202" s="22" t="str">
        <f t="shared" si="175"/>
        <v/>
      </c>
      <c r="T202" s="22" t="str">
        <f t="shared" si="176"/>
        <v/>
      </c>
      <c r="U202" s="22" t="str">
        <f t="shared" si="177"/>
        <v/>
      </c>
      <c r="V202" s="31" t="str">
        <f t="shared" si="178"/>
        <v/>
      </c>
      <c r="W202" s="66"/>
      <c r="X202" s="61"/>
      <c r="Z202" s="52"/>
      <c r="AA202" s="9"/>
      <c r="AB202" s="10"/>
      <c r="AC202" s="7"/>
      <c r="AD202" s="7"/>
      <c r="AE202" s="68"/>
      <c r="AF202" s="22" t="str">
        <f t="shared" si="179"/>
        <v/>
      </c>
      <c r="AG202" s="22" t="str">
        <f t="shared" si="180"/>
        <v/>
      </c>
      <c r="AH202" s="22" t="str">
        <f t="shared" si="181"/>
        <v/>
      </c>
      <c r="AI202" s="31" t="str">
        <f t="shared" si="182"/>
        <v/>
      </c>
      <c r="AJ202" s="66"/>
      <c r="AK202" s="61"/>
      <c r="AM202" s="52"/>
      <c r="AN202" s="9" t="s">
        <v>7</v>
      </c>
      <c r="AO202" s="10" t="s">
        <v>251</v>
      </c>
      <c r="AP202" s="7" t="s">
        <v>4</v>
      </c>
      <c r="AQ202" s="7">
        <v>1</v>
      </c>
      <c r="AR202" s="6"/>
      <c r="AS202" s="22" t="str">
        <f t="shared" si="183"/>
        <v/>
      </c>
      <c r="AT202" s="22" t="str">
        <f t="shared" si="184"/>
        <v/>
      </c>
      <c r="AU202" s="22" t="str">
        <f t="shared" si="185"/>
        <v/>
      </c>
      <c r="AV202" s="31" t="str">
        <f t="shared" si="186"/>
        <v/>
      </c>
      <c r="AW202" s="6"/>
      <c r="AX202" s="61"/>
      <c r="AZ202" s="52"/>
      <c r="BA202" s="104"/>
      <c r="BB202" s="105"/>
      <c r="BC202" s="7"/>
      <c r="BD202" s="7"/>
      <c r="BE202" s="7"/>
      <c r="BF202" s="22" t="str">
        <f t="shared" si="187"/>
        <v/>
      </c>
      <c r="BG202" s="22" t="str">
        <f t="shared" si="188"/>
        <v/>
      </c>
      <c r="BH202" s="22" t="str">
        <f t="shared" si="189"/>
        <v/>
      </c>
      <c r="BI202" s="31" t="str">
        <f t="shared" si="190"/>
        <v/>
      </c>
      <c r="BJ202" s="8"/>
      <c r="BK202" s="61" t="s">
        <v>299</v>
      </c>
      <c r="BM202" s="19" t="str">
        <f t="shared" si="191"/>
        <v/>
      </c>
      <c r="BN202" s="20" t="str">
        <f t="shared" si="192"/>
        <v/>
      </c>
    </row>
    <row r="203" spans="2:66" x14ac:dyDescent="0.25">
      <c r="B203" s="143"/>
      <c r="C203" s="144"/>
      <c r="D203" s="150">
        <f t="shared" ca="1" si="174"/>
        <v>44158</v>
      </c>
      <c r="E203" s="151"/>
      <c r="F203" s="146"/>
      <c r="G203" s="144"/>
      <c r="H203" s="144"/>
      <c r="I203" s="147"/>
      <c r="J203" s="144"/>
      <c r="K203" s="148"/>
      <c r="M203" s="52"/>
      <c r="N203" s="9"/>
      <c r="O203" s="10"/>
      <c r="P203" s="7"/>
      <c r="Q203" s="124"/>
      <c r="R203" s="66"/>
      <c r="S203" s="22" t="str">
        <f t="shared" si="175"/>
        <v/>
      </c>
      <c r="T203" s="22" t="str">
        <f t="shared" si="176"/>
        <v/>
      </c>
      <c r="U203" s="22" t="str">
        <f t="shared" si="177"/>
        <v/>
      </c>
      <c r="V203" s="31" t="str">
        <f t="shared" si="178"/>
        <v/>
      </c>
      <c r="W203" s="66"/>
      <c r="X203" s="61"/>
      <c r="Z203" s="52"/>
      <c r="AA203" s="9"/>
      <c r="AB203" s="10"/>
      <c r="AC203" s="7"/>
      <c r="AD203" s="7"/>
      <c r="AE203" s="68"/>
      <c r="AF203" s="22" t="str">
        <f t="shared" si="179"/>
        <v/>
      </c>
      <c r="AG203" s="22" t="str">
        <f t="shared" si="180"/>
        <v/>
      </c>
      <c r="AH203" s="22" t="str">
        <f t="shared" si="181"/>
        <v/>
      </c>
      <c r="AI203" s="31" t="str">
        <f t="shared" si="182"/>
        <v/>
      </c>
      <c r="AJ203" s="66"/>
      <c r="AK203" s="61"/>
      <c r="AM203" s="52"/>
      <c r="AN203" s="9" t="s">
        <v>7</v>
      </c>
      <c r="AO203" s="10" t="s">
        <v>252</v>
      </c>
      <c r="AP203" s="7" t="s">
        <v>4</v>
      </c>
      <c r="AQ203" s="7">
        <v>1</v>
      </c>
      <c r="AR203" s="6"/>
      <c r="AS203" s="22" t="str">
        <f t="shared" si="183"/>
        <v/>
      </c>
      <c r="AT203" s="22" t="str">
        <f t="shared" si="184"/>
        <v/>
      </c>
      <c r="AU203" s="22" t="str">
        <f t="shared" si="185"/>
        <v/>
      </c>
      <c r="AV203" s="31" t="str">
        <f t="shared" si="186"/>
        <v/>
      </c>
      <c r="AW203" s="6"/>
      <c r="AX203" s="61"/>
      <c r="AZ203" s="52"/>
      <c r="BA203" s="104"/>
      <c r="BB203" s="105"/>
      <c r="BC203" s="7"/>
      <c r="BD203" s="7"/>
      <c r="BE203" s="7"/>
      <c r="BF203" s="22" t="str">
        <f t="shared" si="187"/>
        <v/>
      </c>
      <c r="BG203" s="22" t="str">
        <f t="shared" si="188"/>
        <v/>
      </c>
      <c r="BH203" s="22" t="str">
        <f t="shared" si="189"/>
        <v/>
      </c>
      <c r="BI203" s="31" t="str">
        <f t="shared" si="190"/>
        <v/>
      </c>
      <c r="BJ203" s="8"/>
      <c r="BK203" s="61" t="s">
        <v>299</v>
      </c>
      <c r="BM203" s="19" t="str">
        <f t="shared" si="191"/>
        <v/>
      </c>
      <c r="BN203" s="20" t="str">
        <f t="shared" si="192"/>
        <v/>
      </c>
    </row>
    <row r="204" spans="2:66" x14ac:dyDescent="0.25">
      <c r="B204" s="143"/>
      <c r="C204" s="144"/>
      <c r="D204" s="150">
        <f t="shared" ca="1" si="174"/>
        <v>44158</v>
      </c>
      <c r="E204" s="151"/>
      <c r="F204" s="146"/>
      <c r="G204" s="144"/>
      <c r="H204" s="144"/>
      <c r="I204" s="147"/>
      <c r="J204" s="144"/>
      <c r="K204" s="148"/>
      <c r="M204" s="52"/>
      <c r="N204" s="9"/>
      <c r="O204" s="10"/>
      <c r="P204" s="7"/>
      <c r="Q204" s="124"/>
      <c r="R204" s="66"/>
      <c r="S204" s="22" t="str">
        <f t="shared" si="175"/>
        <v/>
      </c>
      <c r="T204" s="22" t="str">
        <f t="shared" si="176"/>
        <v/>
      </c>
      <c r="U204" s="22" t="str">
        <f t="shared" si="177"/>
        <v/>
      </c>
      <c r="V204" s="31" t="str">
        <f t="shared" si="178"/>
        <v/>
      </c>
      <c r="W204" s="66"/>
      <c r="X204" s="61"/>
      <c r="Z204" s="52"/>
      <c r="AA204" s="9"/>
      <c r="AB204" s="10"/>
      <c r="AC204" s="7"/>
      <c r="AD204" s="7"/>
      <c r="AE204" s="68"/>
      <c r="AF204" s="22" t="str">
        <f t="shared" si="179"/>
        <v/>
      </c>
      <c r="AG204" s="22" t="str">
        <f t="shared" si="180"/>
        <v/>
      </c>
      <c r="AH204" s="22" t="str">
        <f t="shared" si="181"/>
        <v/>
      </c>
      <c r="AI204" s="31" t="str">
        <f t="shared" si="182"/>
        <v/>
      </c>
      <c r="AJ204" s="66"/>
      <c r="AK204" s="61"/>
      <c r="AM204" s="52"/>
      <c r="AN204" s="9" t="s">
        <v>7</v>
      </c>
      <c r="AO204" s="10" t="s">
        <v>253</v>
      </c>
      <c r="AP204" s="7" t="s">
        <v>4</v>
      </c>
      <c r="AQ204" s="7">
        <v>1</v>
      </c>
      <c r="AR204" s="6"/>
      <c r="AS204" s="22" t="str">
        <f t="shared" si="183"/>
        <v/>
      </c>
      <c r="AT204" s="22" t="str">
        <f t="shared" si="184"/>
        <v/>
      </c>
      <c r="AU204" s="22" t="str">
        <f t="shared" si="185"/>
        <v/>
      </c>
      <c r="AV204" s="31" t="str">
        <f t="shared" si="186"/>
        <v/>
      </c>
      <c r="AW204" s="6"/>
      <c r="AX204" s="61"/>
      <c r="AZ204" s="52"/>
      <c r="BA204" s="104"/>
      <c r="BB204" s="105"/>
      <c r="BC204" s="7"/>
      <c r="BD204" s="7"/>
      <c r="BE204" s="7"/>
      <c r="BF204" s="22" t="str">
        <f t="shared" si="187"/>
        <v/>
      </c>
      <c r="BG204" s="22" t="str">
        <f t="shared" si="188"/>
        <v/>
      </c>
      <c r="BH204" s="22" t="str">
        <f t="shared" si="189"/>
        <v/>
      </c>
      <c r="BI204" s="31" t="str">
        <f t="shared" si="190"/>
        <v/>
      </c>
      <c r="BJ204" s="8"/>
      <c r="BK204" s="61" t="s">
        <v>299</v>
      </c>
      <c r="BM204" s="19" t="str">
        <f t="shared" si="191"/>
        <v/>
      </c>
      <c r="BN204" s="20" t="str">
        <f t="shared" si="192"/>
        <v/>
      </c>
    </row>
    <row r="205" spans="2:66" x14ac:dyDescent="0.25">
      <c r="B205" s="143"/>
      <c r="C205" s="144"/>
      <c r="D205" s="150">
        <f t="shared" ca="1" si="174"/>
        <v>44158</v>
      </c>
      <c r="E205" s="151"/>
      <c r="F205" s="146"/>
      <c r="G205" s="144"/>
      <c r="H205" s="144"/>
      <c r="I205" s="147"/>
      <c r="J205" s="144"/>
      <c r="K205" s="148"/>
      <c r="M205" s="52"/>
      <c r="N205" s="9"/>
      <c r="O205" s="10"/>
      <c r="P205" s="7"/>
      <c r="Q205" s="124"/>
      <c r="R205" s="66"/>
      <c r="S205" s="22" t="str">
        <f t="shared" si="175"/>
        <v/>
      </c>
      <c r="T205" s="22" t="str">
        <f t="shared" si="176"/>
        <v/>
      </c>
      <c r="U205" s="22" t="str">
        <f t="shared" si="177"/>
        <v/>
      </c>
      <c r="V205" s="31" t="str">
        <f t="shared" si="178"/>
        <v/>
      </c>
      <c r="W205" s="66"/>
      <c r="X205" s="61"/>
      <c r="Z205" s="52"/>
      <c r="AA205" s="9"/>
      <c r="AB205" s="10"/>
      <c r="AC205" s="7"/>
      <c r="AD205" s="7"/>
      <c r="AE205" s="68"/>
      <c r="AF205" s="22" t="str">
        <f t="shared" si="179"/>
        <v/>
      </c>
      <c r="AG205" s="22" t="str">
        <f t="shared" si="180"/>
        <v/>
      </c>
      <c r="AH205" s="22" t="str">
        <f t="shared" si="181"/>
        <v/>
      </c>
      <c r="AI205" s="31" t="str">
        <f t="shared" si="182"/>
        <v/>
      </c>
      <c r="AJ205" s="66"/>
      <c r="AK205" s="61"/>
      <c r="AM205" s="52"/>
      <c r="AN205" s="9" t="s">
        <v>7</v>
      </c>
      <c r="AO205" s="10" t="s">
        <v>254</v>
      </c>
      <c r="AP205" s="7" t="s">
        <v>4</v>
      </c>
      <c r="AQ205" s="7">
        <v>1</v>
      </c>
      <c r="AR205" s="6"/>
      <c r="AS205" s="22" t="str">
        <f t="shared" si="183"/>
        <v/>
      </c>
      <c r="AT205" s="22" t="str">
        <f t="shared" si="184"/>
        <v/>
      </c>
      <c r="AU205" s="22" t="str">
        <f t="shared" si="185"/>
        <v/>
      </c>
      <c r="AV205" s="31" t="str">
        <f t="shared" si="186"/>
        <v/>
      </c>
      <c r="AW205" s="6"/>
      <c r="AX205" s="61"/>
      <c r="AZ205" s="52"/>
      <c r="BA205" s="104"/>
      <c r="BB205" s="105"/>
      <c r="BC205" s="7"/>
      <c r="BD205" s="7"/>
      <c r="BE205" s="7"/>
      <c r="BF205" s="22" t="str">
        <f t="shared" si="187"/>
        <v/>
      </c>
      <c r="BG205" s="22" t="str">
        <f t="shared" si="188"/>
        <v/>
      </c>
      <c r="BH205" s="22" t="str">
        <f t="shared" si="189"/>
        <v/>
      </c>
      <c r="BI205" s="31" t="str">
        <f t="shared" si="190"/>
        <v/>
      </c>
      <c r="BJ205" s="8"/>
      <c r="BK205" s="61" t="s">
        <v>299</v>
      </c>
      <c r="BM205" s="19" t="str">
        <f t="shared" si="191"/>
        <v/>
      </c>
      <c r="BN205" s="20" t="str">
        <f t="shared" si="192"/>
        <v/>
      </c>
    </row>
    <row r="206" spans="2:66" x14ac:dyDescent="0.25">
      <c r="B206" s="143"/>
      <c r="C206" s="144"/>
      <c r="D206" s="150">
        <f t="shared" ca="1" si="174"/>
        <v>44158</v>
      </c>
      <c r="E206" s="151"/>
      <c r="F206" s="146"/>
      <c r="G206" s="144"/>
      <c r="H206" s="144"/>
      <c r="I206" s="147"/>
      <c r="J206" s="144"/>
      <c r="K206" s="148"/>
      <c r="M206" s="52"/>
      <c r="N206" s="9"/>
      <c r="O206" s="10"/>
      <c r="P206" s="7"/>
      <c r="Q206" s="124"/>
      <c r="R206" s="66"/>
      <c r="S206" s="22" t="str">
        <f t="shared" si="175"/>
        <v/>
      </c>
      <c r="T206" s="22" t="str">
        <f t="shared" si="176"/>
        <v/>
      </c>
      <c r="U206" s="22" t="str">
        <f t="shared" si="177"/>
        <v/>
      </c>
      <c r="V206" s="31" t="str">
        <f t="shared" si="178"/>
        <v/>
      </c>
      <c r="W206" s="66"/>
      <c r="X206" s="61"/>
      <c r="Z206" s="52"/>
      <c r="AA206" s="9"/>
      <c r="AB206" s="10"/>
      <c r="AC206" s="7"/>
      <c r="AD206" s="7"/>
      <c r="AE206" s="68"/>
      <c r="AF206" s="22" t="str">
        <f t="shared" si="179"/>
        <v/>
      </c>
      <c r="AG206" s="22" t="str">
        <f t="shared" si="180"/>
        <v/>
      </c>
      <c r="AH206" s="22" t="str">
        <f t="shared" si="181"/>
        <v/>
      </c>
      <c r="AI206" s="31" t="str">
        <f t="shared" si="182"/>
        <v/>
      </c>
      <c r="AJ206" s="66"/>
      <c r="AK206" s="61"/>
      <c r="AM206" s="52"/>
      <c r="AN206" s="9" t="s">
        <v>7</v>
      </c>
      <c r="AO206" s="10" t="s">
        <v>255</v>
      </c>
      <c r="AP206" s="7" t="s">
        <v>4</v>
      </c>
      <c r="AQ206" s="7">
        <v>1</v>
      </c>
      <c r="AR206" s="6"/>
      <c r="AS206" s="22" t="str">
        <f t="shared" si="183"/>
        <v/>
      </c>
      <c r="AT206" s="22" t="str">
        <f t="shared" si="184"/>
        <v/>
      </c>
      <c r="AU206" s="22" t="str">
        <f t="shared" si="185"/>
        <v/>
      </c>
      <c r="AV206" s="31" t="str">
        <f t="shared" si="186"/>
        <v/>
      </c>
      <c r="AW206" s="6"/>
      <c r="AX206" s="61"/>
      <c r="AZ206" s="52"/>
      <c r="BA206" s="104"/>
      <c r="BB206" s="105"/>
      <c r="BC206" s="7"/>
      <c r="BD206" s="7"/>
      <c r="BE206" s="7"/>
      <c r="BF206" s="22" t="str">
        <f t="shared" si="187"/>
        <v/>
      </c>
      <c r="BG206" s="22" t="str">
        <f t="shared" si="188"/>
        <v/>
      </c>
      <c r="BH206" s="22" t="str">
        <f t="shared" si="189"/>
        <v/>
      </c>
      <c r="BI206" s="31" t="str">
        <f t="shared" si="190"/>
        <v/>
      </c>
      <c r="BJ206" s="8"/>
      <c r="BK206" s="61" t="s">
        <v>299</v>
      </c>
      <c r="BM206" s="19" t="str">
        <f t="shared" si="191"/>
        <v/>
      </c>
      <c r="BN206" s="20" t="str">
        <f t="shared" si="192"/>
        <v/>
      </c>
    </row>
    <row r="207" spans="2:66" x14ac:dyDescent="0.25">
      <c r="B207" s="143"/>
      <c r="C207" s="144"/>
      <c r="D207" s="150">
        <f t="shared" ca="1" si="174"/>
        <v>44158</v>
      </c>
      <c r="E207" s="151"/>
      <c r="F207" s="146"/>
      <c r="G207" s="144"/>
      <c r="H207" s="144"/>
      <c r="I207" s="147"/>
      <c r="J207" s="144"/>
      <c r="K207" s="148"/>
      <c r="M207" s="52"/>
      <c r="N207" s="9"/>
      <c r="O207" s="10"/>
      <c r="P207" s="7"/>
      <c r="Q207" s="124"/>
      <c r="R207" s="66"/>
      <c r="S207" s="22" t="str">
        <f t="shared" si="175"/>
        <v/>
      </c>
      <c r="T207" s="22" t="str">
        <f t="shared" si="176"/>
        <v/>
      </c>
      <c r="U207" s="22" t="str">
        <f t="shared" si="177"/>
        <v/>
      </c>
      <c r="V207" s="31" t="str">
        <f t="shared" si="178"/>
        <v/>
      </c>
      <c r="W207" s="66"/>
      <c r="X207" s="61"/>
      <c r="Z207" s="52"/>
      <c r="AA207" s="9"/>
      <c r="AB207" s="10"/>
      <c r="AC207" s="7"/>
      <c r="AD207" s="7"/>
      <c r="AE207" s="68"/>
      <c r="AF207" s="22" t="str">
        <f t="shared" si="179"/>
        <v/>
      </c>
      <c r="AG207" s="22" t="str">
        <f t="shared" si="180"/>
        <v/>
      </c>
      <c r="AH207" s="22" t="str">
        <f t="shared" si="181"/>
        <v/>
      </c>
      <c r="AI207" s="31" t="str">
        <f t="shared" si="182"/>
        <v/>
      </c>
      <c r="AJ207" s="66"/>
      <c r="AK207" s="61"/>
      <c r="AM207" s="52"/>
      <c r="AN207" s="9" t="s">
        <v>7</v>
      </c>
      <c r="AO207" s="10" t="s">
        <v>256</v>
      </c>
      <c r="AP207" s="7" t="s">
        <v>4</v>
      </c>
      <c r="AQ207" s="7">
        <v>1</v>
      </c>
      <c r="AR207" s="6"/>
      <c r="AS207" s="22" t="str">
        <f t="shared" si="183"/>
        <v/>
      </c>
      <c r="AT207" s="22" t="str">
        <f t="shared" si="184"/>
        <v/>
      </c>
      <c r="AU207" s="22" t="str">
        <f t="shared" si="185"/>
        <v/>
      </c>
      <c r="AV207" s="31" t="str">
        <f t="shared" si="186"/>
        <v/>
      </c>
      <c r="AW207" s="6"/>
      <c r="AX207" s="61"/>
      <c r="AZ207" s="52"/>
      <c r="BA207" s="104"/>
      <c r="BB207" s="105"/>
      <c r="BC207" s="7"/>
      <c r="BD207" s="7"/>
      <c r="BE207" s="7"/>
      <c r="BF207" s="22" t="str">
        <f t="shared" si="187"/>
        <v/>
      </c>
      <c r="BG207" s="22" t="str">
        <f t="shared" si="188"/>
        <v/>
      </c>
      <c r="BH207" s="22" t="str">
        <f t="shared" si="189"/>
        <v/>
      </c>
      <c r="BI207" s="31" t="str">
        <f t="shared" si="190"/>
        <v/>
      </c>
      <c r="BJ207" s="8"/>
      <c r="BK207" s="61" t="s">
        <v>299</v>
      </c>
      <c r="BM207" s="19" t="str">
        <f t="shared" si="191"/>
        <v/>
      </c>
      <c r="BN207" s="20" t="str">
        <f t="shared" si="192"/>
        <v/>
      </c>
    </row>
    <row r="208" spans="2:66" x14ac:dyDescent="0.25">
      <c r="B208" s="143"/>
      <c r="C208" s="144"/>
      <c r="D208" s="150">
        <f t="shared" ca="1" si="174"/>
        <v>44158</v>
      </c>
      <c r="E208" s="151"/>
      <c r="F208" s="146"/>
      <c r="G208" s="144"/>
      <c r="H208" s="144"/>
      <c r="I208" s="147"/>
      <c r="J208" s="144"/>
      <c r="K208" s="148"/>
      <c r="M208" s="52"/>
      <c r="N208" s="9"/>
      <c r="O208" s="10"/>
      <c r="P208" s="7"/>
      <c r="Q208" s="124"/>
      <c r="R208" s="66"/>
      <c r="S208" s="22" t="str">
        <f t="shared" si="175"/>
        <v/>
      </c>
      <c r="T208" s="22" t="str">
        <f t="shared" si="176"/>
        <v/>
      </c>
      <c r="U208" s="22" t="str">
        <f t="shared" si="177"/>
        <v/>
      </c>
      <c r="V208" s="31" t="str">
        <f t="shared" si="178"/>
        <v/>
      </c>
      <c r="W208" s="66"/>
      <c r="X208" s="61"/>
      <c r="Z208" s="52"/>
      <c r="AA208" s="9"/>
      <c r="AB208" s="10"/>
      <c r="AC208" s="7"/>
      <c r="AD208" s="7"/>
      <c r="AE208" s="68"/>
      <c r="AF208" s="22" t="str">
        <f t="shared" si="179"/>
        <v/>
      </c>
      <c r="AG208" s="22" t="str">
        <f t="shared" si="180"/>
        <v/>
      </c>
      <c r="AH208" s="22" t="str">
        <f t="shared" si="181"/>
        <v/>
      </c>
      <c r="AI208" s="31" t="str">
        <f t="shared" si="182"/>
        <v/>
      </c>
      <c r="AJ208" s="66"/>
      <c r="AK208" s="61"/>
      <c r="AM208" s="52"/>
      <c r="AN208" s="9" t="s">
        <v>7</v>
      </c>
      <c r="AO208" s="10" t="s">
        <v>257</v>
      </c>
      <c r="AP208" s="7" t="s">
        <v>4</v>
      </c>
      <c r="AQ208" s="7">
        <v>1</v>
      </c>
      <c r="AR208" s="6"/>
      <c r="AS208" s="22" t="str">
        <f t="shared" si="183"/>
        <v/>
      </c>
      <c r="AT208" s="22" t="str">
        <f t="shared" si="184"/>
        <v/>
      </c>
      <c r="AU208" s="22" t="str">
        <f t="shared" si="185"/>
        <v/>
      </c>
      <c r="AV208" s="31" t="str">
        <f t="shared" si="186"/>
        <v/>
      </c>
      <c r="AW208" s="6"/>
      <c r="AX208" s="61"/>
      <c r="AZ208" s="52"/>
      <c r="BA208" s="104"/>
      <c r="BB208" s="105"/>
      <c r="BC208" s="7"/>
      <c r="BD208" s="7"/>
      <c r="BE208" s="7"/>
      <c r="BF208" s="22" t="str">
        <f t="shared" si="187"/>
        <v/>
      </c>
      <c r="BG208" s="22" t="str">
        <f t="shared" si="188"/>
        <v/>
      </c>
      <c r="BH208" s="22" t="str">
        <f t="shared" si="189"/>
        <v/>
      </c>
      <c r="BI208" s="31" t="str">
        <f t="shared" si="190"/>
        <v/>
      </c>
      <c r="BJ208" s="8"/>
      <c r="BK208" s="61" t="s">
        <v>299</v>
      </c>
      <c r="BM208" s="19" t="str">
        <f t="shared" si="191"/>
        <v/>
      </c>
      <c r="BN208" s="20" t="str">
        <f t="shared" si="192"/>
        <v/>
      </c>
    </row>
    <row r="209" spans="2:66" x14ac:dyDescent="0.25">
      <c r="B209" s="143"/>
      <c r="C209" s="144"/>
      <c r="D209" s="150">
        <f t="shared" ca="1" si="174"/>
        <v>44158</v>
      </c>
      <c r="E209" s="151"/>
      <c r="F209" s="146"/>
      <c r="G209" s="144"/>
      <c r="H209" s="144"/>
      <c r="I209" s="147"/>
      <c r="J209" s="144"/>
      <c r="K209" s="148"/>
      <c r="M209" s="52"/>
      <c r="N209" s="9"/>
      <c r="O209" s="10"/>
      <c r="P209" s="7"/>
      <c r="Q209" s="124"/>
      <c r="R209" s="66"/>
      <c r="S209" s="22" t="str">
        <f t="shared" si="175"/>
        <v/>
      </c>
      <c r="T209" s="22" t="str">
        <f t="shared" si="176"/>
        <v/>
      </c>
      <c r="U209" s="22" t="str">
        <f t="shared" si="177"/>
        <v/>
      </c>
      <c r="V209" s="31" t="str">
        <f t="shared" si="178"/>
        <v/>
      </c>
      <c r="W209" s="66"/>
      <c r="X209" s="61"/>
      <c r="Z209" s="52"/>
      <c r="AA209" s="9"/>
      <c r="AB209" s="10"/>
      <c r="AC209" s="7"/>
      <c r="AD209" s="7"/>
      <c r="AE209" s="68"/>
      <c r="AF209" s="22" t="str">
        <f t="shared" si="179"/>
        <v/>
      </c>
      <c r="AG209" s="22" t="str">
        <f t="shared" si="180"/>
        <v/>
      </c>
      <c r="AH209" s="22" t="str">
        <f t="shared" si="181"/>
        <v/>
      </c>
      <c r="AI209" s="31" t="str">
        <f t="shared" si="182"/>
        <v/>
      </c>
      <c r="AJ209" s="66"/>
      <c r="AK209" s="61"/>
      <c r="AM209" s="52"/>
      <c r="AN209" s="9" t="s">
        <v>7</v>
      </c>
      <c r="AO209" s="10" t="s">
        <v>258</v>
      </c>
      <c r="AP209" s="7" t="s">
        <v>4</v>
      </c>
      <c r="AQ209" s="7">
        <v>1</v>
      </c>
      <c r="AR209" s="6"/>
      <c r="AS209" s="22" t="str">
        <f t="shared" si="183"/>
        <v/>
      </c>
      <c r="AT209" s="22" t="str">
        <f t="shared" si="184"/>
        <v/>
      </c>
      <c r="AU209" s="22" t="str">
        <f t="shared" si="185"/>
        <v/>
      </c>
      <c r="AV209" s="31" t="str">
        <f t="shared" si="186"/>
        <v/>
      </c>
      <c r="AW209" s="6"/>
      <c r="AX209" s="61"/>
      <c r="AZ209" s="52"/>
      <c r="BA209" s="104"/>
      <c r="BB209" s="105"/>
      <c r="BC209" s="7"/>
      <c r="BD209" s="7"/>
      <c r="BE209" s="7"/>
      <c r="BF209" s="22" t="str">
        <f t="shared" si="187"/>
        <v/>
      </c>
      <c r="BG209" s="22" t="str">
        <f t="shared" si="188"/>
        <v/>
      </c>
      <c r="BH209" s="22" t="str">
        <f t="shared" si="189"/>
        <v/>
      </c>
      <c r="BI209" s="31" t="str">
        <f t="shared" si="190"/>
        <v/>
      </c>
      <c r="BJ209" s="8"/>
      <c r="BK209" s="61" t="s">
        <v>299</v>
      </c>
      <c r="BM209" s="19" t="str">
        <f t="shared" si="191"/>
        <v/>
      </c>
      <c r="BN209" s="20" t="str">
        <f t="shared" si="192"/>
        <v/>
      </c>
    </row>
    <row r="210" spans="2:66" x14ac:dyDescent="0.25">
      <c r="B210" s="143"/>
      <c r="C210" s="144"/>
      <c r="D210" s="150">
        <f t="shared" ca="1" si="174"/>
        <v>44158</v>
      </c>
      <c r="E210" s="151"/>
      <c r="F210" s="146"/>
      <c r="G210" s="144"/>
      <c r="H210" s="144"/>
      <c r="I210" s="147"/>
      <c r="J210" s="144"/>
      <c r="K210" s="148"/>
      <c r="M210" s="52"/>
      <c r="N210" s="9"/>
      <c r="O210" s="10"/>
      <c r="P210" s="7"/>
      <c r="Q210" s="124"/>
      <c r="R210" s="66"/>
      <c r="S210" s="22" t="str">
        <f t="shared" si="175"/>
        <v/>
      </c>
      <c r="T210" s="22" t="str">
        <f t="shared" si="176"/>
        <v/>
      </c>
      <c r="U210" s="22" t="str">
        <f t="shared" si="177"/>
        <v/>
      </c>
      <c r="V210" s="31" t="str">
        <f t="shared" si="178"/>
        <v/>
      </c>
      <c r="W210" s="66"/>
      <c r="X210" s="61"/>
      <c r="Z210" s="52"/>
      <c r="AA210" s="9"/>
      <c r="AB210" s="10"/>
      <c r="AC210" s="7"/>
      <c r="AD210" s="7"/>
      <c r="AE210" s="68"/>
      <c r="AF210" s="22" t="str">
        <f t="shared" si="179"/>
        <v/>
      </c>
      <c r="AG210" s="22" t="str">
        <f t="shared" si="180"/>
        <v/>
      </c>
      <c r="AH210" s="22" t="str">
        <f t="shared" si="181"/>
        <v/>
      </c>
      <c r="AI210" s="31" t="str">
        <f t="shared" si="182"/>
        <v/>
      </c>
      <c r="AJ210" s="66"/>
      <c r="AK210" s="61"/>
      <c r="AM210" s="52"/>
      <c r="AN210" s="9" t="s">
        <v>7</v>
      </c>
      <c r="AO210" s="10" t="s">
        <v>169</v>
      </c>
      <c r="AP210" s="7" t="s">
        <v>4</v>
      </c>
      <c r="AQ210" s="7">
        <v>1</v>
      </c>
      <c r="AR210" s="6">
        <v>44167</v>
      </c>
      <c r="AS210" s="22">
        <f t="shared" si="183"/>
        <v>44168</v>
      </c>
      <c r="AT210" s="22">
        <f t="shared" ca="1" si="184"/>
        <v>44167</v>
      </c>
      <c r="AU210" s="22">
        <f t="shared" ca="1" si="185"/>
        <v>44168</v>
      </c>
      <c r="AV210" s="31">
        <f t="shared" si="186"/>
        <v>1</v>
      </c>
      <c r="AW210" s="6">
        <v>44167</v>
      </c>
      <c r="AX210" s="61">
        <v>44168</v>
      </c>
      <c r="AZ210" s="52"/>
      <c r="BA210" s="104"/>
      <c r="BB210" s="105"/>
      <c r="BC210" s="7"/>
      <c r="BD210" s="7"/>
      <c r="BE210" s="7"/>
      <c r="BF210" s="22" t="str">
        <f t="shared" si="187"/>
        <v/>
      </c>
      <c r="BG210" s="22" t="str">
        <f t="shared" si="188"/>
        <v/>
      </c>
      <c r="BH210" s="22" t="str">
        <f t="shared" si="189"/>
        <v/>
      </c>
      <c r="BI210" s="31" t="str">
        <f t="shared" si="190"/>
        <v/>
      </c>
      <c r="BJ210" s="8"/>
      <c r="BK210" s="61" t="s">
        <v>299</v>
      </c>
      <c r="BM210" s="19" t="str">
        <f t="shared" si="191"/>
        <v/>
      </c>
      <c r="BN210" s="20" t="str">
        <f t="shared" si="192"/>
        <v/>
      </c>
    </row>
    <row r="211" spans="2:66" x14ac:dyDescent="0.25">
      <c r="B211" s="143"/>
      <c r="C211" s="144"/>
      <c r="D211" s="150">
        <f t="shared" ca="1" si="174"/>
        <v>44158</v>
      </c>
      <c r="E211" s="151"/>
      <c r="F211" s="146"/>
      <c r="G211" s="144"/>
      <c r="H211" s="144"/>
      <c r="I211" s="147"/>
      <c r="J211" s="144"/>
      <c r="K211" s="148"/>
      <c r="M211" s="52"/>
      <c r="N211" s="9"/>
      <c r="O211" s="10"/>
      <c r="P211" s="7"/>
      <c r="Q211" s="124"/>
      <c r="R211" s="66"/>
      <c r="S211" s="22" t="str">
        <f t="shared" si="175"/>
        <v/>
      </c>
      <c r="T211" s="22" t="str">
        <f t="shared" si="176"/>
        <v/>
      </c>
      <c r="U211" s="22" t="str">
        <f t="shared" si="177"/>
        <v/>
      </c>
      <c r="V211" s="31" t="str">
        <f t="shared" si="178"/>
        <v/>
      </c>
      <c r="W211" s="66"/>
      <c r="X211" s="61"/>
      <c r="Z211" s="52"/>
      <c r="AA211" s="9"/>
      <c r="AB211" s="10"/>
      <c r="AC211" s="7"/>
      <c r="AD211" s="7"/>
      <c r="AE211" s="68"/>
      <c r="AF211" s="22" t="str">
        <f t="shared" si="179"/>
        <v/>
      </c>
      <c r="AG211" s="22" t="str">
        <f t="shared" si="180"/>
        <v/>
      </c>
      <c r="AH211" s="22" t="str">
        <f t="shared" si="181"/>
        <v/>
      </c>
      <c r="AI211" s="31" t="str">
        <f t="shared" si="182"/>
        <v/>
      </c>
      <c r="AJ211" s="66"/>
      <c r="AK211" s="61"/>
      <c r="AM211" s="52"/>
      <c r="AN211" s="9" t="s">
        <v>7</v>
      </c>
      <c r="AO211" s="10" t="s">
        <v>170</v>
      </c>
      <c r="AP211" s="7" t="s">
        <v>4</v>
      </c>
      <c r="AQ211" s="7">
        <v>1</v>
      </c>
      <c r="AR211" s="6">
        <v>44167</v>
      </c>
      <c r="AS211" s="22">
        <f t="shared" si="183"/>
        <v>44168</v>
      </c>
      <c r="AT211" s="22">
        <f t="shared" ca="1" si="184"/>
        <v>44167</v>
      </c>
      <c r="AU211" s="22">
        <f t="shared" ca="1" si="185"/>
        <v>44168</v>
      </c>
      <c r="AV211" s="31">
        <f t="shared" si="186"/>
        <v>1</v>
      </c>
      <c r="AW211" s="6">
        <v>44167</v>
      </c>
      <c r="AX211" s="61">
        <v>44168</v>
      </c>
      <c r="AZ211" s="52"/>
      <c r="BA211" s="104"/>
      <c r="BB211" s="105"/>
      <c r="BC211" s="7"/>
      <c r="BD211" s="7"/>
      <c r="BE211" s="7"/>
      <c r="BF211" s="22" t="str">
        <f t="shared" si="187"/>
        <v/>
      </c>
      <c r="BG211" s="22" t="str">
        <f t="shared" si="188"/>
        <v/>
      </c>
      <c r="BH211" s="22" t="str">
        <f t="shared" si="189"/>
        <v/>
      </c>
      <c r="BI211" s="31" t="str">
        <f t="shared" si="190"/>
        <v/>
      </c>
      <c r="BJ211" s="8"/>
      <c r="BK211" s="61" t="s">
        <v>299</v>
      </c>
      <c r="BM211" s="19" t="str">
        <f t="shared" si="191"/>
        <v/>
      </c>
      <c r="BN211" s="20" t="str">
        <f t="shared" si="192"/>
        <v/>
      </c>
    </row>
    <row r="212" spans="2:66" x14ac:dyDescent="0.25">
      <c r="B212" s="143"/>
      <c r="C212" s="144"/>
      <c r="D212" s="150">
        <f t="shared" ca="1" si="174"/>
        <v>44158</v>
      </c>
      <c r="E212" s="151"/>
      <c r="F212" s="146"/>
      <c r="G212" s="144"/>
      <c r="H212" s="144"/>
      <c r="I212" s="147"/>
      <c r="J212" s="144"/>
      <c r="K212" s="148"/>
      <c r="M212" s="52"/>
      <c r="N212" s="9"/>
      <c r="O212" s="10"/>
      <c r="P212" s="7"/>
      <c r="Q212" s="124"/>
      <c r="R212" s="66"/>
      <c r="S212" s="22" t="str">
        <f t="shared" si="175"/>
        <v/>
      </c>
      <c r="T212" s="22" t="str">
        <f t="shared" si="176"/>
        <v/>
      </c>
      <c r="U212" s="22" t="str">
        <f t="shared" si="177"/>
        <v/>
      </c>
      <c r="V212" s="31" t="str">
        <f t="shared" si="178"/>
        <v/>
      </c>
      <c r="W212" s="66"/>
      <c r="X212" s="61"/>
      <c r="Z212" s="52"/>
      <c r="AA212" s="9"/>
      <c r="AB212" s="10"/>
      <c r="AC212" s="7"/>
      <c r="AD212" s="7"/>
      <c r="AE212" s="68"/>
      <c r="AF212" s="22" t="str">
        <f t="shared" si="179"/>
        <v/>
      </c>
      <c r="AG212" s="22" t="str">
        <f t="shared" si="180"/>
        <v/>
      </c>
      <c r="AH212" s="22" t="str">
        <f t="shared" si="181"/>
        <v/>
      </c>
      <c r="AI212" s="31" t="str">
        <f t="shared" si="182"/>
        <v/>
      </c>
      <c r="AJ212" s="66"/>
      <c r="AK212" s="61"/>
      <c r="AM212" s="52"/>
      <c r="AN212" s="9" t="s">
        <v>7</v>
      </c>
      <c r="AO212" s="10" t="s">
        <v>167</v>
      </c>
      <c r="AP212" s="7" t="s">
        <v>4</v>
      </c>
      <c r="AQ212" s="7">
        <v>1</v>
      </c>
      <c r="AR212" s="6">
        <v>44167</v>
      </c>
      <c r="AS212" s="22">
        <f t="shared" si="183"/>
        <v>44168</v>
      </c>
      <c r="AT212" s="22">
        <f t="shared" ca="1" si="184"/>
        <v>44167</v>
      </c>
      <c r="AU212" s="22">
        <f t="shared" ca="1" si="185"/>
        <v>44168</v>
      </c>
      <c r="AV212" s="31">
        <f t="shared" si="186"/>
        <v>1</v>
      </c>
      <c r="AW212" s="6">
        <v>44167</v>
      </c>
      <c r="AX212" s="61">
        <v>44168</v>
      </c>
      <c r="AZ212" s="52"/>
      <c r="BA212" s="104"/>
      <c r="BB212" s="105"/>
      <c r="BC212" s="7"/>
      <c r="BD212" s="7"/>
      <c r="BE212" s="7"/>
      <c r="BF212" s="22" t="str">
        <f t="shared" si="187"/>
        <v/>
      </c>
      <c r="BG212" s="22" t="str">
        <f t="shared" si="188"/>
        <v/>
      </c>
      <c r="BH212" s="22" t="str">
        <f t="shared" si="189"/>
        <v/>
      </c>
      <c r="BI212" s="31" t="str">
        <f t="shared" si="190"/>
        <v/>
      </c>
      <c r="BJ212" s="8"/>
      <c r="BK212" s="61" t="s">
        <v>299</v>
      </c>
      <c r="BM212" s="19" t="str">
        <f t="shared" si="191"/>
        <v/>
      </c>
      <c r="BN212" s="20" t="str">
        <f t="shared" si="192"/>
        <v/>
      </c>
    </row>
    <row r="213" spans="2:66" x14ac:dyDescent="0.25">
      <c r="B213" s="143"/>
      <c r="C213" s="144"/>
      <c r="D213" s="150">
        <f t="shared" ca="1" si="174"/>
        <v>44158</v>
      </c>
      <c r="E213" s="151"/>
      <c r="F213" s="146"/>
      <c r="G213" s="144"/>
      <c r="H213" s="144"/>
      <c r="I213" s="147"/>
      <c r="J213" s="144"/>
      <c r="K213" s="148"/>
      <c r="M213" s="52"/>
      <c r="N213" s="9"/>
      <c r="O213" s="10"/>
      <c r="P213" s="7"/>
      <c r="Q213" s="124"/>
      <c r="R213" s="66"/>
      <c r="S213" s="22" t="str">
        <f t="shared" si="175"/>
        <v/>
      </c>
      <c r="T213" s="22" t="str">
        <f t="shared" si="176"/>
        <v/>
      </c>
      <c r="U213" s="22" t="str">
        <f t="shared" si="177"/>
        <v/>
      </c>
      <c r="V213" s="31" t="str">
        <f t="shared" si="178"/>
        <v/>
      </c>
      <c r="W213" s="66"/>
      <c r="X213" s="61"/>
      <c r="Z213" s="52"/>
      <c r="AA213" s="9"/>
      <c r="AB213" s="10"/>
      <c r="AC213" s="7"/>
      <c r="AD213" s="7"/>
      <c r="AE213" s="68"/>
      <c r="AF213" s="22" t="str">
        <f t="shared" si="179"/>
        <v/>
      </c>
      <c r="AG213" s="22" t="str">
        <f t="shared" si="180"/>
        <v/>
      </c>
      <c r="AH213" s="22" t="str">
        <f t="shared" si="181"/>
        <v/>
      </c>
      <c r="AI213" s="31" t="str">
        <f t="shared" si="182"/>
        <v/>
      </c>
      <c r="AJ213" s="66"/>
      <c r="AK213" s="61"/>
      <c r="AM213" s="52"/>
      <c r="AN213" s="9" t="s">
        <v>7</v>
      </c>
      <c r="AO213" s="10" t="s">
        <v>168</v>
      </c>
      <c r="AP213" s="7" t="s">
        <v>4</v>
      </c>
      <c r="AQ213" s="7">
        <v>1</v>
      </c>
      <c r="AR213" s="6">
        <v>44167</v>
      </c>
      <c r="AS213" s="22">
        <f t="shared" si="183"/>
        <v>44168</v>
      </c>
      <c r="AT213" s="22">
        <f t="shared" ca="1" si="184"/>
        <v>44167</v>
      </c>
      <c r="AU213" s="22">
        <f t="shared" ca="1" si="185"/>
        <v>44168</v>
      </c>
      <c r="AV213" s="31">
        <f t="shared" si="186"/>
        <v>1</v>
      </c>
      <c r="AW213" s="6">
        <v>44167</v>
      </c>
      <c r="AX213" s="61">
        <v>44168</v>
      </c>
      <c r="AZ213" s="52"/>
      <c r="BA213" s="104"/>
      <c r="BB213" s="105"/>
      <c r="BC213" s="7"/>
      <c r="BD213" s="7"/>
      <c r="BE213" s="7"/>
      <c r="BF213" s="22" t="str">
        <f t="shared" si="187"/>
        <v/>
      </c>
      <c r="BG213" s="22" t="str">
        <f t="shared" si="188"/>
        <v/>
      </c>
      <c r="BH213" s="22" t="str">
        <f t="shared" si="189"/>
        <v/>
      </c>
      <c r="BI213" s="31" t="str">
        <f t="shared" si="190"/>
        <v/>
      </c>
      <c r="BJ213" s="8"/>
      <c r="BK213" s="61" t="s">
        <v>299</v>
      </c>
      <c r="BM213" s="19" t="str">
        <f t="shared" si="191"/>
        <v/>
      </c>
      <c r="BN213" s="20" t="str">
        <f t="shared" si="192"/>
        <v/>
      </c>
    </row>
    <row r="214" spans="2:66" x14ac:dyDescent="0.25">
      <c r="B214" s="143"/>
      <c r="C214" s="144"/>
      <c r="D214" s="150">
        <f t="shared" ca="1" si="174"/>
        <v>44158</v>
      </c>
      <c r="E214" s="151"/>
      <c r="F214" s="146"/>
      <c r="G214" s="144"/>
      <c r="H214" s="144"/>
      <c r="I214" s="147"/>
      <c r="J214" s="144"/>
      <c r="K214" s="148"/>
      <c r="M214" s="52"/>
      <c r="N214" s="9"/>
      <c r="O214" s="10"/>
      <c r="P214" s="7"/>
      <c r="Q214" s="124"/>
      <c r="R214" s="66"/>
      <c r="S214" s="22" t="str">
        <f t="shared" si="175"/>
        <v/>
      </c>
      <c r="T214" s="22" t="str">
        <f t="shared" si="176"/>
        <v/>
      </c>
      <c r="U214" s="22" t="str">
        <f t="shared" si="177"/>
        <v/>
      </c>
      <c r="V214" s="31" t="str">
        <f t="shared" si="178"/>
        <v/>
      </c>
      <c r="W214" s="66"/>
      <c r="X214" s="61"/>
      <c r="Z214" s="52"/>
      <c r="AA214" s="9"/>
      <c r="AB214" s="10"/>
      <c r="AC214" s="7"/>
      <c r="AD214" s="7"/>
      <c r="AE214" s="68"/>
      <c r="AF214" s="22" t="str">
        <f t="shared" si="179"/>
        <v/>
      </c>
      <c r="AG214" s="22" t="str">
        <f t="shared" si="180"/>
        <v/>
      </c>
      <c r="AH214" s="22" t="str">
        <f t="shared" si="181"/>
        <v/>
      </c>
      <c r="AI214" s="31" t="str">
        <f t="shared" si="182"/>
        <v/>
      </c>
      <c r="AJ214" s="66"/>
      <c r="AK214" s="61"/>
      <c r="AM214" s="52"/>
      <c r="AN214" s="9" t="s">
        <v>7</v>
      </c>
      <c r="AO214" s="10" t="s">
        <v>156</v>
      </c>
      <c r="AP214" s="7" t="s">
        <v>4</v>
      </c>
      <c r="AQ214" s="7">
        <v>1</v>
      </c>
      <c r="AR214" s="6">
        <v>44167</v>
      </c>
      <c r="AS214" s="22">
        <f t="shared" si="183"/>
        <v>44168</v>
      </c>
      <c r="AT214" s="22">
        <f t="shared" ca="1" si="184"/>
        <v>44167</v>
      </c>
      <c r="AU214" s="22">
        <f t="shared" ca="1" si="185"/>
        <v>44168</v>
      </c>
      <c r="AV214" s="31">
        <f t="shared" si="186"/>
        <v>1</v>
      </c>
      <c r="AW214" s="6">
        <v>44167</v>
      </c>
      <c r="AX214" s="61">
        <v>44168</v>
      </c>
      <c r="AZ214" s="52"/>
      <c r="BA214" s="104"/>
      <c r="BB214" s="105"/>
      <c r="BC214" s="7"/>
      <c r="BD214" s="7"/>
      <c r="BE214" s="7"/>
      <c r="BF214" s="22" t="str">
        <f t="shared" si="187"/>
        <v/>
      </c>
      <c r="BG214" s="22" t="str">
        <f t="shared" si="188"/>
        <v/>
      </c>
      <c r="BH214" s="22" t="str">
        <f t="shared" si="189"/>
        <v/>
      </c>
      <c r="BI214" s="31" t="str">
        <f t="shared" si="190"/>
        <v/>
      </c>
      <c r="BJ214" s="8"/>
      <c r="BK214" s="61" t="s">
        <v>299</v>
      </c>
      <c r="BM214" s="19" t="str">
        <f t="shared" si="191"/>
        <v/>
      </c>
      <c r="BN214" s="20" t="str">
        <f t="shared" si="192"/>
        <v/>
      </c>
    </row>
    <row r="215" spans="2:66" x14ac:dyDescent="0.25">
      <c r="B215" s="143"/>
      <c r="C215" s="144"/>
      <c r="D215" s="150">
        <f t="shared" ca="1" si="174"/>
        <v>44158</v>
      </c>
      <c r="E215" s="151"/>
      <c r="F215" s="146"/>
      <c r="G215" s="144"/>
      <c r="H215" s="144"/>
      <c r="I215" s="147"/>
      <c r="J215" s="144"/>
      <c r="K215" s="148"/>
      <c r="M215" s="52"/>
      <c r="N215" s="9"/>
      <c r="O215" s="10"/>
      <c r="P215" s="7"/>
      <c r="Q215" s="124"/>
      <c r="R215" s="66"/>
      <c r="S215" s="22" t="str">
        <f t="shared" si="175"/>
        <v/>
      </c>
      <c r="T215" s="22" t="str">
        <f t="shared" si="176"/>
        <v/>
      </c>
      <c r="U215" s="22" t="str">
        <f t="shared" si="177"/>
        <v/>
      </c>
      <c r="V215" s="31" t="str">
        <f t="shared" si="178"/>
        <v/>
      </c>
      <c r="W215" s="66"/>
      <c r="X215" s="61"/>
      <c r="Z215" s="52"/>
      <c r="AA215" s="9"/>
      <c r="AB215" s="10"/>
      <c r="AC215" s="7"/>
      <c r="AD215" s="7"/>
      <c r="AE215" s="68"/>
      <c r="AF215" s="22" t="str">
        <f t="shared" si="179"/>
        <v/>
      </c>
      <c r="AG215" s="22" t="str">
        <f t="shared" si="180"/>
        <v/>
      </c>
      <c r="AH215" s="22" t="str">
        <f t="shared" si="181"/>
        <v/>
      </c>
      <c r="AI215" s="31" t="str">
        <f t="shared" si="182"/>
        <v/>
      </c>
      <c r="AJ215" s="66"/>
      <c r="AK215" s="61"/>
      <c r="AM215" s="52"/>
      <c r="AN215" s="9" t="s">
        <v>7</v>
      </c>
      <c r="AO215" s="10" t="s">
        <v>155</v>
      </c>
      <c r="AP215" s="7" t="s">
        <v>4</v>
      </c>
      <c r="AQ215" s="7">
        <v>1</v>
      </c>
      <c r="AR215" s="6">
        <v>44167</v>
      </c>
      <c r="AS215" s="22">
        <f t="shared" si="183"/>
        <v>44168</v>
      </c>
      <c r="AT215" s="22">
        <f t="shared" ca="1" si="184"/>
        <v>44167</v>
      </c>
      <c r="AU215" s="22">
        <f t="shared" ca="1" si="185"/>
        <v>44168</v>
      </c>
      <c r="AV215" s="31">
        <f t="shared" si="186"/>
        <v>1</v>
      </c>
      <c r="AW215" s="6">
        <v>44167</v>
      </c>
      <c r="AX215" s="61">
        <v>44168</v>
      </c>
      <c r="AZ215" s="52"/>
      <c r="BA215" s="104"/>
      <c r="BB215" s="105"/>
      <c r="BC215" s="7"/>
      <c r="BD215" s="7"/>
      <c r="BE215" s="7"/>
      <c r="BF215" s="22" t="str">
        <f t="shared" si="187"/>
        <v/>
      </c>
      <c r="BG215" s="22" t="str">
        <f t="shared" si="188"/>
        <v/>
      </c>
      <c r="BH215" s="22" t="str">
        <f t="shared" si="189"/>
        <v/>
      </c>
      <c r="BI215" s="31" t="str">
        <f t="shared" si="190"/>
        <v/>
      </c>
      <c r="BJ215" s="8"/>
      <c r="BK215" s="61" t="s">
        <v>299</v>
      </c>
      <c r="BM215" s="19" t="str">
        <f t="shared" si="191"/>
        <v/>
      </c>
      <c r="BN215" s="20" t="str">
        <f t="shared" si="192"/>
        <v/>
      </c>
    </row>
    <row r="216" spans="2:66" x14ac:dyDescent="0.25">
      <c r="B216" s="143"/>
      <c r="C216" s="144"/>
      <c r="D216" s="150">
        <f t="shared" ca="1" si="174"/>
        <v>44158</v>
      </c>
      <c r="E216" s="151"/>
      <c r="F216" s="146"/>
      <c r="G216" s="144"/>
      <c r="H216" s="144"/>
      <c r="I216" s="147"/>
      <c r="J216" s="144"/>
      <c r="K216" s="148"/>
      <c r="M216" s="52"/>
      <c r="N216" s="9"/>
      <c r="O216" s="10"/>
      <c r="P216" s="7"/>
      <c r="Q216" s="124"/>
      <c r="R216" s="66"/>
      <c r="S216" s="22" t="str">
        <f t="shared" si="175"/>
        <v/>
      </c>
      <c r="T216" s="22" t="str">
        <f t="shared" si="176"/>
        <v/>
      </c>
      <c r="U216" s="22" t="str">
        <f t="shared" si="177"/>
        <v/>
      </c>
      <c r="V216" s="31" t="str">
        <f t="shared" si="178"/>
        <v/>
      </c>
      <c r="W216" s="66"/>
      <c r="X216" s="61"/>
      <c r="Z216" s="52"/>
      <c r="AA216" s="9"/>
      <c r="AB216" s="10"/>
      <c r="AC216" s="7"/>
      <c r="AD216" s="7"/>
      <c r="AE216" s="68"/>
      <c r="AF216" s="22" t="str">
        <f t="shared" si="179"/>
        <v/>
      </c>
      <c r="AG216" s="22" t="str">
        <f t="shared" si="180"/>
        <v/>
      </c>
      <c r="AH216" s="22" t="str">
        <f t="shared" si="181"/>
        <v/>
      </c>
      <c r="AI216" s="31" t="str">
        <f t="shared" si="182"/>
        <v/>
      </c>
      <c r="AJ216" s="66"/>
      <c r="AK216" s="61"/>
      <c r="AM216" s="52"/>
      <c r="AN216" s="9" t="s">
        <v>7</v>
      </c>
      <c r="AO216" s="10" t="s">
        <v>154</v>
      </c>
      <c r="AP216" s="7" t="s">
        <v>4</v>
      </c>
      <c r="AQ216" s="7">
        <v>1</v>
      </c>
      <c r="AR216" s="6">
        <v>44167</v>
      </c>
      <c r="AS216" s="22">
        <f t="shared" si="183"/>
        <v>44168</v>
      </c>
      <c r="AT216" s="22">
        <f t="shared" ca="1" si="184"/>
        <v>44167</v>
      </c>
      <c r="AU216" s="22">
        <f t="shared" ca="1" si="185"/>
        <v>44168</v>
      </c>
      <c r="AV216" s="31">
        <f t="shared" si="186"/>
        <v>1</v>
      </c>
      <c r="AW216" s="6">
        <v>44167</v>
      </c>
      <c r="AX216" s="61">
        <v>44168</v>
      </c>
      <c r="AZ216" s="52"/>
      <c r="BA216" s="104"/>
      <c r="BB216" s="105"/>
      <c r="BC216" s="7"/>
      <c r="BD216" s="7"/>
      <c r="BE216" s="7"/>
      <c r="BF216" s="22" t="str">
        <f t="shared" si="187"/>
        <v/>
      </c>
      <c r="BG216" s="22" t="str">
        <f t="shared" si="188"/>
        <v/>
      </c>
      <c r="BH216" s="22" t="str">
        <f t="shared" si="189"/>
        <v/>
      </c>
      <c r="BI216" s="31" t="str">
        <f t="shared" si="190"/>
        <v/>
      </c>
      <c r="BJ216" s="8"/>
      <c r="BK216" s="61" t="s">
        <v>299</v>
      </c>
      <c r="BM216" s="19" t="str">
        <f t="shared" si="191"/>
        <v/>
      </c>
      <c r="BN216" s="20" t="str">
        <f t="shared" si="192"/>
        <v/>
      </c>
    </row>
    <row r="217" spans="2:66" ht="15.75" thickBot="1" x14ac:dyDescent="0.3">
      <c r="B217" s="40"/>
      <c r="C217" s="41"/>
      <c r="D217" s="42"/>
      <c r="E217" s="139"/>
      <c r="F217" s="43"/>
      <c r="G217" s="41"/>
      <c r="H217" s="41"/>
      <c r="I217" s="44"/>
      <c r="J217" s="41"/>
      <c r="K217" s="45"/>
      <c r="M217" s="53"/>
      <c r="N217" s="59"/>
      <c r="O217" s="54"/>
      <c r="P217" s="55"/>
      <c r="Q217" s="125"/>
      <c r="R217" s="55"/>
      <c r="S217" s="55"/>
      <c r="T217" s="55"/>
      <c r="U217" s="55"/>
      <c r="V217" s="55"/>
      <c r="W217" s="56"/>
      <c r="X217" s="57"/>
      <c r="Z217" s="53"/>
      <c r="AA217" s="59"/>
      <c r="AB217" s="54"/>
      <c r="AC217" s="55"/>
      <c r="AD217" s="55"/>
      <c r="AE217" s="67"/>
      <c r="AF217" s="55"/>
      <c r="AG217" s="55"/>
      <c r="AH217" s="55"/>
      <c r="AI217" s="55"/>
      <c r="AJ217" s="69"/>
      <c r="AK217" s="57"/>
      <c r="AM217" s="53"/>
      <c r="AN217" s="59"/>
      <c r="AO217" s="54"/>
      <c r="AP217" s="55"/>
      <c r="AQ217" s="55"/>
      <c r="AR217" s="55"/>
      <c r="AS217" s="55"/>
      <c r="AT217" s="55"/>
      <c r="AU217" s="55"/>
      <c r="AV217" s="55"/>
      <c r="AW217" s="56"/>
      <c r="AX217" s="57"/>
      <c r="AZ217" s="53"/>
      <c r="BA217" s="59"/>
      <c r="BB217" s="54"/>
      <c r="BC217" s="55"/>
      <c r="BD217" s="55"/>
      <c r="BE217" s="55"/>
      <c r="BF217" s="55"/>
      <c r="BG217" s="55"/>
      <c r="BH217" s="55"/>
      <c r="BI217" s="55"/>
      <c r="BJ217" s="56"/>
      <c r="BK217" s="57"/>
      <c r="BM217" s="19" t="str">
        <f t="shared" si="191"/>
        <v/>
      </c>
      <c r="BN217" s="20" t="str">
        <f t="shared" si="192"/>
        <v/>
      </c>
    </row>
    <row r="218" spans="2:66" x14ac:dyDescent="0.25">
      <c r="B218" s="34" t="s">
        <v>428</v>
      </c>
      <c r="C218" s="35" t="s">
        <v>375</v>
      </c>
      <c r="D218" s="36">
        <f ca="1">IF(EXACT(C218, ""), "", VLOOKUP(C218, OFFSET($BM$6, 0, 0, PARAMETER!$C$2, 2), 2, FALSE))</f>
        <v>44158</v>
      </c>
      <c r="E218" s="138"/>
      <c r="F218" s="37">
        <f ca="1">IF(OR(EXACT(G218, ""), EXACT(H218, "")), "", H218-G218)</f>
        <v>1</v>
      </c>
      <c r="G218" s="38">
        <f ca="1">IF(COUNT(T218, AG218, AT218, BG218)=0, D218, MIN(T218, AG218, AT218, BG218))</f>
        <v>44501</v>
      </c>
      <c r="H218" s="38">
        <f ca="1">IF(COUNT(U218, AH218, AU218, BH218)=0, (D218 + IFERROR(1/(1/E218), 0)), MAX(U218, AH218, AU218, BH218))</f>
        <v>44502</v>
      </c>
      <c r="I218" s="37">
        <f ca="1">IF(OR(EXACT(J218, ""), EXACT(K218, "")), "", K218-J218)</f>
        <v>0</v>
      </c>
      <c r="J218" s="38">
        <f ca="1">IF(COUNT(W218, AJ218, AW218, BJ218)=0, D218, MIN(W218, AJ218, AW218, BJ218))</f>
        <v>44158</v>
      </c>
      <c r="K218" s="39">
        <f ca="1">IF(COUNT(X218, AK218, AX218, BK218)=0, (D218 + IFERROR(1/(1/E218), 0)), MAX(X218, AK218, AX218, BK218))</f>
        <v>44158</v>
      </c>
      <c r="M218" s="46"/>
      <c r="N218" s="58"/>
      <c r="O218" s="47"/>
      <c r="P218" s="48"/>
      <c r="Q218" s="123" t="str">
        <f>IF(OR(EXACT(R218, ""), EXACT(S218, "")), "", S218-R218)</f>
        <v/>
      </c>
      <c r="R218" s="50" t="str">
        <f>IF(COUNT(R219:R233)=0, "", MIN(R219:R233))</f>
        <v/>
      </c>
      <c r="S218" s="50" t="str">
        <f>IF(COUNT(S219:S233)=0, "", MAX(S219:S233))</f>
        <v/>
      </c>
      <c r="T218" s="50" t="str">
        <f>IF(COUNT(T219:T233)=0, "", MIN(T219:T233))</f>
        <v/>
      </c>
      <c r="U218" s="50" t="str">
        <f>IF(COUNT(U219:U233)=0, "", MAX(U219:U233))</f>
        <v/>
      </c>
      <c r="V218" s="49" t="str">
        <f>IF(OR(EXACT(W218, ""), EXACT(X218, "")), "", X218-W218)</f>
        <v/>
      </c>
      <c r="W218" s="50" t="str">
        <f>IF(COUNT(W219:W233)=0, "", MIN(W219:W233))</f>
        <v/>
      </c>
      <c r="X218" s="51" t="str">
        <f>IF(COUNT(X219:X233)=0, "", MAX(X219:X233))</f>
        <v/>
      </c>
      <c r="Y218" s="11"/>
      <c r="Z218" s="46"/>
      <c r="AA218" s="58"/>
      <c r="AB218" s="47"/>
      <c r="AC218" s="48"/>
      <c r="AD218" s="49" t="str">
        <f>IF(OR(EXACT(AE218, ""), EXACT(AF218, "")), "", AF218-AE218)</f>
        <v/>
      </c>
      <c r="AE218" s="50" t="str">
        <f>IF(COUNT(AE219:AE233)=0, "", MIN(AE219:AE233))</f>
        <v/>
      </c>
      <c r="AF218" s="50" t="str">
        <f>IF(COUNT(AF219:AF233)=0, "", MAX(AF219:AF233))</f>
        <v/>
      </c>
      <c r="AG218" s="50" t="str">
        <f>IF(COUNT(AG219:AG233)=0, "", MIN(AG219:AG233))</f>
        <v/>
      </c>
      <c r="AH218" s="50" t="str">
        <f>IF(COUNT(AH219:AH233)=0, "", MAX(AH219:AH233))</f>
        <v/>
      </c>
      <c r="AI218" s="49" t="str">
        <f>IF(OR(EXACT(AJ218, ""), EXACT(AK218, "")), "", AK218-AJ218)</f>
        <v/>
      </c>
      <c r="AJ218" s="50" t="str">
        <f>IF(COUNT(AJ219:AJ233)=0, "", MIN(AJ219:AJ233))</f>
        <v/>
      </c>
      <c r="AK218" s="51" t="str">
        <f>IF(COUNT(AK219:AK233)=0, "", MAX(AK219:AK233))</f>
        <v/>
      </c>
      <c r="AL218" s="11"/>
      <c r="AM218" s="46"/>
      <c r="AN218" s="58"/>
      <c r="AO218" s="47"/>
      <c r="AP218" s="48"/>
      <c r="AQ218" s="49">
        <f>IF(OR(EXACT(AR218, ""), EXACT(AS218, "")), "", AS218-AR218)</f>
        <v>1</v>
      </c>
      <c r="AR218" s="50">
        <f>IF(COUNT(AR219:AR233)=0, "", MIN(AR219:AR233))</f>
        <v>44501</v>
      </c>
      <c r="AS218" s="50">
        <f>IF(COUNT(AS219:AS233)=0, "", MAX(AS219:AS233))</f>
        <v>44502</v>
      </c>
      <c r="AT218" s="50">
        <f ca="1">IF(COUNT(AT219:AT233)=0, "", MIN(AT219:AT233))</f>
        <v>44501</v>
      </c>
      <c r="AU218" s="50">
        <f ca="1">IF(COUNT(AU219:AU233)=0, "", MAX(AU219:AU233))</f>
        <v>44502</v>
      </c>
      <c r="AV218" s="49" t="str">
        <f>IF(OR(EXACT(AW218, ""), EXACT(AX218, "")), "", AX218-AW218)</f>
        <v/>
      </c>
      <c r="AW218" s="50" t="str">
        <f>IF(COUNT(AW219:AW233)=0, "", MIN(AW219:AW233))</f>
        <v/>
      </c>
      <c r="AX218" s="51" t="str">
        <f>IF(COUNT(AX219:AX233)=0, "", MAX(AX219:AX233))</f>
        <v/>
      </c>
      <c r="AY218" s="11"/>
      <c r="AZ218" s="46"/>
      <c r="BA218" s="58"/>
      <c r="BB218" s="47"/>
      <c r="BC218" s="48"/>
      <c r="BD218" s="49" t="str">
        <f>IF(OR(EXACT(BE218, ""), EXACT(BF218, "")), "", BF218-BE218)</f>
        <v/>
      </c>
      <c r="BE218" s="50" t="str">
        <f>IF(COUNT(BE219:BE233)=0, "", MIN(BE219:BE233))</f>
        <v/>
      </c>
      <c r="BF218" s="50" t="str">
        <f>IF(COUNT(BF219:BF233)=0, "", MAX(BF219:BF233))</f>
        <v/>
      </c>
      <c r="BG218" s="50" t="str">
        <f>IF(COUNT(BG219:BG233)=0, "", MIN(BG219:BG233))</f>
        <v/>
      </c>
      <c r="BH218" s="50" t="str">
        <f>IF(COUNT(BH219:BH233)=0, "", MAX(BH219:BH233))</f>
        <v/>
      </c>
      <c r="BI218" s="49" t="str">
        <f>IF(OR(EXACT(BJ218, ""), EXACT(BK218, "")), "", BK218-BJ218)</f>
        <v/>
      </c>
      <c r="BJ218" s="50" t="str">
        <f>IF(COUNT(BJ219:BJ233)=0, "", MIN(BJ219:BJ233))</f>
        <v/>
      </c>
      <c r="BK218" s="51" t="str">
        <f>IF(COUNT(BK219:BK233)=0, "", MAX(BK219:BK233))</f>
        <v/>
      </c>
      <c r="BM218" s="19" t="str">
        <f t="shared" si="191"/>
        <v>Budgeting.System.Sync</v>
      </c>
      <c r="BN218" s="20">
        <f t="shared" ca="1" si="192"/>
        <v>44158</v>
      </c>
    </row>
    <row r="219" spans="2:66" x14ac:dyDescent="0.25">
      <c r="B219" s="143"/>
      <c r="C219" s="144"/>
      <c r="D219" s="150">
        <f ca="1">D218</f>
        <v>44158</v>
      </c>
      <c r="E219" s="151"/>
      <c r="F219" s="146"/>
      <c r="G219" s="144"/>
      <c r="H219" s="144"/>
      <c r="I219" s="147"/>
      <c r="J219" s="144"/>
      <c r="K219" s="148"/>
      <c r="M219" s="52"/>
      <c r="N219" s="9"/>
      <c r="O219" s="10"/>
      <c r="P219" s="7"/>
      <c r="Q219" s="124"/>
      <c r="R219" s="66"/>
      <c r="S219" s="22" t="str">
        <f t="shared" ref="S219:S227" si="193">IF(OR(EXACT(Q219,""), EXACT(R219,"")), "", Q219+R219)</f>
        <v/>
      </c>
      <c r="T219" s="22" t="str">
        <f t="shared" ref="T219:T227" si="194">IF(OR(EXACT(Q219,""), EXACT(R219,"")), "", IF(R219&lt;$D219, $D219, R219))</f>
        <v/>
      </c>
      <c r="U219" s="22" t="str">
        <f t="shared" ref="U219:U227" si="195">IF(OR(EXACT(Q219,""), EXACT(R219,"")), "", Q219+T219)</f>
        <v/>
      </c>
      <c r="V219" s="31" t="str">
        <f t="shared" ref="V219:V227" si="196">IF(OR(EXACT(W219,""), EXACT(X219,"")), "",  X219-W219)</f>
        <v/>
      </c>
      <c r="W219" s="66"/>
      <c r="X219" s="61"/>
      <c r="Z219" s="52"/>
      <c r="AA219" s="9" t="s">
        <v>7</v>
      </c>
      <c r="AB219" s="10"/>
      <c r="AC219" s="7" t="s">
        <v>4</v>
      </c>
      <c r="AD219" s="7"/>
      <c r="AE219" s="68"/>
      <c r="AF219" s="22" t="str">
        <f t="shared" ref="AF219:AF227" si="197">IF(OR(EXACT(AD219,""), EXACT(AE219,"")), "", AD219+AE219)</f>
        <v/>
      </c>
      <c r="AG219" s="22" t="str">
        <f t="shared" ref="AG219:AG227" si="198">IF(OR(EXACT(AD219,""), EXACT(AE219,"")), "", IF(AE219&lt;$D219, $D219, AE219))</f>
        <v/>
      </c>
      <c r="AH219" s="22" t="str">
        <f t="shared" ref="AH219:AH227" si="199">IF(OR(EXACT(AD219,""), EXACT(AE219,"")), "", AD219+AG219)</f>
        <v/>
      </c>
      <c r="AI219" s="31" t="str">
        <f t="shared" ref="AI219:AI227" si="200">IF(OR(EXACT(AJ219,""), EXACT(AK219,"")), "",  AK219-AJ219)</f>
        <v/>
      </c>
      <c r="AJ219" s="66"/>
      <c r="AK219" s="61"/>
      <c r="AM219" s="52" t="s">
        <v>0</v>
      </c>
      <c r="AN219" s="102" t="s">
        <v>6</v>
      </c>
      <c r="AO219" s="103"/>
      <c r="AP219" s="7"/>
      <c r="AQ219" s="7"/>
      <c r="AR219" s="7"/>
      <c r="AS219" s="22" t="str">
        <f t="shared" ref="AS219:AS227" si="201">IF(OR(EXACT(AQ219,""), EXACT(AR219,"")), "", AQ219+AR219)</f>
        <v/>
      </c>
      <c r="AT219" s="22" t="str">
        <f t="shared" ref="AT219:AT227" si="202">IF(OR(EXACT(AQ219, ""), EXACT(AR219, "")), "", IF(EXACT($D219, ""), AR219, IF(AR219&lt;$D219, $D219, AR219)))</f>
        <v/>
      </c>
      <c r="AU219" s="22" t="str">
        <f t="shared" ref="AU219:AU227" si="203">IF(OR(EXACT(AQ219,""), EXACT(AR219,"")), "", AQ219+AT219)</f>
        <v/>
      </c>
      <c r="AV219" s="31" t="str">
        <f t="shared" ref="AV219:AV227" si="204">IF(OR(EXACT(AW219,""), EXACT(AX219,"")), "",  AX219-AW219)</f>
        <v/>
      </c>
      <c r="AW219" s="6"/>
      <c r="AX219" s="61"/>
      <c r="AZ219" s="52"/>
      <c r="BA219" s="104"/>
      <c r="BB219" s="105"/>
      <c r="BC219" s="7"/>
      <c r="BD219" s="7"/>
      <c r="BE219" s="7"/>
      <c r="BF219" s="22" t="str">
        <f t="shared" ref="BF219:BF227" si="205">IF(OR(EXACT(BD219,""), EXACT(BE219,"")), "", BD219+BE219)</f>
        <v/>
      </c>
      <c r="BG219" s="22" t="str">
        <f t="shared" ref="BG219:BG227" si="206">IF(OR(EXACT(BD219, ""), EXACT(BE219, "")), "", IF(EXACT($D219, ""), BE219, IF(BE219&lt;$D219, $D219, BE219)))</f>
        <v/>
      </c>
      <c r="BH219" s="22" t="str">
        <f t="shared" ref="BH219:BH227" si="207">IF(OR(EXACT(BD219,""), EXACT(BE219,"")), "", BD219+BG219)</f>
        <v/>
      </c>
      <c r="BI219" s="31" t="str">
        <f t="shared" ref="BI219:BI227" si="208">IF(OR(EXACT(BJ219,""), EXACT(BK219,"")), "",  BK219-BJ219)</f>
        <v/>
      </c>
      <c r="BJ219" s="8"/>
      <c r="BK219" s="61" t="s">
        <v>299</v>
      </c>
      <c r="BM219" s="19" t="str">
        <f t="shared" si="191"/>
        <v/>
      </c>
      <c r="BN219" s="20" t="str">
        <f t="shared" si="192"/>
        <v/>
      </c>
    </row>
    <row r="220" spans="2:66" x14ac:dyDescent="0.25">
      <c r="B220" s="143"/>
      <c r="C220" s="144"/>
      <c r="D220" s="150">
        <f ca="1">D219</f>
        <v>44158</v>
      </c>
      <c r="E220" s="151"/>
      <c r="F220" s="146"/>
      <c r="G220" s="144"/>
      <c r="H220" s="144"/>
      <c r="I220" s="147"/>
      <c r="J220" s="144"/>
      <c r="K220" s="148"/>
      <c r="M220" s="52"/>
      <c r="N220" s="9"/>
      <c r="O220" s="10"/>
      <c r="P220" s="7"/>
      <c r="Q220" s="124"/>
      <c r="R220" s="66"/>
      <c r="S220" s="22" t="str">
        <f t="shared" si="193"/>
        <v/>
      </c>
      <c r="T220" s="22" t="str">
        <f t="shared" si="194"/>
        <v/>
      </c>
      <c r="U220" s="22" t="str">
        <f t="shared" si="195"/>
        <v/>
      </c>
      <c r="V220" s="31" t="str">
        <f t="shared" si="196"/>
        <v/>
      </c>
      <c r="W220" s="66"/>
      <c r="X220" s="61"/>
      <c r="Z220" s="52"/>
      <c r="AA220" s="9"/>
      <c r="AB220" s="10"/>
      <c r="AC220" s="7"/>
      <c r="AD220" s="7"/>
      <c r="AE220" s="66"/>
      <c r="AF220" s="22" t="str">
        <f t="shared" si="197"/>
        <v/>
      </c>
      <c r="AG220" s="22" t="str">
        <f t="shared" si="198"/>
        <v/>
      </c>
      <c r="AH220" s="22" t="str">
        <f t="shared" si="199"/>
        <v/>
      </c>
      <c r="AI220" s="31" t="str">
        <f t="shared" si="200"/>
        <v/>
      </c>
      <c r="AJ220" s="66"/>
      <c r="AK220" s="61"/>
      <c r="AM220" s="52"/>
      <c r="AN220" s="9" t="s">
        <v>7</v>
      </c>
      <c r="AO220" s="10" t="s">
        <v>398</v>
      </c>
      <c r="AP220" s="7" t="s">
        <v>4</v>
      </c>
      <c r="AQ220" s="7">
        <v>1</v>
      </c>
      <c r="AR220" s="6">
        <v>44501</v>
      </c>
      <c r="AS220" s="22">
        <f t="shared" si="201"/>
        <v>44502</v>
      </c>
      <c r="AT220" s="22">
        <f t="shared" ca="1" si="202"/>
        <v>44501</v>
      </c>
      <c r="AU220" s="22">
        <f t="shared" ca="1" si="203"/>
        <v>44502</v>
      </c>
      <c r="AV220" s="31" t="str">
        <f t="shared" si="204"/>
        <v/>
      </c>
      <c r="AW220" s="6"/>
      <c r="AX220" s="61"/>
      <c r="AZ220" s="52"/>
      <c r="BA220" s="104"/>
      <c r="BB220" s="105"/>
      <c r="BC220" s="7"/>
      <c r="BD220" s="7"/>
      <c r="BE220" s="7"/>
      <c r="BF220" s="22" t="str">
        <f t="shared" si="205"/>
        <v/>
      </c>
      <c r="BG220" s="22" t="str">
        <f t="shared" si="206"/>
        <v/>
      </c>
      <c r="BH220" s="22" t="str">
        <f t="shared" si="207"/>
        <v/>
      </c>
      <c r="BI220" s="31" t="str">
        <f t="shared" si="208"/>
        <v/>
      </c>
      <c r="BJ220" s="8"/>
      <c r="BK220" s="61" t="s">
        <v>299</v>
      </c>
      <c r="BM220" s="19" t="str">
        <f t="shared" si="191"/>
        <v/>
      </c>
      <c r="BN220" s="20" t="str">
        <f t="shared" si="192"/>
        <v/>
      </c>
    </row>
    <row r="221" spans="2:66" x14ac:dyDescent="0.25">
      <c r="B221" s="143"/>
      <c r="C221" s="144"/>
      <c r="D221" s="150">
        <f t="shared" ref="D221:D232" ca="1" si="209">D220</f>
        <v>44158</v>
      </c>
      <c r="E221" s="151"/>
      <c r="F221" s="146"/>
      <c r="G221" s="144"/>
      <c r="H221" s="144"/>
      <c r="I221" s="147"/>
      <c r="J221" s="144"/>
      <c r="K221" s="148"/>
      <c r="M221" s="52"/>
      <c r="N221" s="9"/>
      <c r="O221" s="10"/>
      <c r="P221" s="7"/>
      <c r="Q221" s="124"/>
      <c r="R221" s="66"/>
      <c r="S221" s="22"/>
      <c r="T221" s="22"/>
      <c r="U221" s="22"/>
      <c r="V221" s="31"/>
      <c r="W221" s="66"/>
      <c r="X221" s="61"/>
      <c r="Z221" s="52"/>
      <c r="AA221" s="9"/>
      <c r="AB221" s="10"/>
      <c r="AC221" s="7"/>
      <c r="AD221" s="7"/>
      <c r="AE221" s="66"/>
      <c r="AF221" s="22"/>
      <c r="AG221" s="22"/>
      <c r="AH221" s="22"/>
      <c r="AI221" s="31"/>
      <c r="AJ221" s="66"/>
      <c r="AK221" s="61"/>
      <c r="AM221" s="52"/>
      <c r="AN221" s="9" t="s">
        <v>7</v>
      </c>
      <c r="AO221" s="10" t="s">
        <v>399</v>
      </c>
      <c r="AP221" s="7" t="s">
        <v>4</v>
      </c>
      <c r="AQ221" s="7">
        <v>1</v>
      </c>
      <c r="AR221" s="6">
        <v>44501</v>
      </c>
      <c r="AS221" s="22"/>
      <c r="AT221" s="22"/>
      <c r="AU221" s="22"/>
      <c r="AV221" s="31"/>
      <c r="AW221" s="6"/>
      <c r="AX221" s="61"/>
      <c r="AZ221" s="52"/>
      <c r="BA221" s="84"/>
      <c r="BB221" s="85"/>
      <c r="BC221" s="7"/>
      <c r="BD221" s="7"/>
      <c r="BE221" s="7"/>
      <c r="BF221" s="22"/>
      <c r="BG221" s="22"/>
      <c r="BH221" s="22"/>
      <c r="BI221" s="31"/>
      <c r="BJ221" s="8"/>
      <c r="BK221" s="61"/>
      <c r="BM221" s="19"/>
      <c r="BN221" s="20"/>
    </row>
    <row r="222" spans="2:66" x14ac:dyDescent="0.25">
      <c r="B222" s="143"/>
      <c r="C222" s="144"/>
      <c r="D222" s="150">
        <f t="shared" ca="1" si="209"/>
        <v>44158</v>
      </c>
      <c r="E222" s="151"/>
      <c r="F222" s="146"/>
      <c r="G222" s="144"/>
      <c r="H222" s="144"/>
      <c r="I222" s="147"/>
      <c r="J222" s="144"/>
      <c r="K222" s="148"/>
      <c r="M222" s="52"/>
      <c r="N222" s="9"/>
      <c r="O222" s="10"/>
      <c r="P222" s="7"/>
      <c r="Q222" s="124"/>
      <c r="R222" s="66"/>
      <c r="S222" s="22"/>
      <c r="T222" s="22"/>
      <c r="U222" s="22"/>
      <c r="V222" s="31"/>
      <c r="W222" s="66"/>
      <c r="X222" s="61"/>
      <c r="Z222" s="52"/>
      <c r="AA222" s="9"/>
      <c r="AB222" s="10"/>
      <c r="AC222" s="7"/>
      <c r="AD222" s="7"/>
      <c r="AE222" s="66"/>
      <c r="AF222" s="22"/>
      <c r="AG222" s="22"/>
      <c r="AH222" s="22"/>
      <c r="AI222" s="31"/>
      <c r="AJ222" s="66"/>
      <c r="AK222" s="61"/>
      <c r="AM222" s="52"/>
      <c r="AN222" s="9" t="s">
        <v>7</v>
      </c>
      <c r="AO222" s="10" t="s">
        <v>400</v>
      </c>
      <c r="AP222" s="7" t="s">
        <v>4</v>
      </c>
      <c r="AQ222" s="7">
        <v>1</v>
      </c>
      <c r="AR222" s="6">
        <v>44501</v>
      </c>
      <c r="AS222" s="22"/>
      <c r="AT222" s="22"/>
      <c r="AU222" s="22"/>
      <c r="AV222" s="31"/>
      <c r="AW222" s="6"/>
      <c r="AX222" s="61"/>
      <c r="AZ222" s="52"/>
      <c r="BA222" s="84"/>
      <c r="BB222" s="85"/>
      <c r="BC222" s="7"/>
      <c r="BD222" s="7"/>
      <c r="BE222" s="7"/>
      <c r="BF222" s="22"/>
      <c r="BG222" s="22"/>
      <c r="BH222" s="22"/>
      <c r="BI222" s="31"/>
      <c r="BJ222" s="8"/>
      <c r="BK222" s="61"/>
      <c r="BM222" s="19"/>
      <c r="BN222" s="20"/>
    </row>
    <row r="223" spans="2:66" x14ac:dyDescent="0.25">
      <c r="B223" s="143"/>
      <c r="C223" s="144"/>
      <c r="D223" s="150">
        <f t="shared" ca="1" si="209"/>
        <v>44158</v>
      </c>
      <c r="E223" s="151"/>
      <c r="F223" s="146"/>
      <c r="G223" s="144"/>
      <c r="H223" s="144"/>
      <c r="I223" s="147"/>
      <c r="J223" s="144"/>
      <c r="K223" s="148"/>
      <c r="M223" s="52"/>
      <c r="N223" s="9"/>
      <c r="O223" s="10"/>
      <c r="P223" s="7"/>
      <c r="Q223" s="124"/>
      <c r="R223" s="66"/>
      <c r="S223" s="22"/>
      <c r="T223" s="22"/>
      <c r="U223" s="22"/>
      <c r="V223" s="31"/>
      <c r="W223" s="66"/>
      <c r="X223" s="61"/>
      <c r="Z223" s="52"/>
      <c r="AA223" s="9"/>
      <c r="AB223" s="10"/>
      <c r="AC223" s="7"/>
      <c r="AD223" s="7"/>
      <c r="AE223" s="66"/>
      <c r="AF223" s="22"/>
      <c r="AG223" s="22"/>
      <c r="AH223" s="22"/>
      <c r="AI223" s="31"/>
      <c r="AJ223" s="66"/>
      <c r="AK223" s="61"/>
      <c r="AM223" s="52"/>
      <c r="AN223" s="9" t="s">
        <v>7</v>
      </c>
      <c r="AO223" s="10" t="s">
        <v>401</v>
      </c>
      <c r="AP223" s="7" t="s">
        <v>4</v>
      </c>
      <c r="AQ223" s="7">
        <v>1</v>
      </c>
      <c r="AR223" s="6">
        <v>44501</v>
      </c>
      <c r="AS223" s="22"/>
      <c r="AT223" s="22"/>
      <c r="AU223" s="22"/>
      <c r="AV223" s="31"/>
      <c r="AW223" s="6"/>
      <c r="AX223" s="61"/>
      <c r="AZ223" s="52"/>
      <c r="BA223" s="84"/>
      <c r="BB223" s="85"/>
      <c r="BC223" s="7"/>
      <c r="BD223" s="7"/>
      <c r="BE223" s="7"/>
      <c r="BF223" s="22"/>
      <c r="BG223" s="22"/>
      <c r="BH223" s="22"/>
      <c r="BI223" s="31"/>
      <c r="BJ223" s="8"/>
      <c r="BK223" s="61"/>
      <c r="BM223" s="19"/>
      <c r="BN223" s="20"/>
    </row>
    <row r="224" spans="2:66" x14ac:dyDescent="0.25">
      <c r="B224" s="143"/>
      <c r="C224" s="144"/>
      <c r="D224" s="150">
        <f t="shared" ca="1" si="209"/>
        <v>44158</v>
      </c>
      <c r="E224" s="151"/>
      <c r="F224" s="146"/>
      <c r="G224" s="144"/>
      <c r="H224" s="144"/>
      <c r="I224" s="147"/>
      <c r="J224" s="144"/>
      <c r="K224" s="148"/>
      <c r="M224" s="52"/>
      <c r="N224" s="9"/>
      <c r="O224" s="10"/>
      <c r="P224" s="7"/>
      <c r="Q224" s="124"/>
      <c r="R224" s="66"/>
      <c r="S224" s="22"/>
      <c r="T224" s="22"/>
      <c r="U224" s="22"/>
      <c r="V224" s="31"/>
      <c r="W224" s="66"/>
      <c r="X224" s="61"/>
      <c r="Z224" s="52"/>
      <c r="AA224" s="9"/>
      <c r="AB224" s="10"/>
      <c r="AC224" s="7"/>
      <c r="AD224" s="7"/>
      <c r="AE224" s="66"/>
      <c r="AF224" s="22"/>
      <c r="AG224" s="22"/>
      <c r="AH224" s="22"/>
      <c r="AI224" s="31"/>
      <c r="AJ224" s="66"/>
      <c r="AK224" s="61"/>
      <c r="AM224" s="52"/>
      <c r="AN224" s="9" t="s">
        <v>7</v>
      </c>
      <c r="AO224" s="10" t="s">
        <v>402</v>
      </c>
      <c r="AP224" s="7" t="s">
        <v>4</v>
      </c>
      <c r="AQ224" s="7">
        <v>1</v>
      </c>
      <c r="AR224" s="6">
        <v>44501</v>
      </c>
      <c r="AS224" s="22"/>
      <c r="AT224" s="22"/>
      <c r="AU224" s="22"/>
      <c r="AV224" s="31"/>
      <c r="AW224" s="6"/>
      <c r="AX224" s="61"/>
      <c r="AZ224" s="52"/>
      <c r="BA224" s="84"/>
      <c r="BB224" s="85"/>
      <c r="BC224" s="7"/>
      <c r="BD224" s="7"/>
      <c r="BE224" s="7"/>
      <c r="BF224" s="22"/>
      <c r="BG224" s="22"/>
      <c r="BH224" s="22"/>
      <c r="BI224" s="31"/>
      <c r="BJ224" s="8"/>
      <c r="BK224" s="61"/>
      <c r="BM224" s="19"/>
      <c r="BN224" s="20"/>
    </row>
    <row r="225" spans="2:66" x14ac:dyDescent="0.25">
      <c r="B225" s="143"/>
      <c r="C225" s="144"/>
      <c r="D225" s="150">
        <f t="shared" ca="1" si="209"/>
        <v>44158</v>
      </c>
      <c r="E225" s="151"/>
      <c r="F225" s="146"/>
      <c r="G225" s="144"/>
      <c r="H225" s="144"/>
      <c r="I225" s="147"/>
      <c r="J225" s="144"/>
      <c r="K225" s="148"/>
      <c r="M225" s="52"/>
      <c r="N225" s="9"/>
      <c r="O225" s="10"/>
      <c r="P225" s="7"/>
      <c r="Q225" s="124"/>
      <c r="R225" s="66"/>
      <c r="S225" s="22"/>
      <c r="T225" s="22"/>
      <c r="U225" s="22"/>
      <c r="V225" s="31"/>
      <c r="W225" s="66"/>
      <c r="X225" s="61"/>
      <c r="Z225" s="52"/>
      <c r="AA225" s="9"/>
      <c r="AB225" s="10"/>
      <c r="AC225" s="7"/>
      <c r="AD225" s="7"/>
      <c r="AE225" s="66"/>
      <c r="AF225" s="22"/>
      <c r="AG225" s="22"/>
      <c r="AH225" s="22"/>
      <c r="AI225" s="31"/>
      <c r="AJ225" s="66"/>
      <c r="AK225" s="61"/>
      <c r="AM225" s="52"/>
      <c r="AN225" s="9" t="s">
        <v>7</v>
      </c>
      <c r="AO225" s="10" t="s">
        <v>403</v>
      </c>
      <c r="AP225" s="7" t="s">
        <v>4</v>
      </c>
      <c r="AQ225" s="7">
        <v>1</v>
      </c>
      <c r="AR225" s="6">
        <v>44501</v>
      </c>
      <c r="AS225" s="22"/>
      <c r="AT225" s="22"/>
      <c r="AU225" s="22"/>
      <c r="AV225" s="31"/>
      <c r="AW225" s="6"/>
      <c r="AX225" s="61"/>
      <c r="AZ225" s="52"/>
      <c r="BA225" s="84"/>
      <c r="BB225" s="85"/>
      <c r="BC225" s="7"/>
      <c r="BD225" s="7"/>
      <c r="BE225" s="7"/>
      <c r="BF225" s="22"/>
      <c r="BG225" s="22"/>
      <c r="BH225" s="22"/>
      <c r="BI225" s="31"/>
      <c r="BJ225" s="8"/>
      <c r="BK225" s="61"/>
      <c r="BM225" s="19"/>
      <c r="BN225" s="20"/>
    </row>
    <row r="226" spans="2:66" x14ac:dyDescent="0.25">
      <c r="B226" s="143"/>
      <c r="C226" s="144"/>
      <c r="D226" s="150">
        <f t="shared" ca="1" si="209"/>
        <v>44158</v>
      </c>
      <c r="E226" s="151"/>
      <c r="F226" s="146"/>
      <c r="G226" s="144"/>
      <c r="H226" s="144"/>
      <c r="I226" s="147"/>
      <c r="J226" s="144"/>
      <c r="K226" s="148"/>
      <c r="M226" s="52"/>
      <c r="N226" s="9"/>
      <c r="O226" s="10"/>
      <c r="P226" s="7"/>
      <c r="Q226" s="124"/>
      <c r="R226" s="66"/>
      <c r="S226" s="22"/>
      <c r="T226" s="22"/>
      <c r="U226" s="22"/>
      <c r="V226" s="31"/>
      <c r="W226" s="66"/>
      <c r="X226" s="61"/>
      <c r="Z226" s="52"/>
      <c r="AA226" s="9"/>
      <c r="AB226" s="10"/>
      <c r="AC226" s="7"/>
      <c r="AD226" s="7"/>
      <c r="AE226" s="66"/>
      <c r="AF226" s="22"/>
      <c r="AG226" s="22"/>
      <c r="AH226" s="22"/>
      <c r="AI226" s="31"/>
      <c r="AJ226" s="66"/>
      <c r="AK226" s="61"/>
      <c r="AM226" s="52"/>
      <c r="AN226" s="9" t="s">
        <v>7</v>
      </c>
      <c r="AO226" s="10" t="s">
        <v>404</v>
      </c>
      <c r="AP226" s="7" t="s">
        <v>4</v>
      </c>
      <c r="AQ226" s="7">
        <v>1</v>
      </c>
      <c r="AR226" s="6">
        <v>44501</v>
      </c>
      <c r="AS226" s="22"/>
      <c r="AT226" s="22"/>
      <c r="AU226" s="22"/>
      <c r="AV226" s="31"/>
      <c r="AW226" s="6"/>
      <c r="AX226" s="61"/>
      <c r="AZ226" s="52"/>
      <c r="BA226" s="84"/>
      <c r="BB226" s="85"/>
      <c r="BC226" s="7"/>
      <c r="BD226" s="7"/>
      <c r="BE226" s="7"/>
      <c r="BF226" s="22"/>
      <c r="BG226" s="22"/>
      <c r="BH226" s="22"/>
      <c r="BI226" s="31"/>
      <c r="BJ226" s="8"/>
      <c r="BK226" s="61"/>
      <c r="BM226" s="19"/>
      <c r="BN226" s="20"/>
    </row>
    <row r="227" spans="2:66" x14ac:dyDescent="0.25">
      <c r="B227" s="143"/>
      <c r="C227" s="144"/>
      <c r="D227" s="150">
        <f t="shared" ca="1" si="209"/>
        <v>44158</v>
      </c>
      <c r="E227" s="151"/>
      <c r="F227" s="146"/>
      <c r="G227" s="144"/>
      <c r="H227" s="144"/>
      <c r="I227" s="147"/>
      <c r="J227" s="144"/>
      <c r="K227" s="148"/>
      <c r="M227" s="52"/>
      <c r="N227" s="9"/>
      <c r="O227" s="10"/>
      <c r="P227" s="7"/>
      <c r="Q227" s="124"/>
      <c r="R227" s="66"/>
      <c r="S227" s="22" t="str">
        <f t="shared" si="193"/>
        <v/>
      </c>
      <c r="T227" s="22" t="str">
        <f t="shared" si="194"/>
        <v/>
      </c>
      <c r="U227" s="22" t="str">
        <f t="shared" si="195"/>
        <v/>
      </c>
      <c r="V227" s="31" t="str">
        <f t="shared" si="196"/>
        <v/>
      </c>
      <c r="W227" s="66"/>
      <c r="X227" s="61"/>
      <c r="Z227" s="52"/>
      <c r="AA227" s="9"/>
      <c r="AB227" s="10"/>
      <c r="AC227" s="7"/>
      <c r="AD227" s="7"/>
      <c r="AE227" s="68"/>
      <c r="AF227" s="22" t="str">
        <f t="shared" si="197"/>
        <v/>
      </c>
      <c r="AG227" s="22" t="str">
        <f t="shared" si="198"/>
        <v/>
      </c>
      <c r="AH227" s="22" t="str">
        <f t="shared" si="199"/>
        <v/>
      </c>
      <c r="AI227" s="31" t="str">
        <f t="shared" si="200"/>
        <v/>
      </c>
      <c r="AJ227" s="66"/>
      <c r="AK227" s="61"/>
      <c r="AM227" s="52" t="s">
        <v>0</v>
      </c>
      <c r="AN227" s="102" t="s">
        <v>5</v>
      </c>
      <c r="AO227" s="103"/>
      <c r="AP227" s="7"/>
      <c r="AQ227" s="7"/>
      <c r="AR227" s="7"/>
      <c r="AS227" s="22" t="str">
        <f t="shared" si="201"/>
        <v/>
      </c>
      <c r="AT227" s="22" t="str">
        <f t="shared" si="202"/>
        <v/>
      </c>
      <c r="AU227" s="22" t="str">
        <f t="shared" si="203"/>
        <v/>
      </c>
      <c r="AV227" s="31" t="str">
        <f t="shared" si="204"/>
        <v/>
      </c>
      <c r="AW227" s="6"/>
      <c r="AX227" s="61"/>
      <c r="AZ227" s="52"/>
      <c r="BA227" s="104"/>
      <c r="BB227" s="105"/>
      <c r="BC227" s="7"/>
      <c r="BD227" s="7"/>
      <c r="BE227" s="7"/>
      <c r="BF227" s="22" t="str">
        <f t="shared" si="205"/>
        <v/>
      </c>
      <c r="BG227" s="22" t="str">
        <f t="shared" si="206"/>
        <v/>
      </c>
      <c r="BH227" s="22" t="str">
        <f t="shared" si="207"/>
        <v/>
      </c>
      <c r="BI227" s="31" t="str">
        <f t="shared" si="208"/>
        <v/>
      </c>
      <c r="BJ227" s="8"/>
      <c r="BK227" s="61" t="s">
        <v>299</v>
      </c>
      <c r="BM227" s="19" t="str">
        <f t="shared" si="191"/>
        <v/>
      </c>
      <c r="BN227" s="20" t="str">
        <f t="shared" si="192"/>
        <v/>
      </c>
    </row>
    <row r="228" spans="2:66" x14ac:dyDescent="0.25">
      <c r="B228" s="143"/>
      <c r="C228" s="144"/>
      <c r="D228" s="150">
        <f t="shared" ca="1" si="209"/>
        <v>44158</v>
      </c>
      <c r="E228" s="151"/>
      <c r="F228" s="146"/>
      <c r="G228" s="144"/>
      <c r="H228" s="144"/>
      <c r="I228" s="147"/>
      <c r="J228" s="144"/>
      <c r="K228" s="148"/>
      <c r="M228" s="52"/>
      <c r="N228" s="9"/>
      <c r="O228" s="10"/>
      <c r="P228" s="7"/>
      <c r="Q228" s="124"/>
      <c r="R228" s="66"/>
      <c r="S228" s="22"/>
      <c r="T228" s="22"/>
      <c r="U228" s="22"/>
      <c r="V228" s="31"/>
      <c r="W228" s="66"/>
      <c r="X228" s="61"/>
      <c r="Z228" s="52"/>
      <c r="AA228" s="9"/>
      <c r="AB228" s="10"/>
      <c r="AC228" s="7"/>
      <c r="AD228" s="7"/>
      <c r="AE228" s="68"/>
      <c r="AF228" s="22"/>
      <c r="AG228" s="22"/>
      <c r="AH228" s="22"/>
      <c r="AI228" s="31"/>
      <c r="AJ228" s="66"/>
      <c r="AK228" s="61"/>
      <c r="AM228" s="52"/>
      <c r="AN228" s="9" t="s">
        <v>7</v>
      </c>
      <c r="AO228" s="10" t="s">
        <v>293</v>
      </c>
      <c r="AP228" s="7"/>
      <c r="AQ228" s="7"/>
      <c r="AR228" s="7"/>
      <c r="AS228" s="22"/>
      <c r="AT228" s="22"/>
      <c r="AU228" s="22"/>
      <c r="AV228" s="31"/>
      <c r="AW228" s="6"/>
      <c r="AX228" s="61"/>
      <c r="AZ228" s="52"/>
      <c r="BA228" s="84"/>
      <c r="BB228" s="85"/>
      <c r="BC228" s="7"/>
      <c r="BD228" s="7"/>
      <c r="BE228" s="7"/>
      <c r="BF228" s="22"/>
      <c r="BG228" s="22"/>
      <c r="BH228" s="22"/>
      <c r="BI228" s="31"/>
      <c r="BJ228" s="8"/>
      <c r="BK228" s="61"/>
      <c r="BM228" s="19"/>
      <c r="BN228" s="20"/>
    </row>
    <row r="229" spans="2:66" x14ac:dyDescent="0.25">
      <c r="B229" s="143"/>
      <c r="C229" s="144"/>
      <c r="D229" s="150">
        <f t="shared" ca="1" si="209"/>
        <v>44158</v>
      </c>
      <c r="E229" s="151"/>
      <c r="F229" s="146"/>
      <c r="G229" s="144"/>
      <c r="H229" s="144"/>
      <c r="I229" s="147"/>
      <c r="J229" s="144"/>
      <c r="K229" s="148"/>
      <c r="M229" s="52"/>
      <c r="N229" s="9"/>
      <c r="O229" s="10"/>
      <c r="P229" s="7"/>
      <c r="Q229" s="124"/>
      <c r="R229" s="66"/>
      <c r="S229" s="22"/>
      <c r="T229" s="22"/>
      <c r="U229" s="22"/>
      <c r="V229" s="31"/>
      <c r="W229" s="66"/>
      <c r="X229" s="61"/>
      <c r="Z229" s="52"/>
      <c r="AA229" s="9"/>
      <c r="AB229" s="10"/>
      <c r="AC229" s="7"/>
      <c r="AD229" s="7"/>
      <c r="AE229" s="68"/>
      <c r="AF229" s="22"/>
      <c r="AG229" s="22"/>
      <c r="AH229" s="22"/>
      <c r="AI229" s="31"/>
      <c r="AJ229" s="66"/>
      <c r="AK229" s="61"/>
      <c r="AM229" s="52"/>
      <c r="AN229" s="9" t="s">
        <v>7</v>
      </c>
      <c r="AO229" s="10" t="s">
        <v>303</v>
      </c>
      <c r="AP229" s="7"/>
      <c r="AQ229" s="7"/>
      <c r="AR229" s="7"/>
      <c r="AS229" s="22"/>
      <c r="AT229" s="22"/>
      <c r="AU229" s="22"/>
      <c r="AV229" s="31"/>
      <c r="AW229" s="6"/>
      <c r="AX229" s="61"/>
      <c r="AZ229" s="52"/>
      <c r="BA229" s="84"/>
      <c r="BB229" s="85"/>
      <c r="BC229" s="7"/>
      <c r="BD229" s="7"/>
      <c r="BE229" s="7"/>
      <c r="BF229" s="22"/>
      <c r="BG229" s="22"/>
      <c r="BH229" s="22"/>
      <c r="BI229" s="31"/>
      <c r="BJ229" s="8"/>
      <c r="BK229" s="61"/>
      <c r="BM229" s="19"/>
      <c r="BN229" s="20"/>
    </row>
    <row r="230" spans="2:66" x14ac:dyDescent="0.25">
      <c r="B230" s="143"/>
      <c r="C230" s="144"/>
      <c r="D230" s="150">
        <f t="shared" ca="1" si="209"/>
        <v>44158</v>
      </c>
      <c r="E230" s="151"/>
      <c r="F230" s="146"/>
      <c r="G230" s="144"/>
      <c r="H230" s="144"/>
      <c r="I230" s="147"/>
      <c r="J230" s="144"/>
      <c r="K230" s="148"/>
      <c r="M230" s="52"/>
      <c r="N230" s="9"/>
      <c r="O230" s="10"/>
      <c r="P230" s="7"/>
      <c r="Q230" s="124"/>
      <c r="R230" s="66"/>
      <c r="S230" s="22"/>
      <c r="T230" s="22"/>
      <c r="U230" s="22"/>
      <c r="V230" s="31"/>
      <c r="W230" s="66"/>
      <c r="X230" s="61"/>
      <c r="Z230" s="52"/>
      <c r="AA230" s="9"/>
      <c r="AB230" s="10"/>
      <c r="AC230" s="7"/>
      <c r="AD230" s="7"/>
      <c r="AE230" s="68"/>
      <c r="AF230" s="22"/>
      <c r="AG230" s="22"/>
      <c r="AH230" s="22"/>
      <c r="AI230" s="31"/>
      <c r="AJ230" s="66"/>
      <c r="AK230" s="61"/>
      <c r="AM230" s="52"/>
      <c r="AN230" s="9" t="s">
        <v>7</v>
      </c>
      <c r="AO230" s="10" t="s">
        <v>304</v>
      </c>
      <c r="AP230" s="7"/>
      <c r="AQ230" s="7"/>
      <c r="AR230" s="7"/>
      <c r="AS230" s="22"/>
      <c r="AT230" s="22"/>
      <c r="AU230" s="22"/>
      <c r="AV230" s="31"/>
      <c r="AW230" s="6"/>
      <c r="AX230" s="61"/>
      <c r="AZ230" s="52"/>
      <c r="BA230" s="84"/>
      <c r="BB230" s="85"/>
      <c r="BC230" s="7"/>
      <c r="BD230" s="7"/>
      <c r="BE230" s="7"/>
      <c r="BF230" s="22"/>
      <c r="BG230" s="22"/>
      <c r="BH230" s="22"/>
      <c r="BI230" s="31"/>
      <c r="BJ230" s="8"/>
      <c r="BK230" s="61"/>
      <c r="BM230" s="19"/>
      <c r="BN230" s="20"/>
    </row>
    <row r="231" spans="2:66" x14ac:dyDescent="0.25">
      <c r="B231" s="143"/>
      <c r="C231" s="144"/>
      <c r="D231" s="150">
        <f t="shared" ca="1" si="209"/>
        <v>44158</v>
      </c>
      <c r="E231" s="151"/>
      <c r="F231" s="146"/>
      <c r="G231" s="144"/>
      <c r="H231" s="144"/>
      <c r="I231" s="147"/>
      <c r="J231" s="144"/>
      <c r="K231" s="148"/>
      <c r="M231" s="52"/>
      <c r="N231" s="9"/>
      <c r="O231" s="10"/>
      <c r="P231" s="7"/>
      <c r="Q231" s="124"/>
      <c r="R231" s="66"/>
      <c r="S231" s="22"/>
      <c r="T231" s="22"/>
      <c r="U231" s="22"/>
      <c r="V231" s="31"/>
      <c r="W231" s="66"/>
      <c r="X231" s="61"/>
      <c r="Z231" s="52"/>
      <c r="AA231" s="9"/>
      <c r="AB231" s="10"/>
      <c r="AC231" s="7"/>
      <c r="AD231" s="7"/>
      <c r="AE231" s="68"/>
      <c r="AF231" s="22"/>
      <c r="AG231" s="22"/>
      <c r="AH231" s="22"/>
      <c r="AI231" s="31"/>
      <c r="AJ231" s="66"/>
      <c r="AK231" s="61"/>
      <c r="AM231" s="52"/>
      <c r="AN231" s="9" t="s">
        <v>7</v>
      </c>
      <c r="AO231" s="10" t="s">
        <v>305</v>
      </c>
      <c r="AP231" s="7" t="s">
        <v>4</v>
      </c>
      <c r="AQ231" s="7">
        <v>1</v>
      </c>
      <c r="AR231" s="7"/>
      <c r="AS231" s="22"/>
      <c r="AT231" s="22"/>
      <c r="AU231" s="22"/>
      <c r="AV231" s="31"/>
      <c r="AW231" s="6"/>
      <c r="AX231" s="61"/>
      <c r="AZ231" s="52"/>
      <c r="BA231" s="84"/>
      <c r="BB231" s="85"/>
      <c r="BC231" s="7"/>
      <c r="BD231" s="7"/>
      <c r="BE231" s="7"/>
      <c r="BF231" s="22"/>
      <c r="BG231" s="22"/>
      <c r="BH231" s="22"/>
      <c r="BI231" s="31"/>
      <c r="BJ231" s="8"/>
      <c r="BK231" s="61"/>
      <c r="BM231" s="19" t="str">
        <f t="shared" si="191"/>
        <v/>
      </c>
      <c r="BN231" s="20" t="str">
        <f t="shared" si="192"/>
        <v/>
      </c>
    </row>
    <row r="232" spans="2:66" x14ac:dyDescent="0.25">
      <c r="B232" s="143"/>
      <c r="C232" s="144"/>
      <c r="D232" s="150">
        <f t="shared" ca="1" si="209"/>
        <v>44158</v>
      </c>
      <c r="E232" s="151"/>
      <c r="F232" s="146"/>
      <c r="G232" s="144"/>
      <c r="H232" s="144"/>
      <c r="I232" s="147"/>
      <c r="J232" s="144"/>
      <c r="K232" s="148"/>
      <c r="M232" s="52"/>
      <c r="N232" s="9"/>
      <c r="O232" s="10"/>
      <c r="P232" s="7"/>
      <c r="Q232" s="124"/>
      <c r="R232" s="66"/>
      <c r="S232" s="22"/>
      <c r="T232" s="22"/>
      <c r="U232" s="22"/>
      <c r="V232" s="31"/>
      <c r="W232" s="66"/>
      <c r="X232" s="61"/>
      <c r="Z232" s="52"/>
      <c r="AA232" s="9"/>
      <c r="AB232" s="10"/>
      <c r="AC232" s="7"/>
      <c r="AD232" s="7"/>
      <c r="AE232" s="68"/>
      <c r="AF232" s="22"/>
      <c r="AG232" s="22"/>
      <c r="AH232" s="22"/>
      <c r="AI232" s="31"/>
      <c r="AJ232" s="66"/>
      <c r="AK232" s="61"/>
      <c r="AM232" s="52"/>
      <c r="AN232" s="9" t="s">
        <v>7</v>
      </c>
      <c r="AO232" s="10" t="s">
        <v>306</v>
      </c>
      <c r="AP232" s="7"/>
      <c r="AQ232" s="7"/>
      <c r="AR232" s="7"/>
      <c r="AS232" s="22"/>
      <c r="AT232" s="22"/>
      <c r="AU232" s="22"/>
      <c r="AV232" s="31"/>
      <c r="AW232" s="6"/>
      <c r="AX232" s="61"/>
      <c r="AZ232" s="52"/>
      <c r="BA232" s="84"/>
      <c r="BB232" s="85"/>
      <c r="BC232" s="7"/>
      <c r="BD232" s="7"/>
      <c r="BE232" s="7"/>
      <c r="BF232" s="22"/>
      <c r="BG232" s="22"/>
      <c r="BH232" s="22"/>
      <c r="BI232" s="31"/>
      <c r="BJ232" s="8"/>
      <c r="BK232" s="61"/>
      <c r="BM232" s="19"/>
      <c r="BN232" s="20"/>
    </row>
    <row r="233" spans="2:66" ht="15.75" thickBot="1" x14ac:dyDescent="0.3">
      <c r="B233" s="40"/>
      <c r="C233" s="41"/>
      <c r="D233" s="42"/>
      <c r="E233" s="139"/>
      <c r="F233" s="43"/>
      <c r="G233" s="41"/>
      <c r="H233" s="41"/>
      <c r="I233" s="44"/>
      <c r="J233" s="41"/>
      <c r="K233" s="45"/>
      <c r="M233" s="53"/>
      <c r="N233" s="59"/>
      <c r="O233" s="54"/>
      <c r="P233" s="55"/>
      <c r="Q233" s="125"/>
      <c r="R233" s="55"/>
      <c r="S233" s="55"/>
      <c r="T233" s="55"/>
      <c r="U233" s="55"/>
      <c r="V233" s="55"/>
      <c r="W233" s="56"/>
      <c r="X233" s="57"/>
      <c r="Z233" s="53"/>
      <c r="AA233" s="59"/>
      <c r="AB233" s="54"/>
      <c r="AC233" s="55"/>
      <c r="AD233" s="55"/>
      <c r="AE233" s="67"/>
      <c r="AF233" s="55"/>
      <c r="AG233" s="55"/>
      <c r="AH233" s="55"/>
      <c r="AI233" s="55"/>
      <c r="AJ233" s="69"/>
      <c r="AK233" s="57"/>
      <c r="AM233" s="53"/>
      <c r="AN233" s="59"/>
      <c r="AO233" s="54"/>
      <c r="AP233" s="55"/>
      <c r="AQ233" s="55"/>
      <c r="AR233" s="55"/>
      <c r="AS233" s="55"/>
      <c r="AT233" s="55"/>
      <c r="AU233" s="55"/>
      <c r="AV233" s="55"/>
      <c r="AW233" s="56"/>
      <c r="AX233" s="57"/>
      <c r="AZ233" s="53"/>
      <c r="BA233" s="59"/>
      <c r="BB233" s="54"/>
      <c r="BC233" s="55"/>
      <c r="BD233" s="55"/>
      <c r="BE233" s="55"/>
      <c r="BF233" s="55"/>
      <c r="BG233" s="55"/>
      <c r="BH233" s="55"/>
      <c r="BI233" s="55"/>
      <c r="BJ233" s="56"/>
      <c r="BK233" s="57"/>
      <c r="BM233" s="19" t="str">
        <f t="shared" si="191"/>
        <v/>
      </c>
      <c r="BN233" s="20" t="str">
        <f t="shared" si="192"/>
        <v/>
      </c>
    </row>
    <row r="234" spans="2:66" x14ac:dyDescent="0.25">
      <c r="B234" s="34" t="s">
        <v>292</v>
      </c>
      <c r="C234" s="35" t="s">
        <v>428</v>
      </c>
      <c r="D234" s="36">
        <f ca="1">IF(EXACT(C234, ""), "", VLOOKUP(C234, OFFSET($BM$6, 0, 0, PARAMETER!$C$2, 2), 2, FALSE))</f>
        <v>44158</v>
      </c>
      <c r="E234" s="138"/>
      <c r="F234" s="37">
        <f ca="1">IF(OR(EXACT(G234, ""), EXACT(H234, "")), "", H234-G234)</f>
        <v>35</v>
      </c>
      <c r="G234" s="38">
        <f ca="1">IF(COUNT(T234, AG234, AT234, BG234)=0, D234, MIN(T234, AG234, AT234, BG234))</f>
        <v>44337</v>
      </c>
      <c r="H234" s="38">
        <f ca="1">IF(COUNT(U234, AH234, AU234, BH234)=0, (D234 + IFERROR(1/(1/E234), 0)), MAX(U234, AH234, AU234, BH234))</f>
        <v>44372</v>
      </c>
      <c r="I234" s="37">
        <f>IF(OR(EXACT(J234, ""), EXACT(K234, "")), "", K234-J234)</f>
        <v>165</v>
      </c>
      <c r="J234" s="38">
        <f>IF(COUNT(W234, AJ234, AW234, BJ234)=0, D234, MIN(W234, AJ234, AW234, BJ234))</f>
        <v>44337</v>
      </c>
      <c r="K234" s="39">
        <f>IF(COUNT(X234, AK234, AX234, BK234)=0, (D234 + IFERROR(1/(1/E234), 0)), MAX(X234, AK234, AX234, BK234))</f>
        <v>44502</v>
      </c>
      <c r="M234" s="46"/>
      <c r="N234" s="58"/>
      <c r="O234" s="60"/>
      <c r="P234" s="48"/>
      <c r="Q234" s="123" t="str">
        <f>IF(OR(EXACT(R234, ""), EXACT(S234, "")), "", S234-R234)</f>
        <v/>
      </c>
      <c r="R234" s="50" t="str">
        <f>IF(COUNT(R235:R254)=0, "", MIN(R235:R254))</f>
        <v/>
      </c>
      <c r="S234" s="50" t="str">
        <f>IF(COUNT(S235:S254)=0, "", MAX(S235:S254))</f>
        <v/>
      </c>
      <c r="T234" s="50" t="str">
        <f>IF(COUNT(T235:T254)=0, "", MIN(T235:T254))</f>
        <v/>
      </c>
      <c r="U234" s="50" t="str">
        <f>IF(COUNT(U235:U254)=0, "", MAX(U235:U254))</f>
        <v/>
      </c>
      <c r="V234" s="49" t="str">
        <f>IF(OR(EXACT(W234, ""), EXACT(X234, "")), "", X234-W234)</f>
        <v/>
      </c>
      <c r="W234" s="50" t="str">
        <f>IF(COUNT(W235:W254)=0, "", MIN(W235:W254))</f>
        <v/>
      </c>
      <c r="X234" s="51" t="str">
        <f>IF(COUNT(X235:X254)=0, "", MAX(X235:X254))</f>
        <v/>
      </c>
      <c r="Y234" s="11"/>
      <c r="Z234" s="46"/>
      <c r="AA234" s="58"/>
      <c r="AB234" s="60"/>
      <c r="AC234" s="48"/>
      <c r="AD234" s="49">
        <f>IF(OR(EXACT(AE234, ""), EXACT(AF234, "")), "", AF234-AE234)</f>
        <v>1</v>
      </c>
      <c r="AE234" s="50">
        <f>IF(COUNT(AE235:AE254)=0, "", MIN(AE235:AE254))</f>
        <v>44361</v>
      </c>
      <c r="AF234" s="50">
        <f>IF(COUNT(AF235:AF254)=0, "", MAX(AF235:AF254))</f>
        <v>44362</v>
      </c>
      <c r="AG234" s="50">
        <f ca="1">IF(COUNT(AG235:AG254)=0, "", MIN(AG235:AG254))</f>
        <v>44361</v>
      </c>
      <c r="AH234" s="50">
        <f ca="1">IF(COUNT(AH235:AH254)=0, "", MAX(AH235:AH254))</f>
        <v>44362</v>
      </c>
      <c r="AI234" s="49">
        <f>IF(OR(EXACT(AJ234, ""), EXACT(AK234, "")), "", AK234-AJ234)</f>
        <v>5</v>
      </c>
      <c r="AJ234" s="50">
        <f>IF(COUNT(AJ235:AJ254)=0, "", MIN(AJ235:AJ254))</f>
        <v>44361</v>
      </c>
      <c r="AK234" s="51">
        <f>IF(COUNT(AK235:AK254)=0, "", MAX(AK235:AK254))</f>
        <v>44366</v>
      </c>
      <c r="AL234" s="11"/>
      <c r="AM234" s="46"/>
      <c r="AN234" s="58"/>
      <c r="AO234" s="47"/>
      <c r="AP234" s="48"/>
      <c r="AQ234" s="49">
        <f>IF(OR(EXACT(AR234, ""), EXACT(AS234, "")), "", AS234-AR234)</f>
        <v>35</v>
      </c>
      <c r="AR234" s="50">
        <f>IF(COUNT(AR235:AR254)=0, "", MIN(AR235:AR254))</f>
        <v>44337</v>
      </c>
      <c r="AS234" s="50">
        <f>IF(COUNT(AS235:AS254)=0, "", MAX(AS235:AS254))</f>
        <v>44372</v>
      </c>
      <c r="AT234" s="50">
        <f ca="1">IF(COUNT(AT235:AT254)=0, "", MIN(AT235:AT254))</f>
        <v>44337</v>
      </c>
      <c r="AU234" s="50">
        <f ca="1">IF(COUNT(AU235:AU254)=0, "", MAX(AU235:AU254))</f>
        <v>44372</v>
      </c>
      <c r="AV234" s="49">
        <f>IF(OR(EXACT(AW234, ""), EXACT(AX234, "")), "", AX234-AW234)</f>
        <v>165</v>
      </c>
      <c r="AW234" s="50">
        <f>IF(COUNT(AW235:AW254)=0, "", MIN(AW235:AW254))</f>
        <v>44337</v>
      </c>
      <c r="AX234" s="51">
        <f>IF(COUNT(AX235:AX254)=0, "", MAX(AX235:AX254))</f>
        <v>44502</v>
      </c>
      <c r="AY234" s="11"/>
      <c r="AZ234" s="46"/>
      <c r="BA234" s="58"/>
      <c r="BB234" s="47"/>
      <c r="BC234" s="48"/>
      <c r="BD234" s="49" t="str">
        <f>IF(OR(EXACT(BE234, ""), EXACT(BF234, "")), "", BF234-BE234)</f>
        <v/>
      </c>
      <c r="BE234" s="50" t="str">
        <f>IF(COUNT(BE235:BE254)=0, "", MIN(BE235:BE254))</f>
        <v/>
      </c>
      <c r="BF234" s="50" t="str">
        <f>IF(COUNT(BF235:BF254)=0, "", MAX(BF235:BF254))</f>
        <v/>
      </c>
      <c r="BG234" s="50" t="str">
        <f>IF(COUNT(BG235:BG254)=0, "", MIN(BG235:BG254))</f>
        <v/>
      </c>
      <c r="BH234" s="50" t="str">
        <f>IF(COUNT(BH235:BH254)=0, "", MAX(BH235:BH254))</f>
        <v/>
      </c>
      <c r="BI234" s="49" t="str">
        <f>IF(OR(EXACT(BJ234, ""), EXACT(BK234, "")), "", BK234-BJ234)</f>
        <v/>
      </c>
      <c r="BJ234" s="50" t="str">
        <f>IF(COUNT(BJ235:BJ254)=0, "", MIN(BJ235:BJ254))</f>
        <v/>
      </c>
      <c r="BK234" s="51" t="str">
        <f>IF(COUNT(BK235:BK254)=0, "", MAX(BK235:BK254))</f>
        <v/>
      </c>
      <c r="BM234" s="19" t="str">
        <f t="shared" si="191"/>
        <v>Budgeting.Form.Budget</v>
      </c>
      <c r="BN234" s="20">
        <f t="shared" ca="1" si="192"/>
        <v>44372</v>
      </c>
    </row>
    <row r="235" spans="2:66" x14ac:dyDescent="0.25">
      <c r="B235" s="143"/>
      <c r="C235" s="144"/>
      <c r="D235" s="150">
        <f ca="1">D234</f>
        <v>44158</v>
      </c>
      <c r="E235" s="151"/>
      <c r="F235" s="146"/>
      <c r="G235" s="144"/>
      <c r="H235" s="144"/>
      <c r="I235" s="147"/>
      <c r="J235" s="144"/>
      <c r="K235" s="148"/>
      <c r="M235" s="52"/>
      <c r="N235" s="9"/>
      <c r="O235" s="10"/>
      <c r="P235" s="7"/>
      <c r="Q235" s="124"/>
      <c r="R235" s="66"/>
      <c r="S235" s="22" t="str">
        <f t="shared" ref="S235" si="210">IF(OR(EXACT(Q235,""), EXACT(R235,"")), "", Q235+R235)</f>
        <v/>
      </c>
      <c r="T235" s="22" t="str">
        <f t="shared" ref="T235" si="211">IF(OR(EXACT(Q235,""), EXACT(R235,"")), "", IF(R235&lt;$D235, $D235, R235))</f>
        <v/>
      </c>
      <c r="U235" s="22" t="str">
        <f t="shared" ref="U235" si="212">IF(OR(EXACT(Q235,""), EXACT(R235,"")), "", Q235+T235)</f>
        <v/>
      </c>
      <c r="V235" s="31" t="str">
        <f t="shared" ref="V235" si="213">IF(OR(EXACT(W235,""), EXACT(X235,"")), "",  X235-W235)</f>
        <v/>
      </c>
      <c r="W235" s="66"/>
      <c r="X235" s="61"/>
      <c r="Z235" s="52"/>
      <c r="AA235" s="9" t="s">
        <v>7</v>
      </c>
      <c r="AB235" s="10" t="s">
        <v>307</v>
      </c>
      <c r="AC235" s="7" t="s">
        <v>4</v>
      </c>
      <c r="AD235" s="7">
        <v>1</v>
      </c>
      <c r="AE235" s="68">
        <v>44361</v>
      </c>
      <c r="AF235" s="22">
        <f t="shared" ref="AF235" si="214">IF(OR(EXACT(AD235,""), EXACT(AE235,"")), "", AD235+AE235)</f>
        <v>44362</v>
      </c>
      <c r="AG235" s="22">
        <f t="shared" ref="AG235" ca="1" si="215">IF(OR(EXACT(AD235,""), EXACT(AE235,"")), "", IF(AE235&lt;$D235, $D235, AE235))</f>
        <v>44361</v>
      </c>
      <c r="AH235" s="22">
        <f t="shared" ref="AH235" ca="1" si="216">IF(OR(EXACT(AD235,""), EXACT(AE235,"")), "", AD235+AG235)</f>
        <v>44362</v>
      </c>
      <c r="AI235" s="31">
        <f t="shared" ref="AI235" si="217">IF(OR(EXACT(AJ235,""), EXACT(AK235,"")), "",  AK235-AJ235)</f>
        <v>1</v>
      </c>
      <c r="AJ235" s="68">
        <v>44361</v>
      </c>
      <c r="AK235" s="61">
        <v>44362</v>
      </c>
      <c r="AM235" s="52" t="s">
        <v>0</v>
      </c>
      <c r="AN235" s="102" t="s">
        <v>6</v>
      </c>
      <c r="AO235" s="103"/>
      <c r="AP235" s="7"/>
      <c r="AQ235" s="7"/>
      <c r="AR235" s="7"/>
      <c r="AS235" s="22" t="str">
        <f t="shared" ref="AS235" si="218">IF(OR(EXACT(AQ235,""), EXACT(AR235,"")), "", AQ235+AR235)</f>
        <v/>
      </c>
      <c r="AT235" s="22" t="str">
        <f t="shared" ref="AT235" si="219">IF(OR(EXACT(AQ235, ""), EXACT(AR235, "")), "", IF(EXACT($D235, ""), AR235, IF(AR235&lt;$D235, $D235, AR235)))</f>
        <v/>
      </c>
      <c r="AU235" s="22" t="str">
        <f t="shared" ref="AU235" si="220">IF(OR(EXACT(AQ235,""), EXACT(AR235,"")), "", AQ235+AT235)</f>
        <v/>
      </c>
      <c r="AV235" s="31" t="str">
        <f t="shared" ref="AV235" si="221">IF(OR(EXACT(AW235,""), EXACT(AX235,"")), "",  AX235-AW235)</f>
        <v/>
      </c>
      <c r="AW235" s="8"/>
      <c r="AX235" s="61" t="s">
        <v>299</v>
      </c>
      <c r="AZ235" s="52"/>
      <c r="BA235" s="104"/>
      <c r="BB235" s="105"/>
      <c r="BC235" s="7"/>
      <c r="BD235" s="7"/>
      <c r="BE235" s="7"/>
      <c r="BF235" s="22" t="str">
        <f t="shared" ref="BF235" si="222">IF(OR(EXACT(BD235,""), EXACT(BE235,"")), "", BD235+BE235)</f>
        <v/>
      </c>
      <c r="BG235" s="22" t="str">
        <f t="shared" ref="BG235" si="223">IF(OR(EXACT(BD235, ""), EXACT(BE235, "")), "", IF(EXACT($D235, ""), BE235, IF(BE235&lt;$D235, $D235, BE235)))</f>
        <v/>
      </c>
      <c r="BH235" s="22" t="str">
        <f t="shared" ref="BH235" si="224">IF(OR(EXACT(BD235,""), EXACT(BE235,"")), "", BD235+BG235)</f>
        <v/>
      </c>
      <c r="BI235" s="31" t="str">
        <f t="shared" ref="BI235" si="225">IF(OR(EXACT(BJ235,""), EXACT(BK235,"")), "",  BK235-BJ235)</f>
        <v/>
      </c>
      <c r="BJ235" s="8"/>
      <c r="BK235" s="61" t="s">
        <v>299</v>
      </c>
      <c r="BM235" s="19" t="str">
        <f t="shared" si="191"/>
        <v/>
      </c>
      <c r="BN235" s="20" t="str">
        <f t="shared" si="192"/>
        <v/>
      </c>
    </row>
    <row r="236" spans="2:66" x14ac:dyDescent="0.25">
      <c r="B236" s="143"/>
      <c r="C236" s="144"/>
      <c r="D236" s="150">
        <f t="shared" ref="D236:D253" ca="1" si="226">D235</f>
        <v>44158</v>
      </c>
      <c r="E236" s="151"/>
      <c r="F236" s="146"/>
      <c r="G236" s="144"/>
      <c r="H236" s="144"/>
      <c r="I236" s="147"/>
      <c r="J236" s="144"/>
      <c r="K236" s="148"/>
      <c r="M236" s="52"/>
      <c r="N236" s="9"/>
      <c r="O236" s="10"/>
      <c r="P236" s="7"/>
      <c r="Q236" s="124"/>
      <c r="R236" s="66"/>
      <c r="S236" s="22" t="str">
        <f t="shared" ref="S236:S253" si="227">IF(OR(EXACT(Q236,""), EXACT(R236,"")), "", Q236+R236)</f>
        <v/>
      </c>
      <c r="T236" s="22" t="str">
        <f t="shared" ref="T236:T253" si="228">IF(OR(EXACT(Q236,""), EXACT(R236,"")), "", IF(R236&lt;$D236, $D236, R236))</f>
        <v/>
      </c>
      <c r="U236" s="22" t="str">
        <f t="shared" ref="U236:U253" si="229">IF(OR(EXACT(Q236,""), EXACT(R236,"")), "", Q236+T236)</f>
        <v/>
      </c>
      <c r="V236" s="31" t="str">
        <f t="shared" ref="V236:V253" si="230">IF(OR(EXACT(W236,""), EXACT(X236,"")), "",  X236-W236)</f>
        <v/>
      </c>
      <c r="W236" s="66"/>
      <c r="X236" s="61"/>
      <c r="Z236" s="52"/>
      <c r="AA236" s="9" t="s">
        <v>7</v>
      </c>
      <c r="AB236" s="10" t="s">
        <v>308</v>
      </c>
      <c r="AC236" s="7" t="s">
        <v>4</v>
      </c>
      <c r="AD236" s="7">
        <v>1</v>
      </c>
      <c r="AE236" s="68">
        <v>44361</v>
      </c>
      <c r="AF236" s="22">
        <f t="shared" ref="AF236:AF253" si="231">IF(OR(EXACT(AD236,""), EXACT(AE236,"")), "", AD236+AE236)</f>
        <v>44362</v>
      </c>
      <c r="AG236" s="22">
        <f t="shared" ref="AG236:AG253" ca="1" si="232">IF(OR(EXACT(AD236,""), EXACT(AE236,"")), "", IF(AE236&lt;$D236, $D236, AE236))</f>
        <v>44361</v>
      </c>
      <c r="AH236" s="22">
        <f t="shared" ref="AH236:AH253" ca="1" si="233">IF(OR(EXACT(AD236,""), EXACT(AE236,"")), "", AD236+AG236)</f>
        <v>44362</v>
      </c>
      <c r="AI236" s="31">
        <f t="shared" ref="AI236:AI253" si="234">IF(OR(EXACT(AJ236,""), EXACT(AK236,"")), "",  AK236-AJ236)</f>
        <v>1</v>
      </c>
      <c r="AJ236" s="66">
        <v>44362</v>
      </c>
      <c r="AK236" s="61">
        <v>44363</v>
      </c>
      <c r="AM236" s="52"/>
      <c r="AN236" s="9" t="s">
        <v>7</v>
      </c>
      <c r="AO236" s="10" t="s">
        <v>296</v>
      </c>
      <c r="AP236" s="7" t="s">
        <v>4</v>
      </c>
      <c r="AQ236" s="7">
        <v>1</v>
      </c>
      <c r="AR236" s="6">
        <v>44337</v>
      </c>
      <c r="AS236" s="22">
        <f t="shared" ref="AS236:AS239" si="235">IF(OR(EXACT(AQ236,""), EXACT(AR236,"")), "", AQ236+AR236)</f>
        <v>44338</v>
      </c>
      <c r="AT236" s="22">
        <f t="shared" ref="AT236:AT239" ca="1" si="236">IF(OR(EXACT(AQ236, ""), EXACT(AR236, "")), "", IF(EXACT($D236, ""), AR236, IF(AR236&lt;$D236, $D236, AR236)))</f>
        <v>44337</v>
      </c>
      <c r="AU236" s="22">
        <f t="shared" ref="AU236:AU239" ca="1" si="237">IF(OR(EXACT(AQ236,""), EXACT(AR236,"")), "", AQ236+AT236)</f>
        <v>44338</v>
      </c>
      <c r="AV236" s="31">
        <f t="shared" ref="AV236:AV239" si="238">IF(OR(EXACT(AW236,""), EXACT(AX236,"")), "",  AX236-AW236)</f>
        <v>1</v>
      </c>
      <c r="AW236" s="6">
        <v>44337</v>
      </c>
      <c r="AX236" s="61">
        <v>44338</v>
      </c>
      <c r="AZ236" s="52"/>
      <c r="BA236" s="9"/>
      <c r="BB236" s="10"/>
      <c r="BC236" s="7"/>
      <c r="BD236" s="7"/>
      <c r="BE236" s="7"/>
      <c r="BF236" s="22" t="str">
        <f t="shared" ref="BF236:BF251" si="239">IF(OR(EXACT(BD236,""), EXACT(BE236,"")), "", BD236+BE236)</f>
        <v/>
      </c>
      <c r="BG236" s="22" t="str">
        <f t="shared" ref="BG236:BG251" si="240">IF(OR(EXACT(BD236, ""), EXACT(BE236, "")), "", IF(EXACT($D236, ""), BE236, IF(BE236&lt;$D236, $D236, BE236)))</f>
        <v/>
      </c>
      <c r="BH236" s="22" t="str">
        <f t="shared" ref="BH236:BH251" si="241">IF(OR(EXACT(BD236,""), EXACT(BE236,"")), "", BD236+BG236)</f>
        <v/>
      </c>
      <c r="BI236" s="31" t="str">
        <f t="shared" ref="BI236:BI251" si="242">IF(OR(EXACT(BJ236,""), EXACT(BK236,"")), "",  BK236-BJ236)</f>
        <v/>
      </c>
      <c r="BJ236" s="8"/>
      <c r="BK236" s="61" t="s">
        <v>299</v>
      </c>
      <c r="BM236" s="19" t="str">
        <f t="shared" si="191"/>
        <v/>
      </c>
      <c r="BN236" s="20" t="str">
        <f t="shared" si="192"/>
        <v/>
      </c>
    </row>
    <row r="237" spans="2:66" x14ac:dyDescent="0.25">
      <c r="B237" s="143"/>
      <c r="C237" s="144"/>
      <c r="D237" s="150">
        <f t="shared" ca="1" si="226"/>
        <v>44158</v>
      </c>
      <c r="E237" s="151"/>
      <c r="F237" s="146"/>
      <c r="G237" s="144"/>
      <c r="H237" s="144"/>
      <c r="I237" s="147"/>
      <c r="J237" s="144"/>
      <c r="K237" s="148"/>
      <c r="M237" s="52"/>
      <c r="N237" s="9"/>
      <c r="O237" s="10"/>
      <c r="P237" s="7"/>
      <c r="Q237" s="124"/>
      <c r="R237" s="66"/>
      <c r="S237" s="22" t="str">
        <f t="shared" si="227"/>
        <v/>
      </c>
      <c r="T237" s="22" t="str">
        <f t="shared" si="228"/>
        <v/>
      </c>
      <c r="U237" s="22" t="str">
        <f t="shared" si="229"/>
        <v/>
      </c>
      <c r="V237" s="31" t="str">
        <f t="shared" si="230"/>
        <v/>
      </c>
      <c r="W237" s="66"/>
      <c r="X237" s="61"/>
      <c r="Z237" s="52"/>
      <c r="AA237" s="9" t="s">
        <v>7</v>
      </c>
      <c r="AB237" s="10" t="s">
        <v>309</v>
      </c>
      <c r="AC237" s="7" t="s">
        <v>4</v>
      </c>
      <c r="AD237" s="7">
        <v>1</v>
      </c>
      <c r="AE237" s="68">
        <v>44361</v>
      </c>
      <c r="AF237" s="22">
        <f t="shared" si="231"/>
        <v>44362</v>
      </c>
      <c r="AG237" s="22">
        <f t="shared" ca="1" si="232"/>
        <v>44361</v>
      </c>
      <c r="AH237" s="22">
        <f t="shared" ca="1" si="233"/>
        <v>44362</v>
      </c>
      <c r="AI237" s="31">
        <f t="shared" si="234"/>
        <v>1</v>
      </c>
      <c r="AJ237" s="66">
        <v>44362</v>
      </c>
      <c r="AK237" s="61">
        <v>44363</v>
      </c>
      <c r="AM237" s="52"/>
      <c r="AN237" s="9" t="s">
        <v>7</v>
      </c>
      <c r="AO237" s="10" t="s">
        <v>294</v>
      </c>
      <c r="AP237" s="7" t="s">
        <v>4</v>
      </c>
      <c r="AQ237" s="7">
        <v>1</v>
      </c>
      <c r="AR237" s="6">
        <v>44337</v>
      </c>
      <c r="AS237" s="22">
        <f t="shared" si="235"/>
        <v>44338</v>
      </c>
      <c r="AT237" s="22">
        <f t="shared" ca="1" si="236"/>
        <v>44337</v>
      </c>
      <c r="AU237" s="22">
        <f t="shared" ca="1" si="237"/>
        <v>44338</v>
      </c>
      <c r="AV237" s="31">
        <f t="shared" si="238"/>
        <v>1</v>
      </c>
      <c r="AW237" s="6">
        <v>44501</v>
      </c>
      <c r="AX237" s="61">
        <v>44502</v>
      </c>
      <c r="AZ237" s="52"/>
      <c r="BA237" s="9"/>
      <c r="BB237" s="10"/>
      <c r="BC237" s="7"/>
      <c r="BD237" s="7"/>
      <c r="BE237" s="7"/>
      <c r="BF237" s="22" t="str">
        <f t="shared" si="239"/>
        <v/>
      </c>
      <c r="BG237" s="22" t="str">
        <f t="shared" si="240"/>
        <v/>
      </c>
      <c r="BH237" s="22" t="str">
        <f t="shared" si="241"/>
        <v/>
      </c>
      <c r="BI237" s="31" t="str">
        <f t="shared" si="242"/>
        <v/>
      </c>
      <c r="BJ237" s="8"/>
      <c r="BK237" s="61" t="s">
        <v>299</v>
      </c>
      <c r="BM237" s="19" t="str">
        <f t="shared" si="191"/>
        <v/>
      </c>
      <c r="BN237" s="20" t="str">
        <f t="shared" si="192"/>
        <v/>
      </c>
    </row>
    <row r="238" spans="2:66" x14ac:dyDescent="0.25">
      <c r="B238" s="143"/>
      <c r="C238" s="144"/>
      <c r="D238" s="150">
        <f t="shared" ca="1" si="226"/>
        <v>44158</v>
      </c>
      <c r="E238" s="151"/>
      <c r="F238" s="146"/>
      <c r="G238" s="144"/>
      <c r="H238" s="144"/>
      <c r="I238" s="147"/>
      <c r="J238" s="144"/>
      <c r="K238" s="148"/>
      <c r="M238" s="52"/>
      <c r="N238" s="9"/>
      <c r="O238" s="10"/>
      <c r="P238" s="7"/>
      <c r="Q238" s="124"/>
      <c r="R238" s="66"/>
      <c r="S238" s="22" t="str">
        <f t="shared" si="227"/>
        <v/>
      </c>
      <c r="T238" s="22" t="str">
        <f t="shared" si="228"/>
        <v/>
      </c>
      <c r="U238" s="22" t="str">
        <f t="shared" si="229"/>
        <v/>
      </c>
      <c r="V238" s="31" t="str">
        <f t="shared" si="230"/>
        <v/>
      </c>
      <c r="W238" s="66"/>
      <c r="X238" s="61"/>
      <c r="Z238" s="52"/>
      <c r="AA238" s="9" t="s">
        <v>7</v>
      </c>
      <c r="AB238" s="10" t="s">
        <v>310</v>
      </c>
      <c r="AC238" s="7" t="s">
        <v>4</v>
      </c>
      <c r="AD238" s="7">
        <v>1</v>
      </c>
      <c r="AE238" s="68">
        <v>44361</v>
      </c>
      <c r="AF238" s="22">
        <f t="shared" si="231"/>
        <v>44362</v>
      </c>
      <c r="AG238" s="22">
        <f t="shared" ca="1" si="232"/>
        <v>44361</v>
      </c>
      <c r="AH238" s="22">
        <f t="shared" ca="1" si="233"/>
        <v>44362</v>
      </c>
      <c r="AI238" s="31">
        <f t="shared" si="234"/>
        <v>1</v>
      </c>
      <c r="AJ238" s="66">
        <v>44365</v>
      </c>
      <c r="AK238" s="61">
        <v>44366</v>
      </c>
      <c r="AM238" s="52"/>
      <c r="AN238" s="9" t="s">
        <v>7</v>
      </c>
      <c r="AO238" s="10" t="s">
        <v>295</v>
      </c>
      <c r="AP238" s="7" t="s">
        <v>4</v>
      </c>
      <c r="AQ238" s="7">
        <v>1</v>
      </c>
      <c r="AR238" s="6">
        <v>44337</v>
      </c>
      <c r="AS238" s="22">
        <f t="shared" si="235"/>
        <v>44338</v>
      </c>
      <c r="AT238" s="22">
        <f t="shared" ca="1" si="236"/>
        <v>44337</v>
      </c>
      <c r="AU238" s="22">
        <f t="shared" ca="1" si="237"/>
        <v>44338</v>
      </c>
      <c r="AV238" s="31">
        <f t="shared" si="238"/>
        <v>1</v>
      </c>
      <c r="AW238" s="6">
        <v>44501</v>
      </c>
      <c r="AX238" s="61">
        <v>44502</v>
      </c>
      <c r="AZ238" s="52"/>
      <c r="BA238" s="9"/>
      <c r="BB238" s="10"/>
      <c r="BC238" s="7"/>
      <c r="BD238" s="7"/>
      <c r="BE238" s="7"/>
      <c r="BF238" s="22" t="str">
        <f t="shared" si="239"/>
        <v/>
      </c>
      <c r="BG238" s="22" t="str">
        <f t="shared" si="240"/>
        <v/>
      </c>
      <c r="BH238" s="22" t="str">
        <f t="shared" si="241"/>
        <v/>
      </c>
      <c r="BI238" s="31" t="str">
        <f t="shared" si="242"/>
        <v/>
      </c>
      <c r="BJ238" s="8"/>
      <c r="BK238" s="61" t="s">
        <v>299</v>
      </c>
      <c r="BM238" s="19" t="str">
        <f t="shared" si="191"/>
        <v/>
      </c>
      <c r="BN238" s="20" t="str">
        <f t="shared" si="192"/>
        <v/>
      </c>
    </row>
    <row r="239" spans="2:66" x14ac:dyDescent="0.25">
      <c r="B239" s="143"/>
      <c r="C239" s="144"/>
      <c r="D239" s="150">
        <f t="shared" ca="1" si="226"/>
        <v>44158</v>
      </c>
      <c r="E239" s="151"/>
      <c r="F239" s="146"/>
      <c r="G239" s="144"/>
      <c r="H239" s="144"/>
      <c r="I239" s="147"/>
      <c r="J239" s="144"/>
      <c r="K239" s="148"/>
      <c r="M239" s="52"/>
      <c r="N239" s="9"/>
      <c r="O239" s="10"/>
      <c r="P239" s="7"/>
      <c r="Q239" s="124"/>
      <c r="R239" s="66"/>
      <c r="S239" s="22" t="str">
        <f t="shared" si="227"/>
        <v/>
      </c>
      <c r="T239" s="22" t="str">
        <f t="shared" si="228"/>
        <v/>
      </c>
      <c r="U239" s="22" t="str">
        <f t="shared" si="229"/>
        <v/>
      </c>
      <c r="V239" s="31" t="str">
        <f t="shared" si="230"/>
        <v/>
      </c>
      <c r="W239" s="66"/>
      <c r="X239" s="61"/>
      <c r="Z239" s="52"/>
      <c r="AA239" s="9" t="s">
        <v>7</v>
      </c>
      <c r="AB239" s="10" t="s">
        <v>311</v>
      </c>
      <c r="AC239" s="7" t="s">
        <v>4</v>
      </c>
      <c r="AD239" s="7">
        <v>1</v>
      </c>
      <c r="AE239" s="68">
        <v>44361</v>
      </c>
      <c r="AF239" s="22">
        <f t="shared" si="231"/>
        <v>44362</v>
      </c>
      <c r="AG239" s="22">
        <f t="shared" ca="1" si="232"/>
        <v>44361</v>
      </c>
      <c r="AH239" s="22">
        <f t="shared" ca="1" si="233"/>
        <v>44362</v>
      </c>
      <c r="AI239" s="31">
        <f t="shared" si="234"/>
        <v>1</v>
      </c>
      <c r="AJ239" s="66">
        <v>44362</v>
      </c>
      <c r="AK239" s="61">
        <v>44363</v>
      </c>
      <c r="AM239" s="52"/>
      <c r="AN239" s="9" t="s">
        <v>7</v>
      </c>
      <c r="AO239" s="10" t="s">
        <v>313</v>
      </c>
      <c r="AP239" s="7" t="s">
        <v>4</v>
      </c>
      <c r="AQ239" s="7">
        <v>1</v>
      </c>
      <c r="AR239" s="6">
        <v>44337</v>
      </c>
      <c r="AS239" s="22">
        <f t="shared" si="235"/>
        <v>44338</v>
      </c>
      <c r="AT239" s="22">
        <f t="shared" ca="1" si="236"/>
        <v>44337</v>
      </c>
      <c r="AU239" s="22">
        <f t="shared" ca="1" si="237"/>
        <v>44338</v>
      </c>
      <c r="AV239" s="31">
        <f t="shared" si="238"/>
        <v>1</v>
      </c>
      <c r="AW239" s="6">
        <v>44501</v>
      </c>
      <c r="AX239" s="61">
        <v>44502</v>
      </c>
      <c r="AZ239" s="52"/>
      <c r="BA239" s="9"/>
      <c r="BB239" s="10"/>
      <c r="BC239" s="7"/>
      <c r="BD239" s="7"/>
      <c r="BE239" s="7"/>
      <c r="BF239" s="22"/>
      <c r="BG239" s="22"/>
      <c r="BH239" s="22"/>
      <c r="BI239" s="31"/>
      <c r="BJ239" s="8"/>
      <c r="BK239" s="61"/>
      <c r="BM239" s="19" t="str">
        <f t="shared" si="191"/>
        <v/>
      </c>
      <c r="BN239" s="20" t="str">
        <f t="shared" si="192"/>
        <v/>
      </c>
    </row>
    <row r="240" spans="2:66" x14ac:dyDescent="0.25">
      <c r="B240" s="143"/>
      <c r="C240" s="144"/>
      <c r="D240" s="150">
        <f t="shared" ca="1" si="226"/>
        <v>44158</v>
      </c>
      <c r="E240" s="151"/>
      <c r="F240" s="146"/>
      <c r="G240" s="144"/>
      <c r="H240" s="144"/>
      <c r="I240" s="147"/>
      <c r="J240" s="144"/>
      <c r="K240" s="148"/>
      <c r="M240" s="52"/>
      <c r="N240" s="9"/>
      <c r="O240" s="10"/>
      <c r="P240" s="7"/>
      <c r="Q240" s="124"/>
      <c r="R240" s="66"/>
      <c r="S240" s="22" t="str">
        <f t="shared" si="227"/>
        <v/>
      </c>
      <c r="T240" s="22" t="str">
        <f t="shared" si="228"/>
        <v/>
      </c>
      <c r="U240" s="22" t="str">
        <f t="shared" si="229"/>
        <v/>
      </c>
      <c r="V240" s="31" t="str">
        <f t="shared" si="230"/>
        <v/>
      </c>
      <c r="W240" s="66"/>
      <c r="X240" s="61"/>
      <c r="Z240" s="52"/>
      <c r="AA240" s="9" t="s">
        <v>7</v>
      </c>
      <c r="AB240" s="10" t="s">
        <v>312</v>
      </c>
      <c r="AC240" s="7" t="s">
        <v>4</v>
      </c>
      <c r="AD240" s="7">
        <v>1</v>
      </c>
      <c r="AE240" s="68">
        <v>44361</v>
      </c>
      <c r="AF240" s="22">
        <f t="shared" si="231"/>
        <v>44362</v>
      </c>
      <c r="AG240" s="22">
        <f t="shared" ca="1" si="232"/>
        <v>44361</v>
      </c>
      <c r="AH240" s="22">
        <f t="shared" ca="1" si="233"/>
        <v>44362</v>
      </c>
      <c r="AI240" s="31">
        <f t="shared" si="234"/>
        <v>1</v>
      </c>
      <c r="AJ240" s="66">
        <v>44362</v>
      </c>
      <c r="AK240" s="61">
        <v>44363</v>
      </c>
      <c r="AM240" s="52"/>
      <c r="AN240" s="9" t="s">
        <v>7</v>
      </c>
      <c r="AO240" s="10" t="s">
        <v>314</v>
      </c>
      <c r="AP240" s="7" t="s">
        <v>4</v>
      </c>
      <c r="AQ240" s="7">
        <v>1</v>
      </c>
      <c r="AR240" s="6">
        <v>44337</v>
      </c>
      <c r="AS240" s="22">
        <f t="shared" ref="AS240:AS253" si="243">IF(OR(EXACT(AQ240,""), EXACT(AR240,"")), "", AQ240+AR240)</f>
        <v>44338</v>
      </c>
      <c r="AT240" s="22">
        <f t="shared" ref="AT240:AT253" ca="1" si="244">IF(OR(EXACT(AQ240, ""), EXACT(AR240, "")), "", IF(EXACT($D240, ""), AR240, IF(AR240&lt;$D240, $D240, AR240)))</f>
        <v>44337</v>
      </c>
      <c r="AU240" s="22">
        <f t="shared" ref="AU240:AU253" ca="1" si="245">IF(OR(EXACT(AQ240,""), EXACT(AR240,"")), "", AQ240+AT240)</f>
        <v>44338</v>
      </c>
      <c r="AV240" s="31">
        <f t="shared" ref="AV240:AV253" si="246">IF(OR(EXACT(AW240,""), EXACT(AX240,"")), "",  AX240-AW240)</f>
        <v>1</v>
      </c>
      <c r="AW240" s="6">
        <v>44501</v>
      </c>
      <c r="AX240" s="61">
        <v>44502</v>
      </c>
      <c r="AZ240" s="52"/>
      <c r="BA240" s="9"/>
      <c r="BB240" s="10"/>
      <c r="BC240" s="7"/>
      <c r="BD240" s="7"/>
      <c r="BE240" s="7"/>
      <c r="BF240" s="22"/>
      <c r="BG240" s="22"/>
      <c r="BH240" s="22"/>
      <c r="BI240" s="31"/>
      <c r="BJ240" s="8"/>
      <c r="BK240" s="61"/>
      <c r="BM240" s="19" t="str">
        <f t="shared" si="191"/>
        <v/>
      </c>
      <c r="BN240" s="20" t="str">
        <f t="shared" si="192"/>
        <v/>
      </c>
    </row>
    <row r="241" spans="2:66" x14ac:dyDescent="0.25">
      <c r="B241" s="143"/>
      <c r="C241" s="144"/>
      <c r="D241" s="150">
        <f t="shared" ca="1" si="226"/>
        <v>44158</v>
      </c>
      <c r="E241" s="151"/>
      <c r="F241" s="146"/>
      <c r="G241" s="144"/>
      <c r="H241" s="144"/>
      <c r="I241" s="147"/>
      <c r="J241" s="144"/>
      <c r="K241" s="148"/>
      <c r="M241" s="52"/>
      <c r="N241" s="9"/>
      <c r="O241" s="10"/>
      <c r="P241" s="7"/>
      <c r="Q241" s="124"/>
      <c r="R241" s="66"/>
      <c r="S241" s="22" t="str">
        <f t="shared" si="227"/>
        <v/>
      </c>
      <c r="T241" s="22" t="str">
        <f t="shared" si="228"/>
        <v/>
      </c>
      <c r="U241" s="22" t="str">
        <f t="shared" si="229"/>
        <v/>
      </c>
      <c r="V241" s="31" t="str">
        <f t="shared" si="230"/>
        <v/>
      </c>
      <c r="W241" s="66"/>
      <c r="X241" s="61"/>
      <c r="Z241" s="52"/>
      <c r="AA241" s="9"/>
      <c r="AB241" s="10"/>
      <c r="AC241" s="7"/>
      <c r="AD241" s="7"/>
      <c r="AE241" s="66"/>
      <c r="AF241" s="22" t="str">
        <f t="shared" si="231"/>
        <v/>
      </c>
      <c r="AG241" s="22" t="str">
        <f t="shared" si="232"/>
        <v/>
      </c>
      <c r="AH241" s="22" t="str">
        <f t="shared" si="233"/>
        <v/>
      </c>
      <c r="AI241" s="31" t="str">
        <f t="shared" si="234"/>
        <v/>
      </c>
      <c r="AJ241" s="66"/>
      <c r="AK241" s="61"/>
      <c r="AM241" s="52"/>
      <c r="AN241" s="9" t="s">
        <v>7</v>
      </c>
      <c r="AO241" s="10" t="s">
        <v>315</v>
      </c>
      <c r="AP241" s="7" t="s">
        <v>4</v>
      </c>
      <c r="AQ241" s="7">
        <v>1</v>
      </c>
      <c r="AR241" s="6">
        <v>44337</v>
      </c>
      <c r="AS241" s="22">
        <f t="shared" si="243"/>
        <v>44338</v>
      </c>
      <c r="AT241" s="22">
        <f t="shared" ca="1" si="244"/>
        <v>44337</v>
      </c>
      <c r="AU241" s="22">
        <f t="shared" ca="1" si="245"/>
        <v>44338</v>
      </c>
      <c r="AV241" s="31">
        <f t="shared" si="246"/>
        <v>1</v>
      </c>
      <c r="AW241" s="6">
        <v>44501</v>
      </c>
      <c r="AX241" s="61">
        <v>44502</v>
      </c>
      <c r="AZ241" s="52"/>
      <c r="BA241" s="9"/>
      <c r="BB241" s="10"/>
      <c r="BC241" s="7"/>
      <c r="BD241" s="7"/>
      <c r="BE241" s="7"/>
      <c r="BF241" s="22"/>
      <c r="BG241" s="22"/>
      <c r="BH241" s="22"/>
      <c r="BI241" s="31"/>
      <c r="BJ241" s="8"/>
      <c r="BK241" s="61"/>
      <c r="BM241" s="19" t="str">
        <f t="shared" si="191"/>
        <v/>
      </c>
      <c r="BN241" s="20" t="str">
        <f t="shared" si="192"/>
        <v/>
      </c>
    </row>
    <row r="242" spans="2:66" x14ac:dyDescent="0.25">
      <c r="B242" s="143"/>
      <c r="C242" s="144"/>
      <c r="D242" s="150">
        <f t="shared" ca="1" si="226"/>
        <v>44158</v>
      </c>
      <c r="E242" s="151"/>
      <c r="F242" s="146"/>
      <c r="G242" s="144"/>
      <c r="H242" s="144"/>
      <c r="I242" s="147"/>
      <c r="J242" s="144"/>
      <c r="K242" s="148"/>
      <c r="M242" s="52"/>
      <c r="N242" s="9"/>
      <c r="O242" s="10"/>
      <c r="P242" s="7"/>
      <c r="Q242" s="124"/>
      <c r="R242" s="66"/>
      <c r="S242" s="22" t="str">
        <f t="shared" si="227"/>
        <v/>
      </c>
      <c r="T242" s="22" t="str">
        <f t="shared" si="228"/>
        <v/>
      </c>
      <c r="U242" s="22" t="str">
        <f t="shared" si="229"/>
        <v/>
      </c>
      <c r="V242" s="31" t="str">
        <f t="shared" si="230"/>
        <v/>
      </c>
      <c r="W242" s="66"/>
      <c r="X242" s="61"/>
      <c r="Z242" s="52"/>
      <c r="AA242" s="9"/>
      <c r="AB242" s="10"/>
      <c r="AC242" s="7"/>
      <c r="AD242" s="7"/>
      <c r="AE242" s="66"/>
      <c r="AF242" s="22" t="str">
        <f t="shared" si="231"/>
        <v/>
      </c>
      <c r="AG242" s="22" t="str">
        <f t="shared" si="232"/>
        <v/>
      </c>
      <c r="AH242" s="22" t="str">
        <f t="shared" si="233"/>
        <v/>
      </c>
      <c r="AI242" s="31" t="str">
        <f t="shared" si="234"/>
        <v/>
      </c>
      <c r="AJ242" s="66"/>
      <c r="AK242" s="61"/>
      <c r="AM242" s="52"/>
      <c r="AN242" s="9" t="s">
        <v>7</v>
      </c>
      <c r="AO242" s="10" t="s">
        <v>316</v>
      </c>
      <c r="AP242" s="7" t="s">
        <v>4</v>
      </c>
      <c r="AQ242" s="7">
        <v>1</v>
      </c>
      <c r="AR242" s="6">
        <v>44362</v>
      </c>
      <c r="AS242" s="22">
        <f t="shared" si="243"/>
        <v>44363</v>
      </c>
      <c r="AT242" s="22">
        <f t="shared" ca="1" si="244"/>
        <v>44362</v>
      </c>
      <c r="AU242" s="22">
        <f t="shared" ca="1" si="245"/>
        <v>44363</v>
      </c>
      <c r="AV242" s="31">
        <f t="shared" si="246"/>
        <v>1</v>
      </c>
      <c r="AW242" s="6">
        <v>44501</v>
      </c>
      <c r="AX242" s="61">
        <v>44502</v>
      </c>
      <c r="AZ242" s="52"/>
      <c r="BA242" s="9"/>
      <c r="BB242" s="10"/>
      <c r="BC242" s="7"/>
      <c r="BD242" s="7"/>
      <c r="BE242" s="7"/>
      <c r="BF242" s="22"/>
      <c r="BG242" s="22"/>
      <c r="BH242" s="22"/>
      <c r="BI242" s="31"/>
      <c r="BJ242" s="8"/>
      <c r="BK242" s="61"/>
      <c r="BM242" s="19" t="str">
        <f t="shared" si="191"/>
        <v/>
      </c>
      <c r="BN242" s="20" t="str">
        <f t="shared" si="192"/>
        <v/>
      </c>
    </row>
    <row r="243" spans="2:66" x14ac:dyDescent="0.25">
      <c r="B243" s="143"/>
      <c r="C243" s="144"/>
      <c r="D243" s="150">
        <f t="shared" ca="1" si="226"/>
        <v>44158</v>
      </c>
      <c r="E243" s="151"/>
      <c r="F243" s="146"/>
      <c r="G243" s="144"/>
      <c r="H243" s="144"/>
      <c r="I243" s="147"/>
      <c r="J243" s="144"/>
      <c r="K243" s="148"/>
      <c r="M243" s="52"/>
      <c r="N243" s="9"/>
      <c r="O243" s="10"/>
      <c r="P243" s="7"/>
      <c r="Q243" s="124"/>
      <c r="R243" s="66"/>
      <c r="S243" s="22" t="str">
        <f t="shared" si="227"/>
        <v/>
      </c>
      <c r="T243" s="22" t="str">
        <f t="shared" si="228"/>
        <v/>
      </c>
      <c r="U243" s="22" t="str">
        <f t="shared" si="229"/>
        <v/>
      </c>
      <c r="V243" s="31" t="str">
        <f t="shared" si="230"/>
        <v/>
      </c>
      <c r="W243" s="66"/>
      <c r="X243" s="61"/>
      <c r="Z243" s="52"/>
      <c r="AA243" s="9"/>
      <c r="AB243" s="10"/>
      <c r="AC243" s="7"/>
      <c r="AD243" s="7"/>
      <c r="AE243" s="66"/>
      <c r="AF243" s="22" t="str">
        <f t="shared" si="231"/>
        <v/>
      </c>
      <c r="AG243" s="22" t="str">
        <f t="shared" si="232"/>
        <v/>
      </c>
      <c r="AH243" s="22" t="str">
        <f t="shared" si="233"/>
        <v/>
      </c>
      <c r="AI243" s="31" t="str">
        <f t="shared" si="234"/>
        <v/>
      </c>
      <c r="AJ243" s="66"/>
      <c r="AK243" s="61"/>
      <c r="AM243" s="52"/>
      <c r="AN243" s="9" t="s">
        <v>7</v>
      </c>
      <c r="AO243" s="10" t="s">
        <v>317</v>
      </c>
      <c r="AP243" s="7" t="s">
        <v>4</v>
      </c>
      <c r="AQ243" s="7">
        <v>1</v>
      </c>
      <c r="AR243" s="6">
        <v>44362</v>
      </c>
      <c r="AS243" s="22">
        <f t="shared" si="243"/>
        <v>44363</v>
      </c>
      <c r="AT243" s="22">
        <f t="shared" ca="1" si="244"/>
        <v>44362</v>
      </c>
      <c r="AU243" s="22">
        <f t="shared" ca="1" si="245"/>
        <v>44363</v>
      </c>
      <c r="AV243" s="31">
        <f t="shared" si="246"/>
        <v>1</v>
      </c>
      <c r="AW243" s="6">
        <v>44337</v>
      </c>
      <c r="AX243" s="61">
        <v>44338</v>
      </c>
      <c r="AZ243" s="52"/>
      <c r="BA243" s="9"/>
      <c r="BB243" s="10"/>
      <c r="BC243" s="7"/>
      <c r="BD243" s="7"/>
      <c r="BE243" s="7"/>
      <c r="BF243" s="22"/>
      <c r="BG243" s="22"/>
      <c r="BH243" s="22"/>
      <c r="BI243" s="31"/>
      <c r="BJ243" s="8"/>
      <c r="BK243" s="61"/>
      <c r="BM243" s="19" t="str">
        <f t="shared" si="191"/>
        <v/>
      </c>
      <c r="BN243" s="20" t="str">
        <f t="shared" si="192"/>
        <v/>
      </c>
    </row>
    <row r="244" spans="2:66" x14ac:dyDescent="0.25">
      <c r="B244" s="143"/>
      <c r="C244" s="144"/>
      <c r="D244" s="150">
        <f t="shared" ca="1" si="226"/>
        <v>44158</v>
      </c>
      <c r="E244" s="151"/>
      <c r="F244" s="146"/>
      <c r="G244" s="144"/>
      <c r="H244" s="144"/>
      <c r="I244" s="147"/>
      <c r="J244" s="144"/>
      <c r="K244" s="148"/>
      <c r="M244" s="52"/>
      <c r="N244" s="9"/>
      <c r="O244" s="10"/>
      <c r="P244" s="7"/>
      <c r="Q244" s="124"/>
      <c r="R244" s="66"/>
      <c r="S244" s="22" t="str">
        <f t="shared" si="227"/>
        <v/>
      </c>
      <c r="T244" s="22" t="str">
        <f t="shared" si="228"/>
        <v/>
      </c>
      <c r="U244" s="22" t="str">
        <f t="shared" si="229"/>
        <v/>
      </c>
      <c r="V244" s="31" t="str">
        <f t="shared" si="230"/>
        <v/>
      </c>
      <c r="W244" s="66"/>
      <c r="X244" s="61"/>
      <c r="Z244" s="52"/>
      <c r="AA244" s="9"/>
      <c r="AB244" s="10"/>
      <c r="AC244" s="7"/>
      <c r="AD244" s="7"/>
      <c r="AE244" s="66"/>
      <c r="AF244" s="22" t="str">
        <f t="shared" si="231"/>
        <v/>
      </c>
      <c r="AG244" s="22" t="str">
        <f t="shared" si="232"/>
        <v/>
      </c>
      <c r="AH244" s="22" t="str">
        <f t="shared" si="233"/>
        <v/>
      </c>
      <c r="AI244" s="31" t="str">
        <f t="shared" si="234"/>
        <v/>
      </c>
      <c r="AJ244" s="66"/>
      <c r="AK244" s="61"/>
      <c r="AM244" s="52"/>
      <c r="AN244" s="9" t="s">
        <v>7</v>
      </c>
      <c r="AO244" s="10" t="s">
        <v>318</v>
      </c>
      <c r="AP244" s="7" t="s">
        <v>4</v>
      </c>
      <c r="AQ244" s="7">
        <v>1</v>
      </c>
      <c r="AR244" s="6">
        <v>44362</v>
      </c>
      <c r="AS244" s="22">
        <f t="shared" si="243"/>
        <v>44363</v>
      </c>
      <c r="AT244" s="22">
        <f t="shared" ca="1" si="244"/>
        <v>44362</v>
      </c>
      <c r="AU244" s="22">
        <f t="shared" ca="1" si="245"/>
        <v>44363</v>
      </c>
      <c r="AV244" s="31">
        <f t="shared" si="246"/>
        <v>1</v>
      </c>
      <c r="AW244" s="6">
        <v>44337</v>
      </c>
      <c r="AX244" s="61">
        <v>44338</v>
      </c>
      <c r="AZ244" s="52"/>
      <c r="BA244" s="9"/>
      <c r="BB244" s="10"/>
      <c r="BC244" s="7"/>
      <c r="BD244" s="7"/>
      <c r="BE244" s="7"/>
      <c r="BF244" s="22"/>
      <c r="BG244" s="22"/>
      <c r="BH244" s="22"/>
      <c r="BI244" s="31"/>
      <c r="BJ244" s="8"/>
      <c r="BK244" s="61"/>
      <c r="BM244" s="19" t="str">
        <f t="shared" si="191"/>
        <v/>
      </c>
      <c r="BN244" s="20" t="str">
        <f t="shared" si="192"/>
        <v/>
      </c>
    </row>
    <row r="245" spans="2:66" x14ac:dyDescent="0.25">
      <c r="B245" s="143"/>
      <c r="C245" s="144"/>
      <c r="D245" s="150">
        <f t="shared" ca="1" si="226"/>
        <v>44158</v>
      </c>
      <c r="E245" s="151"/>
      <c r="F245" s="146"/>
      <c r="G245" s="144"/>
      <c r="H245" s="144"/>
      <c r="I245" s="147"/>
      <c r="J245" s="144"/>
      <c r="K245" s="148"/>
      <c r="M245" s="52"/>
      <c r="N245" s="9"/>
      <c r="O245" s="10"/>
      <c r="P245" s="7"/>
      <c r="Q245" s="124"/>
      <c r="R245" s="66"/>
      <c r="S245" s="22"/>
      <c r="T245" s="22"/>
      <c r="U245" s="22"/>
      <c r="V245" s="31"/>
      <c r="W245" s="66"/>
      <c r="X245" s="61"/>
      <c r="Z245" s="52"/>
      <c r="AA245" s="9"/>
      <c r="AB245" s="10"/>
      <c r="AC245" s="7"/>
      <c r="AD245" s="7"/>
      <c r="AE245" s="66"/>
      <c r="AF245" s="22"/>
      <c r="AG245" s="22"/>
      <c r="AH245" s="22"/>
      <c r="AI245" s="31"/>
      <c r="AJ245" s="66"/>
      <c r="AK245" s="61"/>
      <c r="AM245" s="52"/>
      <c r="AN245" s="9" t="s">
        <v>7</v>
      </c>
      <c r="AO245" s="10" t="s">
        <v>319</v>
      </c>
      <c r="AP245" s="7" t="s">
        <v>4</v>
      </c>
      <c r="AQ245" s="7">
        <v>1</v>
      </c>
      <c r="AR245" s="6">
        <v>44371</v>
      </c>
      <c r="AS245" s="22">
        <f t="shared" ref="AS245:AS250" si="247">IF(OR(EXACT(AQ245,""), EXACT(AR245,"")), "", AQ245+AR245)</f>
        <v>44372</v>
      </c>
      <c r="AT245" s="22">
        <f t="shared" ref="AT245:AT250" ca="1" si="248">IF(OR(EXACT(AQ245, ""), EXACT(AR245, "")), "", IF(EXACT($D245, ""), AR245, IF(AR245&lt;$D245, $D245, AR245)))</f>
        <v>44371</v>
      </c>
      <c r="AU245" s="22">
        <f t="shared" ref="AU245:AU250" ca="1" si="249">IF(OR(EXACT(AQ245,""), EXACT(AR245,"")), "", AQ245+AT245)</f>
        <v>44372</v>
      </c>
      <c r="AV245" s="31">
        <f t="shared" ref="AV245:AV250" si="250">IF(OR(EXACT(AW245,""), EXACT(AX245,"")), "",  AX245-AW245)</f>
        <v>1</v>
      </c>
      <c r="AW245" s="6">
        <v>44337</v>
      </c>
      <c r="AX245" s="61">
        <v>44338</v>
      </c>
      <c r="AZ245" s="52"/>
      <c r="BA245" s="9"/>
      <c r="BB245" s="10"/>
      <c r="BC245" s="7"/>
      <c r="BD245" s="7"/>
      <c r="BE245" s="7"/>
      <c r="BF245" s="22"/>
      <c r="BG245" s="22"/>
      <c r="BH245" s="22"/>
      <c r="BI245" s="31"/>
      <c r="BJ245" s="8"/>
      <c r="BK245" s="61"/>
      <c r="BM245" s="19" t="str">
        <f t="shared" si="191"/>
        <v/>
      </c>
      <c r="BN245" s="20" t="str">
        <f t="shared" si="192"/>
        <v/>
      </c>
    </row>
    <row r="246" spans="2:66" x14ac:dyDescent="0.25">
      <c r="B246" s="143"/>
      <c r="C246" s="144"/>
      <c r="D246" s="150">
        <f t="shared" ca="1" si="226"/>
        <v>44158</v>
      </c>
      <c r="E246" s="151"/>
      <c r="F246" s="146"/>
      <c r="G246" s="144"/>
      <c r="H246" s="144"/>
      <c r="I246" s="147"/>
      <c r="J246" s="144"/>
      <c r="K246" s="148"/>
      <c r="M246" s="52"/>
      <c r="N246" s="9"/>
      <c r="O246" s="10"/>
      <c r="P246" s="7"/>
      <c r="Q246" s="124"/>
      <c r="R246" s="66"/>
      <c r="S246" s="22"/>
      <c r="T246" s="22"/>
      <c r="U246" s="22"/>
      <c r="V246" s="31"/>
      <c r="W246" s="66"/>
      <c r="X246" s="61"/>
      <c r="Z246" s="52"/>
      <c r="AA246" s="9"/>
      <c r="AB246" s="10"/>
      <c r="AC246" s="7"/>
      <c r="AD246" s="7"/>
      <c r="AE246" s="66"/>
      <c r="AF246" s="22"/>
      <c r="AG246" s="22"/>
      <c r="AH246" s="22"/>
      <c r="AI246" s="31"/>
      <c r="AJ246" s="66"/>
      <c r="AK246" s="61"/>
      <c r="AM246" s="52"/>
      <c r="AN246" s="9" t="s">
        <v>7</v>
      </c>
      <c r="AO246" s="10" t="s">
        <v>321</v>
      </c>
      <c r="AP246" s="7" t="s">
        <v>4</v>
      </c>
      <c r="AQ246" s="7">
        <v>1</v>
      </c>
      <c r="AR246" s="6">
        <v>44371</v>
      </c>
      <c r="AS246" s="22">
        <f t="shared" si="247"/>
        <v>44372</v>
      </c>
      <c r="AT246" s="22">
        <f t="shared" ca="1" si="248"/>
        <v>44371</v>
      </c>
      <c r="AU246" s="22">
        <f t="shared" ca="1" si="249"/>
        <v>44372</v>
      </c>
      <c r="AV246" s="31">
        <f t="shared" si="250"/>
        <v>1</v>
      </c>
      <c r="AW246" s="6">
        <v>44337</v>
      </c>
      <c r="AX246" s="61">
        <v>44338</v>
      </c>
      <c r="AZ246" s="52"/>
      <c r="BA246" s="9"/>
      <c r="BB246" s="10"/>
      <c r="BC246" s="7"/>
      <c r="BD246" s="7"/>
      <c r="BE246" s="7"/>
      <c r="BF246" s="22"/>
      <c r="BG246" s="22"/>
      <c r="BH246" s="22"/>
      <c r="BI246" s="31"/>
      <c r="BJ246" s="8"/>
      <c r="BK246" s="61"/>
      <c r="BM246" s="19" t="str">
        <f t="shared" si="191"/>
        <v/>
      </c>
      <c r="BN246" s="20" t="str">
        <f t="shared" si="192"/>
        <v/>
      </c>
    </row>
    <row r="247" spans="2:66" x14ac:dyDescent="0.25">
      <c r="B247" s="143"/>
      <c r="C247" s="144"/>
      <c r="D247" s="150">
        <f t="shared" ca="1" si="226"/>
        <v>44158</v>
      </c>
      <c r="E247" s="151"/>
      <c r="F247" s="146"/>
      <c r="G247" s="144"/>
      <c r="H247" s="144"/>
      <c r="I247" s="147"/>
      <c r="J247" s="144"/>
      <c r="K247" s="148"/>
      <c r="M247" s="52"/>
      <c r="N247" s="9"/>
      <c r="O247" s="10"/>
      <c r="P247" s="7"/>
      <c r="Q247" s="124"/>
      <c r="R247" s="66"/>
      <c r="S247" s="22"/>
      <c r="T247" s="22"/>
      <c r="U247" s="22"/>
      <c r="V247" s="31"/>
      <c r="W247" s="66"/>
      <c r="X247" s="61"/>
      <c r="Z247" s="52"/>
      <c r="AA247" s="9"/>
      <c r="AB247" s="10"/>
      <c r="AC247" s="7"/>
      <c r="AD247" s="7"/>
      <c r="AE247" s="66"/>
      <c r="AF247" s="22"/>
      <c r="AG247" s="22"/>
      <c r="AH247" s="22"/>
      <c r="AI247" s="31"/>
      <c r="AJ247" s="66"/>
      <c r="AK247" s="61"/>
      <c r="AM247" s="52"/>
      <c r="AN247" s="9" t="s">
        <v>7</v>
      </c>
      <c r="AO247" s="10" t="s">
        <v>322</v>
      </c>
      <c r="AP247" s="7" t="s">
        <v>4</v>
      </c>
      <c r="AQ247" s="7">
        <v>1</v>
      </c>
      <c r="AR247" s="6">
        <v>44371</v>
      </c>
      <c r="AS247" s="22">
        <f t="shared" si="247"/>
        <v>44372</v>
      </c>
      <c r="AT247" s="22">
        <f t="shared" ca="1" si="248"/>
        <v>44371</v>
      </c>
      <c r="AU247" s="22">
        <f t="shared" ca="1" si="249"/>
        <v>44372</v>
      </c>
      <c r="AV247" s="31">
        <f t="shared" si="250"/>
        <v>1</v>
      </c>
      <c r="AW247" s="6">
        <v>44337</v>
      </c>
      <c r="AX247" s="61">
        <v>44338</v>
      </c>
      <c r="AZ247" s="52"/>
      <c r="BA247" s="9"/>
      <c r="BB247" s="10"/>
      <c r="BC247" s="7"/>
      <c r="BD247" s="7"/>
      <c r="BE247" s="7"/>
      <c r="BF247" s="22"/>
      <c r="BG247" s="22"/>
      <c r="BH247" s="22"/>
      <c r="BI247" s="31"/>
      <c r="BJ247" s="8"/>
      <c r="BK247" s="61"/>
      <c r="BM247" s="19" t="str">
        <f t="shared" si="191"/>
        <v/>
      </c>
      <c r="BN247" s="20" t="str">
        <f t="shared" si="192"/>
        <v/>
      </c>
    </row>
    <row r="248" spans="2:66" x14ac:dyDescent="0.25">
      <c r="B248" s="143"/>
      <c r="C248" s="144"/>
      <c r="D248" s="150">
        <f t="shared" ca="1" si="226"/>
        <v>44158</v>
      </c>
      <c r="E248" s="151"/>
      <c r="F248" s="146"/>
      <c r="G248" s="144"/>
      <c r="H248" s="144"/>
      <c r="I248" s="147"/>
      <c r="J248" s="144"/>
      <c r="K248" s="148"/>
      <c r="M248" s="52"/>
      <c r="N248" s="9"/>
      <c r="O248" s="10"/>
      <c r="P248" s="7"/>
      <c r="Q248" s="124"/>
      <c r="R248" s="66"/>
      <c r="S248" s="22"/>
      <c r="T248" s="22"/>
      <c r="U248" s="22"/>
      <c r="V248" s="31"/>
      <c r="W248" s="66"/>
      <c r="X248" s="61"/>
      <c r="Z248" s="52"/>
      <c r="AA248" s="9"/>
      <c r="AB248" s="10"/>
      <c r="AC248" s="7"/>
      <c r="AD248" s="7"/>
      <c r="AE248" s="66"/>
      <c r="AF248" s="22"/>
      <c r="AG248" s="22"/>
      <c r="AH248" s="22"/>
      <c r="AI248" s="31"/>
      <c r="AJ248" s="66"/>
      <c r="AK248" s="61"/>
      <c r="AM248" s="52"/>
      <c r="AN248" s="9" t="s">
        <v>7</v>
      </c>
      <c r="AO248" s="10" t="s">
        <v>320</v>
      </c>
      <c r="AP248" s="7" t="s">
        <v>4</v>
      </c>
      <c r="AQ248" s="7">
        <v>1</v>
      </c>
      <c r="AR248" s="6">
        <v>44365</v>
      </c>
      <c r="AS248" s="22">
        <f t="shared" si="247"/>
        <v>44366</v>
      </c>
      <c r="AT248" s="22">
        <f t="shared" ca="1" si="248"/>
        <v>44365</v>
      </c>
      <c r="AU248" s="22">
        <f t="shared" ca="1" si="249"/>
        <v>44366</v>
      </c>
      <c r="AV248" s="31">
        <f t="shared" si="250"/>
        <v>1</v>
      </c>
      <c r="AW248" s="6">
        <v>44337</v>
      </c>
      <c r="AX248" s="61">
        <v>44338</v>
      </c>
      <c r="AZ248" s="52"/>
      <c r="BA248" s="9"/>
      <c r="BB248" s="10"/>
      <c r="BC248" s="7"/>
      <c r="BD248" s="7"/>
      <c r="BE248" s="7"/>
      <c r="BF248" s="22"/>
      <c r="BG248" s="22"/>
      <c r="BH248" s="22"/>
      <c r="BI248" s="31"/>
      <c r="BJ248" s="8"/>
      <c r="BK248" s="61"/>
      <c r="BM248" s="19" t="str">
        <f t="shared" si="191"/>
        <v/>
      </c>
      <c r="BN248" s="20" t="str">
        <f t="shared" si="192"/>
        <v/>
      </c>
    </row>
    <row r="249" spans="2:66" x14ac:dyDescent="0.25">
      <c r="B249" s="143"/>
      <c r="C249" s="144"/>
      <c r="D249" s="150">
        <f t="shared" ca="1" si="226"/>
        <v>44158</v>
      </c>
      <c r="E249" s="151"/>
      <c r="F249" s="146"/>
      <c r="G249" s="144"/>
      <c r="H249" s="144"/>
      <c r="I249" s="147"/>
      <c r="J249" s="144"/>
      <c r="K249" s="148"/>
      <c r="M249" s="52"/>
      <c r="N249" s="9"/>
      <c r="O249" s="10"/>
      <c r="P249" s="7"/>
      <c r="Q249" s="124"/>
      <c r="R249" s="66"/>
      <c r="S249" s="22"/>
      <c r="T249" s="22"/>
      <c r="U249" s="22"/>
      <c r="V249" s="31"/>
      <c r="W249" s="66"/>
      <c r="X249" s="61"/>
      <c r="Z249" s="52"/>
      <c r="AA249" s="9"/>
      <c r="AB249" s="10"/>
      <c r="AC249" s="7"/>
      <c r="AD249" s="7"/>
      <c r="AE249" s="66"/>
      <c r="AF249" s="22"/>
      <c r="AG249" s="22"/>
      <c r="AH249" s="22"/>
      <c r="AI249" s="31"/>
      <c r="AJ249" s="66"/>
      <c r="AK249" s="61"/>
      <c r="AM249" s="52"/>
      <c r="AN249" s="9" t="s">
        <v>7</v>
      </c>
      <c r="AO249" s="10" t="s">
        <v>323</v>
      </c>
      <c r="AP249" s="7" t="s">
        <v>4</v>
      </c>
      <c r="AQ249" s="7">
        <v>1</v>
      </c>
      <c r="AR249" s="6">
        <v>44365</v>
      </c>
      <c r="AS249" s="22">
        <f t="shared" si="247"/>
        <v>44366</v>
      </c>
      <c r="AT249" s="22">
        <f t="shared" ca="1" si="248"/>
        <v>44365</v>
      </c>
      <c r="AU249" s="22">
        <f t="shared" ca="1" si="249"/>
        <v>44366</v>
      </c>
      <c r="AV249" s="31">
        <f t="shared" si="250"/>
        <v>1</v>
      </c>
      <c r="AW249" s="6">
        <v>44362</v>
      </c>
      <c r="AX249" s="61">
        <v>44363</v>
      </c>
      <c r="AZ249" s="52"/>
      <c r="BA249" s="9"/>
      <c r="BB249" s="10"/>
      <c r="BC249" s="7"/>
      <c r="BD249" s="7"/>
      <c r="BE249" s="7"/>
      <c r="BF249" s="22"/>
      <c r="BG249" s="22"/>
      <c r="BH249" s="22"/>
      <c r="BI249" s="31"/>
      <c r="BJ249" s="8"/>
      <c r="BK249" s="61"/>
      <c r="BM249" s="19" t="str">
        <f t="shared" si="191"/>
        <v/>
      </c>
      <c r="BN249" s="20" t="str">
        <f t="shared" si="192"/>
        <v/>
      </c>
    </row>
    <row r="250" spans="2:66" x14ac:dyDescent="0.25">
      <c r="B250" s="143"/>
      <c r="C250" s="144"/>
      <c r="D250" s="150">
        <f t="shared" ca="1" si="226"/>
        <v>44158</v>
      </c>
      <c r="E250" s="151"/>
      <c r="F250" s="146"/>
      <c r="G250" s="144"/>
      <c r="H250" s="144"/>
      <c r="I250" s="147"/>
      <c r="J250" s="144"/>
      <c r="K250" s="148"/>
      <c r="M250" s="52"/>
      <c r="N250" s="9"/>
      <c r="O250" s="10"/>
      <c r="P250" s="7"/>
      <c r="Q250" s="124"/>
      <c r="R250" s="66"/>
      <c r="S250" s="22"/>
      <c r="T250" s="22"/>
      <c r="U250" s="22"/>
      <c r="V250" s="31"/>
      <c r="W250" s="66"/>
      <c r="X250" s="61"/>
      <c r="Z250" s="52"/>
      <c r="AA250" s="9"/>
      <c r="AB250" s="10"/>
      <c r="AC250" s="7"/>
      <c r="AD250" s="7"/>
      <c r="AE250" s="66"/>
      <c r="AF250" s="22"/>
      <c r="AG250" s="22"/>
      <c r="AH250" s="22"/>
      <c r="AI250" s="31"/>
      <c r="AJ250" s="66"/>
      <c r="AK250" s="61"/>
      <c r="AM250" s="52"/>
      <c r="AN250" s="9" t="s">
        <v>7</v>
      </c>
      <c r="AO250" s="10" t="s">
        <v>324</v>
      </c>
      <c r="AP250" s="7" t="s">
        <v>4</v>
      </c>
      <c r="AQ250" s="7">
        <v>1</v>
      </c>
      <c r="AR250" s="6">
        <v>44365</v>
      </c>
      <c r="AS250" s="22">
        <f t="shared" si="247"/>
        <v>44366</v>
      </c>
      <c r="AT250" s="22">
        <f t="shared" ca="1" si="248"/>
        <v>44365</v>
      </c>
      <c r="AU250" s="22">
        <f t="shared" ca="1" si="249"/>
        <v>44366</v>
      </c>
      <c r="AV250" s="31">
        <f t="shared" si="250"/>
        <v>1</v>
      </c>
      <c r="AW250" s="6">
        <v>44362</v>
      </c>
      <c r="AX250" s="61">
        <v>44363</v>
      </c>
      <c r="AZ250" s="52"/>
      <c r="BA250" s="9"/>
      <c r="BB250" s="10"/>
      <c r="BC250" s="7"/>
      <c r="BD250" s="7"/>
      <c r="BE250" s="7"/>
      <c r="BF250" s="22"/>
      <c r="BG250" s="22"/>
      <c r="BH250" s="22"/>
      <c r="BI250" s="31"/>
      <c r="BJ250" s="8"/>
      <c r="BK250" s="61"/>
      <c r="BM250" s="19" t="str">
        <f t="shared" si="191"/>
        <v/>
      </c>
      <c r="BN250" s="20" t="str">
        <f t="shared" si="192"/>
        <v/>
      </c>
    </row>
    <row r="251" spans="2:66" x14ac:dyDescent="0.25">
      <c r="B251" s="143"/>
      <c r="C251" s="144"/>
      <c r="D251" s="150">
        <f t="shared" ca="1" si="226"/>
        <v>44158</v>
      </c>
      <c r="E251" s="151"/>
      <c r="F251" s="146"/>
      <c r="G251" s="144"/>
      <c r="H251" s="144"/>
      <c r="I251" s="147"/>
      <c r="J251" s="144"/>
      <c r="K251" s="148"/>
      <c r="M251" s="52"/>
      <c r="N251" s="9"/>
      <c r="O251" s="10"/>
      <c r="P251" s="7"/>
      <c r="Q251" s="124"/>
      <c r="R251" s="66"/>
      <c r="S251" s="22" t="str">
        <f t="shared" si="227"/>
        <v/>
      </c>
      <c r="T251" s="22" t="str">
        <f t="shared" si="228"/>
        <v/>
      </c>
      <c r="U251" s="22" t="str">
        <f t="shared" si="229"/>
        <v/>
      </c>
      <c r="V251" s="31" t="str">
        <f t="shared" si="230"/>
        <v/>
      </c>
      <c r="W251" s="66"/>
      <c r="X251" s="61"/>
      <c r="Z251" s="52"/>
      <c r="AA251" s="9"/>
      <c r="AB251" s="10"/>
      <c r="AC251" s="7"/>
      <c r="AD251" s="7"/>
      <c r="AE251" s="68"/>
      <c r="AF251" s="22" t="str">
        <f t="shared" si="231"/>
        <v/>
      </c>
      <c r="AG251" s="22" t="str">
        <f t="shared" si="232"/>
        <v/>
      </c>
      <c r="AH251" s="22" t="str">
        <f t="shared" si="233"/>
        <v/>
      </c>
      <c r="AI251" s="31" t="str">
        <f t="shared" si="234"/>
        <v/>
      </c>
      <c r="AJ251" s="66"/>
      <c r="AK251" s="61"/>
      <c r="AM251" s="52" t="s">
        <v>0</v>
      </c>
      <c r="AN251" s="102" t="s">
        <v>5</v>
      </c>
      <c r="AO251" s="103"/>
      <c r="AP251" s="7"/>
      <c r="AQ251" s="7"/>
      <c r="AR251" s="7"/>
      <c r="AS251" s="22" t="str">
        <f t="shared" ref="AS251" si="251">IF(OR(EXACT(AQ251,""), EXACT(AR251,"")), "", AQ251+AR251)</f>
        <v/>
      </c>
      <c r="AT251" s="22" t="str">
        <f t="shared" ref="AT251" si="252">IF(OR(EXACT(AQ251, ""), EXACT(AR251, "")), "", IF(EXACT($D251, ""), AR251, IF(AR251&lt;$D251, $D251, AR251)))</f>
        <v/>
      </c>
      <c r="AU251" s="22" t="str">
        <f t="shared" ref="AU251" si="253">IF(OR(EXACT(AQ251,""), EXACT(AR251,"")), "", AQ251+AT251)</f>
        <v/>
      </c>
      <c r="AV251" s="31" t="str">
        <f t="shared" ref="AV251" si="254">IF(OR(EXACT(AW251,""), EXACT(AX251,"")), "",  AX251-AW251)</f>
        <v/>
      </c>
      <c r="AW251" s="7"/>
      <c r="AX251" s="61" t="s">
        <v>299</v>
      </c>
      <c r="AZ251" s="52"/>
      <c r="BA251" s="29"/>
      <c r="BB251" s="30"/>
      <c r="BC251" s="7"/>
      <c r="BD251" s="7"/>
      <c r="BE251" s="7"/>
      <c r="BF251" s="22" t="str">
        <f t="shared" si="239"/>
        <v/>
      </c>
      <c r="BG251" s="22" t="str">
        <f t="shared" si="240"/>
        <v/>
      </c>
      <c r="BH251" s="22" t="str">
        <f t="shared" si="241"/>
        <v/>
      </c>
      <c r="BI251" s="31" t="str">
        <f t="shared" si="242"/>
        <v/>
      </c>
      <c r="BJ251" s="8"/>
      <c r="BK251" s="61" t="s">
        <v>299</v>
      </c>
      <c r="BM251" s="19" t="str">
        <f t="shared" si="191"/>
        <v/>
      </c>
      <c r="BN251" s="20" t="str">
        <f t="shared" si="192"/>
        <v/>
      </c>
    </row>
    <row r="252" spans="2:66" x14ac:dyDescent="0.25">
      <c r="B252" s="143"/>
      <c r="C252" s="144"/>
      <c r="D252" s="150">
        <f t="shared" ca="1" si="226"/>
        <v>44158</v>
      </c>
      <c r="E252" s="151"/>
      <c r="F252" s="146"/>
      <c r="G252" s="144"/>
      <c r="H252" s="144"/>
      <c r="I252" s="147"/>
      <c r="J252" s="144"/>
      <c r="K252" s="148"/>
      <c r="M252" s="52"/>
      <c r="N252" s="9"/>
      <c r="O252" s="10"/>
      <c r="P252" s="7"/>
      <c r="Q252" s="124"/>
      <c r="R252" s="66"/>
      <c r="S252" s="22" t="str">
        <f>IF(OR(EXACT(Q252,""), EXACT(R252,"")), "", Q252+R252)</f>
        <v/>
      </c>
      <c r="T252" s="22" t="str">
        <f>IF(OR(EXACT(Q252,""), EXACT(R252,"")), "", IF(R252&lt;$D252, $D252, R252))</f>
        <v/>
      </c>
      <c r="U252" s="22" t="str">
        <f>IF(OR(EXACT(Q252,""), EXACT(R252,"")), "", Q252+T252)</f>
        <v/>
      </c>
      <c r="V252" s="31" t="str">
        <f>IF(OR(EXACT(W252,""), EXACT(X252,"")), "",  X252-W252)</f>
        <v/>
      </c>
      <c r="W252" s="66"/>
      <c r="X252" s="61"/>
      <c r="Z252" s="52"/>
      <c r="AA252" s="9"/>
      <c r="AB252" s="10"/>
      <c r="AC252" s="7"/>
      <c r="AD252" s="7"/>
      <c r="AE252" s="66"/>
      <c r="AF252" s="22" t="str">
        <f>IF(OR(EXACT(AD252,""), EXACT(AE252,"")), "", AD252+AE252)</f>
        <v/>
      </c>
      <c r="AG252" s="22" t="str">
        <f>IF(OR(EXACT(AD252,""), EXACT(AE252,"")), "", IF(AE252&lt;$D252, $D252, AE252))</f>
        <v/>
      </c>
      <c r="AH252" s="22" t="str">
        <f>IF(OR(EXACT(AD252,""), EXACT(AE252,"")), "", AD252+AG252)</f>
        <v/>
      </c>
      <c r="AI252" s="31" t="str">
        <f>IF(OR(EXACT(AJ252,""), EXACT(AK252,"")), "",  AK252-AJ252)</f>
        <v/>
      </c>
      <c r="AJ252" s="66"/>
      <c r="AK252" s="61"/>
      <c r="AM252" s="52"/>
      <c r="AN252" s="9" t="s">
        <v>7</v>
      </c>
      <c r="AO252" s="10"/>
      <c r="AP252" s="7" t="s">
        <v>4</v>
      </c>
      <c r="AQ252" s="7"/>
      <c r="AR252" s="6"/>
      <c r="AS252" s="22" t="str">
        <f>IF(OR(EXACT(AQ252,""), EXACT(AR252,"")), "", AQ252+AR252)</f>
        <v/>
      </c>
      <c r="AT252" s="22" t="str">
        <f>IF(OR(EXACT(AQ252, ""), EXACT(AR252, "")), "", IF(EXACT($D252, ""), AR252, IF(AR252&lt;$D252, $D252, AR252)))</f>
        <v/>
      </c>
      <c r="AU252" s="22" t="str">
        <f>IF(OR(EXACT(AQ252,""), EXACT(AR252,"")), "", AQ252+AT252)</f>
        <v/>
      </c>
      <c r="AV252" s="31" t="str">
        <f>IF(OR(EXACT(AW252,""), EXACT(AX252,"")), "",  AX252-AW252)</f>
        <v/>
      </c>
      <c r="AW252" s="6"/>
      <c r="AX252" s="61"/>
      <c r="AZ252" s="52"/>
      <c r="BA252" s="9"/>
      <c r="BB252" s="10"/>
      <c r="BC252" s="7"/>
      <c r="BD252" s="7"/>
      <c r="BE252" s="7"/>
      <c r="BF252" s="22" t="str">
        <f>IF(OR(EXACT(BD252,""), EXACT(BE252,"")), "", BD252+BE252)</f>
        <v/>
      </c>
      <c r="BG252" s="22" t="str">
        <f>IF(OR(EXACT(BD252, ""), EXACT(BE252, "")), "", IF(EXACT($D252, ""), BE252, IF(BE252&lt;$D252, $D252, BE252)))</f>
        <v/>
      </c>
      <c r="BH252" s="22" t="str">
        <f>IF(OR(EXACT(BD252,""), EXACT(BE252,"")), "", BD252+BG252)</f>
        <v/>
      </c>
      <c r="BI252" s="31" t="str">
        <f>IF(OR(EXACT(BJ252,""), EXACT(BK252,"")), "",  BK252-BJ252)</f>
        <v/>
      </c>
      <c r="BJ252" s="8"/>
      <c r="BK252" s="61" t="s">
        <v>299</v>
      </c>
      <c r="BM252" s="19" t="str">
        <f>IF(EXACT(B252, ""), "", B252)</f>
        <v/>
      </c>
      <c r="BN252" s="20" t="str">
        <f>IF(EXACT(BM252, ""), "", IF(H252&gt;K252, K252, H252))</f>
        <v/>
      </c>
    </row>
    <row r="253" spans="2:66" x14ac:dyDescent="0.25">
      <c r="B253" s="143"/>
      <c r="C253" s="144"/>
      <c r="D253" s="150">
        <f t="shared" ca="1" si="226"/>
        <v>44158</v>
      </c>
      <c r="E253" s="151"/>
      <c r="F253" s="146"/>
      <c r="G253" s="144"/>
      <c r="H253" s="144"/>
      <c r="I253" s="147"/>
      <c r="J253" s="144"/>
      <c r="K253" s="148"/>
      <c r="M253" s="52"/>
      <c r="N253" s="9"/>
      <c r="O253" s="10"/>
      <c r="P253" s="7"/>
      <c r="Q253" s="124"/>
      <c r="R253" s="66"/>
      <c r="S253" s="22" t="str">
        <f t="shared" si="227"/>
        <v/>
      </c>
      <c r="T253" s="22" t="str">
        <f t="shared" si="228"/>
        <v/>
      </c>
      <c r="U253" s="22" t="str">
        <f t="shared" si="229"/>
        <v/>
      </c>
      <c r="V253" s="31" t="str">
        <f t="shared" si="230"/>
        <v/>
      </c>
      <c r="W253" s="66"/>
      <c r="X253" s="61"/>
      <c r="Z253" s="52"/>
      <c r="AA253" s="9"/>
      <c r="AB253" s="10"/>
      <c r="AC253" s="7"/>
      <c r="AD253" s="7"/>
      <c r="AE253" s="66"/>
      <c r="AF253" s="22" t="str">
        <f t="shared" si="231"/>
        <v/>
      </c>
      <c r="AG253" s="22" t="str">
        <f t="shared" si="232"/>
        <v/>
      </c>
      <c r="AH253" s="22" t="str">
        <f t="shared" si="233"/>
        <v/>
      </c>
      <c r="AI253" s="31" t="str">
        <f t="shared" si="234"/>
        <v/>
      </c>
      <c r="AJ253" s="66"/>
      <c r="AK253" s="61"/>
      <c r="AM253" s="52"/>
      <c r="AN253" s="9"/>
      <c r="AO253" s="10"/>
      <c r="AP253" s="7"/>
      <c r="AQ253" s="7"/>
      <c r="AR253" s="6"/>
      <c r="AS253" s="22" t="str">
        <f t="shared" si="243"/>
        <v/>
      </c>
      <c r="AT253" s="22" t="str">
        <f t="shared" si="244"/>
        <v/>
      </c>
      <c r="AU253" s="22" t="str">
        <f t="shared" si="245"/>
        <v/>
      </c>
      <c r="AV253" s="31" t="str">
        <f t="shared" si="246"/>
        <v/>
      </c>
      <c r="AW253" s="6"/>
      <c r="AX253" s="61"/>
      <c r="AZ253" s="52"/>
      <c r="BA253" s="9"/>
      <c r="BB253" s="10"/>
      <c r="BC253" s="7"/>
      <c r="BD253" s="7"/>
      <c r="BE253" s="7"/>
      <c r="BF253" s="22"/>
      <c r="BG253" s="22"/>
      <c r="BH253" s="22"/>
      <c r="BI253" s="31"/>
      <c r="BJ253" s="8"/>
      <c r="BK253" s="61"/>
      <c r="BM253" s="19" t="str">
        <f t="shared" si="191"/>
        <v/>
      </c>
      <c r="BN253" s="20" t="str">
        <f t="shared" si="192"/>
        <v/>
      </c>
    </row>
    <row r="254" spans="2:66" ht="15.75" thickBot="1" x14ac:dyDescent="0.3">
      <c r="B254" s="40"/>
      <c r="C254" s="41"/>
      <c r="D254" s="42"/>
      <c r="E254" s="139"/>
      <c r="F254" s="43"/>
      <c r="G254" s="41"/>
      <c r="H254" s="41"/>
      <c r="I254" s="44"/>
      <c r="J254" s="41"/>
      <c r="K254" s="45"/>
      <c r="M254" s="53"/>
      <c r="N254" s="59"/>
      <c r="O254" s="54"/>
      <c r="P254" s="55"/>
      <c r="Q254" s="125"/>
      <c r="R254" s="55"/>
      <c r="S254" s="55"/>
      <c r="T254" s="55"/>
      <c r="U254" s="55"/>
      <c r="V254" s="55"/>
      <c r="W254" s="56"/>
      <c r="X254" s="57"/>
      <c r="Z254" s="53"/>
      <c r="AA254" s="59"/>
      <c r="AB254" s="54"/>
      <c r="AC254" s="55"/>
      <c r="AD254" s="55"/>
      <c r="AE254" s="67"/>
      <c r="AF254" s="55"/>
      <c r="AG254" s="55"/>
      <c r="AH254" s="55"/>
      <c r="AI254" s="55"/>
      <c r="AJ254" s="69"/>
      <c r="AK254" s="57"/>
      <c r="AM254" s="53"/>
      <c r="AN254" s="59"/>
      <c r="AO254" s="54"/>
      <c r="AP254" s="55"/>
      <c r="AQ254" s="55"/>
      <c r="AR254" s="55"/>
      <c r="AS254" s="55"/>
      <c r="AT254" s="55"/>
      <c r="AU254" s="55"/>
      <c r="AV254" s="55"/>
      <c r="AW254" s="56"/>
      <c r="AX254" s="57"/>
      <c r="AZ254" s="53"/>
      <c r="BA254" s="59"/>
      <c r="BB254" s="54"/>
      <c r="BC254" s="55"/>
      <c r="BD254" s="55"/>
      <c r="BE254" s="55"/>
      <c r="BF254" s="55"/>
      <c r="BG254" s="55"/>
      <c r="BH254" s="55"/>
      <c r="BI254" s="55"/>
      <c r="BJ254" s="56"/>
      <c r="BK254" s="57"/>
      <c r="BM254" s="19" t="str">
        <f t="shared" si="191"/>
        <v/>
      </c>
      <c r="BN254" s="20" t="str">
        <f t="shared" si="192"/>
        <v/>
      </c>
    </row>
    <row r="255" spans="2:66" x14ac:dyDescent="0.25">
      <c r="B255" s="34" t="s">
        <v>340</v>
      </c>
      <c r="C255" s="35" t="s">
        <v>292</v>
      </c>
      <c r="D255" s="36">
        <f ca="1">IF(EXACT(C255, ""), "", VLOOKUP(C255, OFFSET($BM$6, 0, 0, PARAMETER!$C$2, 2), 2, FALSE))</f>
        <v>44372</v>
      </c>
      <c r="E255" s="138"/>
      <c r="F255" s="37">
        <f ca="1">IF(OR(EXACT(G255, ""), EXACT(H255, "")), "", H255-G255)</f>
        <v>132</v>
      </c>
      <c r="G255" s="38">
        <f ca="1">IF(COUNT(T255, AG255, AT255, BG255)=0, D255, MIN(T255, AG255, AT255, BG255))</f>
        <v>44372</v>
      </c>
      <c r="H255" s="38">
        <f ca="1">IF(COUNT(U255, AH255, AU255, BH255)=0, (D255 + IFERROR(1/(1/E255), 0)), MAX(U255, AH255, AU255, BH255))</f>
        <v>44504</v>
      </c>
      <c r="I255" s="37">
        <f>IF(OR(EXACT(J255, ""), EXACT(K255, "")), "", K255-J255)</f>
        <v>132</v>
      </c>
      <c r="J255" s="38">
        <f>IF(COUNT(W255, AJ255, AW255, BJ255)=0, D255, MIN(W255, AJ255, AW255, BJ255))</f>
        <v>44372</v>
      </c>
      <c r="K255" s="39">
        <f>IF(COUNT(X255, AK255, AX255, BK255)=0, (D255 + IFERROR(1/(1/E255), 0)), MAX(X255, AK255, AX255, BK255))</f>
        <v>44504</v>
      </c>
      <c r="M255" s="46"/>
      <c r="N255" s="58"/>
      <c r="O255" s="47"/>
      <c r="P255" s="48"/>
      <c r="Q255" s="123" t="str">
        <f>IF(OR(EXACT(R255, ""), EXACT(S255, "")), "", S255-R255)</f>
        <v/>
      </c>
      <c r="R255" s="50" t="str">
        <f>IF(COUNT(R256:R264)=0, "", MIN(R256:R264))</f>
        <v/>
      </c>
      <c r="S255" s="50" t="str">
        <f>IF(COUNT(S256:S264)=0, "", MAX(S256:S264))</f>
        <v/>
      </c>
      <c r="T255" s="50" t="str">
        <f>IF(COUNT(T256:T264)=0, "", MIN(T256:T264))</f>
        <v/>
      </c>
      <c r="U255" s="50" t="str">
        <f>IF(COUNT(U256:U264)=0, "", MAX(U256:U264))</f>
        <v/>
      </c>
      <c r="V255" s="49" t="str">
        <f>IF(OR(EXACT(W255, ""), EXACT(X255, "")), "", X255-W255)</f>
        <v/>
      </c>
      <c r="W255" s="50" t="str">
        <f>IF(COUNT(W256:W264)=0, "", MIN(W256:W264))</f>
        <v/>
      </c>
      <c r="X255" s="51" t="str">
        <f>IF(COUNT(X256:X264)=0, "", MAX(X256:X264))</f>
        <v/>
      </c>
      <c r="Y255" s="11"/>
      <c r="Z255" s="46"/>
      <c r="AA255" s="58"/>
      <c r="AB255" s="47"/>
      <c r="AC255" s="48"/>
      <c r="AD255" s="49">
        <f>IF(OR(EXACT(AE255, ""), EXACT(AF255, "")), "", AF255-AE255)</f>
        <v>1</v>
      </c>
      <c r="AE255" s="50">
        <f>IF(COUNT(AE256:AE264)=0, "", MIN(AE256:AE264))</f>
        <v>44243</v>
      </c>
      <c r="AF255" s="50">
        <f>IF(COUNT(AF256:AF264)=0, "", MAX(AF256:AF264))</f>
        <v>44244</v>
      </c>
      <c r="AG255" s="50">
        <f ca="1">IF(COUNT(AG256:AG264)=0, "", MIN(AG256:AG264))</f>
        <v>44372</v>
      </c>
      <c r="AH255" s="50">
        <f ca="1">IF(COUNT(AH256:AH264)=0, "", MAX(AH256:AH264))</f>
        <v>44373</v>
      </c>
      <c r="AI255" s="49">
        <f>IF(OR(EXACT(AJ255, ""), EXACT(AK255, "")), "", AK255-AJ255)</f>
        <v>63</v>
      </c>
      <c r="AJ255" s="50">
        <f>IF(COUNT(AJ256:AJ264)=0, "", MIN(AJ256:AJ264))</f>
        <v>44372</v>
      </c>
      <c r="AK255" s="51">
        <f>IF(COUNT(AK256:AK264)=0, "", MAX(AK256:AK264))</f>
        <v>44435</v>
      </c>
      <c r="AL255" s="11"/>
      <c r="AM255" s="46"/>
      <c r="AN255" s="58"/>
      <c r="AO255" s="47"/>
      <c r="AP255" s="48"/>
      <c r="AQ255" s="49">
        <f>IF(OR(EXACT(AR255, ""), EXACT(AS255, "")), "", AS255-AR255)</f>
        <v>77</v>
      </c>
      <c r="AR255" s="50">
        <f>IF(COUNT(AR256:AR264)=0, "", MIN(AR256:AR264))</f>
        <v>44427</v>
      </c>
      <c r="AS255" s="50">
        <f>IF(COUNT(AS256:AS264)=0, "", MAX(AS256:AS264))</f>
        <v>44504</v>
      </c>
      <c r="AT255" s="50">
        <f ca="1">IF(COUNT(AT256:AT264)=0, "", MIN(AT256:AT264))</f>
        <v>44427</v>
      </c>
      <c r="AU255" s="50">
        <f ca="1">IF(COUNT(AU256:AU264)=0, "", MAX(AU256:AU264))</f>
        <v>44504</v>
      </c>
      <c r="AV255" s="49">
        <f>IF(OR(EXACT(AW255, ""), EXACT(AX255, "")), "", AX255-AW255)</f>
        <v>132</v>
      </c>
      <c r="AW255" s="50">
        <f>IF(COUNT(AW256:AW264)=0, "", MIN(AW256:AW264))</f>
        <v>44372</v>
      </c>
      <c r="AX255" s="51">
        <f>IF(COUNT(AX256:AX264)=0, "", MAX(AX256:AX264))</f>
        <v>44504</v>
      </c>
      <c r="AY255" s="11"/>
      <c r="AZ255" s="46"/>
      <c r="BA255" s="58"/>
      <c r="BB255" s="47"/>
      <c r="BC255" s="48"/>
      <c r="BD255" s="49" t="str">
        <f>IF(OR(EXACT(BE255, ""), EXACT(BF255, "")), "", BF255-BE255)</f>
        <v/>
      </c>
      <c r="BE255" s="50" t="str">
        <f>IF(COUNT(BE256:BE264)=0, "", MIN(BE256:BE264))</f>
        <v/>
      </c>
      <c r="BF255" s="50" t="str">
        <f>IF(COUNT(BF256:BF264)=0, "", MAX(BF256:BF264))</f>
        <v/>
      </c>
      <c r="BG255" s="50" t="str">
        <f>IF(COUNT(BG256:BG264)=0, "", MIN(BG256:BG264))</f>
        <v/>
      </c>
      <c r="BH255" s="50" t="str">
        <f>IF(COUNT(BH256:BH264)=0, "", MAX(BH256:BH264))</f>
        <v/>
      </c>
      <c r="BI255" s="49" t="str">
        <f>IF(OR(EXACT(BJ255, ""), EXACT(BK255, "")), "", BK255-BJ255)</f>
        <v/>
      </c>
      <c r="BJ255" s="50" t="str">
        <f>IF(COUNT(BJ256:BJ264)=0, "", MIN(BJ256:BJ264))</f>
        <v/>
      </c>
      <c r="BK255" s="51" t="str">
        <f>IF(COUNT(BK256:BK264)=0, "", MAX(BK256:BK264))</f>
        <v/>
      </c>
      <c r="BM255" s="19" t="str">
        <f t="shared" si="191"/>
        <v>Budgeting.Report.DataList.Budget</v>
      </c>
      <c r="BN255" s="20">
        <f t="shared" ca="1" si="192"/>
        <v>44504</v>
      </c>
    </row>
    <row r="256" spans="2:66" x14ac:dyDescent="0.25">
      <c r="B256" s="143"/>
      <c r="C256" s="144"/>
      <c r="D256" s="152">
        <f ca="1">D255</f>
        <v>44372</v>
      </c>
      <c r="E256" s="151"/>
      <c r="F256" s="146"/>
      <c r="G256" s="144"/>
      <c r="H256" s="144"/>
      <c r="I256" s="147"/>
      <c r="J256" s="144"/>
      <c r="K256" s="148"/>
      <c r="M256" s="52"/>
      <c r="N256" s="9"/>
      <c r="O256" s="10"/>
      <c r="P256" s="7"/>
      <c r="Q256" s="124"/>
      <c r="R256" s="66"/>
      <c r="S256" s="22" t="str">
        <f t="shared" ref="S256:S262" si="255">IF(OR(EXACT(Q256,""), EXACT(R256,"")), "", Q256+R256)</f>
        <v/>
      </c>
      <c r="T256" s="22" t="str">
        <f t="shared" ref="T256:T262" si="256">IF(OR(EXACT(Q256,""), EXACT(R256,"")), "", IF(R256&lt;$D256, $D256, R256))</f>
        <v/>
      </c>
      <c r="U256" s="22" t="str">
        <f t="shared" ref="U256:U262" si="257">IF(OR(EXACT(Q256,""), EXACT(R256,"")), "", Q256+T256)</f>
        <v/>
      </c>
      <c r="V256" s="31" t="str">
        <f t="shared" ref="V256:V262" si="258">IF(OR(EXACT(W256,""), EXACT(X256,"")), "",  X256-W256)</f>
        <v/>
      </c>
      <c r="W256" s="66"/>
      <c r="X256" s="61"/>
      <c r="Z256" s="52"/>
      <c r="AA256" s="9" t="s">
        <v>7</v>
      </c>
      <c r="AB256" s="10" t="s">
        <v>341</v>
      </c>
      <c r="AC256" s="7" t="s">
        <v>4</v>
      </c>
      <c r="AD256" s="7">
        <v>1</v>
      </c>
      <c r="AE256" s="68">
        <v>44243</v>
      </c>
      <c r="AF256" s="22">
        <f t="shared" ref="AF256:AF258" si="259">IF(OR(EXACT(AD256,""), EXACT(AE256,"")), "", AD256+AE256)</f>
        <v>44244</v>
      </c>
      <c r="AG256" s="22">
        <f t="shared" ref="AG256" ca="1" si="260">IF(OR(EXACT(AD256,""), EXACT(AE256,"")), "", IF(AE256&lt;$D256, $D256, AE256))</f>
        <v>44372</v>
      </c>
      <c r="AH256" s="22">
        <f t="shared" ref="AH256" ca="1" si="261">IF(OR(EXACT(AD256,""), EXACT(AE256,"")), "", AD256+AG256)</f>
        <v>44373</v>
      </c>
      <c r="AI256" s="31">
        <f t="shared" ref="AI256" si="262">IF(OR(EXACT(AJ256,""), EXACT(AK256,"")), "",  AK256-AJ256)</f>
        <v>1</v>
      </c>
      <c r="AJ256" s="68">
        <v>44372</v>
      </c>
      <c r="AK256" s="61">
        <v>44373</v>
      </c>
      <c r="AM256" s="52" t="s">
        <v>0</v>
      </c>
      <c r="AN256" s="102" t="s">
        <v>6</v>
      </c>
      <c r="AO256" s="103"/>
      <c r="AP256" s="7"/>
      <c r="AQ256" s="7"/>
      <c r="AR256" s="7"/>
      <c r="AS256" s="22" t="str">
        <f t="shared" ref="AS256" si="263">IF(OR(EXACT(AQ256,""), EXACT(AR256,"")), "", AQ256+AR256)</f>
        <v/>
      </c>
      <c r="AT256" s="22" t="str">
        <f t="shared" ref="AT256" si="264">IF(OR(EXACT(AQ256, ""), EXACT(AR256, "")), "", IF(EXACT($D256, ""), AR256, IF(AR256&lt;$D256, $D256, AR256)))</f>
        <v/>
      </c>
      <c r="AU256" s="22" t="str">
        <f t="shared" ref="AU256" si="265">IF(OR(EXACT(AQ256,""), EXACT(AR256,"")), "", AQ256+AT256)</f>
        <v/>
      </c>
      <c r="AV256" s="31" t="str">
        <f t="shared" ref="AV256" si="266">IF(OR(EXACT(AW256,""), EXACT(AX256,"")), "",  AX256-AW256)</f>
        <v/>
      </c>
      <c r="AW256" s="6"/>
      <c r="AX256" s="61"/>
      <c r="AZ256" s="52"/>
      <c r="BA256" s="104"/>
      <c r="BB256" s="105"/>
      <c r="BC256" s="7"/>
      <c r="BD256" s="7"/>
      <c r="BE256" s="7"/>
      <c r="BF256" s="22" t="str">
        <f t="shared" ref="BF256:BF262" si="267">IF(OR(EXACT(BD256,""), EXACT(BE256,"")), "", BD256+BE256)</f>
        <v/>
      </c>
      <c r="BG256" s="22" t="str">
        <f t="shared" ref="BG256:BG262" si="268">IF(OR(EXACT(BD256, ""), EXACT(BE256, "")), "", IF(EXACT($D256, ""), BE256, IF(BE256&lt;$D256, $D256, BE256)))</f>
        <v/>
      </c>
      <c r="BH256" s="22" t="str">
        <f t="shared" ref="BH256:BH262" si="269">IF(OR(EXACT(BD256,""), EXACT(BE256,"")), "", BD256+BG256)</f>
        <v/>
      </c>
      <c r="BI256" s="31" t="str">
        <f t="shared" ref="BI256:BI262" si="270">IF(OR(EXACT(BJ256,""), EXACT(BK256,"")), "",  BK256-BJ256)</f>
        <v/>
      </c>
      <c r="BJ256" s="8"/>
      <c r="BK256" s="61" t="s">
        <v>299</v>
      </c>
      <c r="BM256" s="19" t="str">
        <f t="shared" si="191"/>
        <v/>
      </c>
      <c r="BN256" s="20" t="str">
        <f t="shared" si="192"/>
        <v/>
      </c>
    </row>
    <row r="257" spans="2:66" x14ac:dyDescent="0.25">
      <c r="B257" s="143"/>
      <c r="C257" s="144"/>
      <c r="D257" s="152">
        <f t="shared" ref="D257:D263" ca="1" si="271">D256</f>
        <v>44372</v>
      </c>
      <c r="E257" s="151"/>
      <c r="F257" s="146"/>
      <c r="G257" s="144"/>
      <c r="H257" s="144"/>
      <c r="I257" s="147"/>
      <c r="J257" s="144"/>
      <c r="K257" s="148"/>
      <c r="M257" s="52"/>
      <c r="N257" s="9"/>
      <c r="O257" s="10"/>
      <c r="P257" s="7"/>
      <c r="Q257" s="124"/>
      <c r="R257" s="66"/>
      <c r="S257" s="22" t="str">
        <f t="shared" si="255"/>
        <v/>
      </c>
      <c r="T257" s="22" t="str">
        <f t="shared" si="256"/>
        <v/>
      </c>
      <c r="U257" s="22" t="str">
        <f t="shared" si="257"/>
        <v/>
      </c>
      <c r="V257" s="31" t="str">
        <f t="shared" si="258"/>
        <v/>
      </c>
      <c r="W257" s="66"/>
      <c r="X257" s="61"/>
      <c r="Z257" s="52"/>
      <c r="AA257" s="9" t="s">
        <v>7</v>
      </c>
      <c r="AB257" s="10" t="s">
        <v>378</v>
      </c>
      <c r="AC257" s="7" t="s">
        <v>4</v>
      </c>
      <c r="AD257" s="7">
        <v>1</v>
      </c>
      <c r="AE257" s="68">
        <v>44243</v>
      </c>
      <c r="AF257" s="22">
        <f t="shared" si="259"/>
        <v>44244</v>
      </c>
      <c r="AG257" s="22">
        <f t="shared" ref="AG257:AG258" ca="1" si="272">IF(OR(EXACT(AD257,""), EXACT(AE257,"")), "", IF(AE257&lt;$D257, $D257, AE257))</f>
        <v>44372</v>
      </c>
      <c r="AH257" s="22">
        <f t="shared" ref="AH257:AH258" ca="1" si="273">IF(OR(EXACT(AD257,""), EXACT(AE257,"")), "", AD257+AG257)</f>
        <v>44373</v>
      </c>
      <c r="AI257" s="31">
        <f t="shared" ref="AI257:AI258" si="274">IF(OR(EXACT(AJ257,""), EXACT(AK257,"")), "",  AK257-AJ257)</f>
        <v>1</v>
      </c>
      <c r="AJ257" s="68">
        <v>44372</v>
      </c>
      <c r="AK257" s="61">
        <v>44373</v>
      </c>
      <c r="AM257" s="52"/>
      <c r="AN257" s="9" t="s">
        <v>7</v>
      </c>
      <c r="AO257" s="10" t="s">
        <v>342</v>
      </c>
      <c r="AP257" s="7"/>
      <c r="AQ257" s="7">
        <v>1</v>
      </c>
      <c r="AR257" s="6">
        <v>44503</v>
      </c>
      <c r="AS257" s="22">
        <f t="shared" ref="AS257:AS263" si="275">IF(OR(EXACT(AQ257,""), EXACT(AR257,"")), "", AQ257+AR257)</f>
        <v>44504</v>
      </c>
      <c r="AT257" s="22">
        <f t="shared" ref="AT257:AT263" ca="1" si="276">IF(OR(EXACT(AQ257, ""), EXACT(AR257, "")), "", IF(EXACT($D257, ""), AR257, IF(AR257&lt;$D257, $D257, AR257)))</f>
        <v>44503</v>
      </c>
      <c r="AU257" s="22">
        <f t="shared" ref="AU257:AU263" ca="1" si="277">IF(OR(EXACT(AQ257,""), EXACT(AR257,"")), "", AQ257+AT257)</f>
        <v>44504</v>
      </c>
      <c r="AV257" s="31">
        <f t="shared" ref="AV257:AV263" si="278">IF(OR(EXACT(AW257,""), EXACT(AX257,"")), "",  AX257-AW257)</f>
        <v>132</v>
      </c>
      <c r="AW257" s="6">
        <v>44372</v>
      </c>
      <c r="AX257" s="61">
        <v>44504</v>
      </c>
      <c r="AZ257" s="52"/>
      <c r="BA257" s="104"/>
      <c r="BB257" s="105"/>
      <c r="BC257" s="7"/>
      <c r="BD257" s="7"/>
      <c r="BE257" s="7"/>
      <c r="BF257" s="22" t="str">
        <f t="shared" si="267"/>
        <v/>
      </c>
      <c r="BG257" s="22" t="str">
        <f t="shared" si="268"/>
        <v/>
      </c>
      <c r="BH257" s="22" t="str">
        <f t="shared" si="269"/>
        <v/>
      </c>
      <c r="BI257" s="31" t="str">
        <f t="shared" si="270"/>
        <v/>
      </c>
      <c r="BJ257" s="8"/>
      <c r="BK257" s="61" t="s">
        <v>299</v>
      </c>
      <c r="BM257" s="19" t="str">
        <f t="shared" si="191"/>
        <v/>
      </c>
      <c r="BN257" s="20" t="str">
        <f t="shared" si="192"/>
        <v/>
      </c>
    </row>
    <row r="258" spans="2:66" x14ac:dyDescent="0.25">
      <c r="B258" s="143"/>
      <c r="C258" s="144"/>
      <c r="D258" s="152">
        <f t="shared" ca="1" si="271"/>
        <v>44372</v>
      </c>
      <c r="E258" s="151"/>
      <c r="F258" s="146"/>
      <c r="G258" s="144"/>
      <c r="H258" s="144"/>
      <c r="I258" s="147"/>
      <c r="J258" s="144"/>
      <c r="K258" s="148"/>
      <c r="M258" s="52"/>
      <c r="N258" s="9"/>
      <c r="O258" s="10"/>
      <c r="P258" s="7"/>
      <c r="Q258" s="124"/>
      <c r="R258" s="66"/>
      <c r="S258" s="22"/>
      <c r="T258" s="22"/>
      <c r="U258" s="22"/>
      <c r="V258" s="31"/>
      <c r="W258" s="66"/>
      <c r="X258" s="61"/>
      <c r="Z258" s="52"/>
      <c r="AA258" s="9" t="s">
        <v>7</v>
      </c>
      <c r="AB258" s="10" t="s">
        <v>380</v>
      </c>
      <c r="AC258" s="7" t="s">
        <v>4</v>
      </c>
      <c r="AD258" s="7">
        <v>1</v>
      </c>
      <c r="AE258" s="68">
        <v>44243</v>
      </c>
      <c r="AF258" s="22">
        <f t="shared" si="259"/>
        <v>44244</v>
      </c>
      <c r="AG258" s="22">
        <f t="shared" ca="1" si="272"/>
        <v>44372</v>
      </c>
      <c r="AH258" s="22">
        <f t="shared" ca="1" si="273"/>
        <v>44373</v>
      </c>
      <c r="AI258" s="31">
        <f t="shared" si="274"/>
        <v>1</v>
      </c>
      <c r="AJ258" s="68">
        <v>44372</v>
      </c>
      <c r="AK258" s="61">
        <v>44373</v>
      </c>
      <c r="AM258" s="52"/>
      <c r="AN258" s="9" t="s">
        <v>7</v>
      </c>
      <c r="AO258" s="10" t="s">
        <v>377</v>
      </c>
      <c r="AP258" s="7"/>
      <c r="AQ258" s="7">
        <v>1</v>
      </c>
      <c r="AR258" s="6">
        <v>44427</v>
      </c>
      <c r="AS258" s="22">
        <f t="shared" si="275"/>
        <v>44428</v>
      </c>
      <c r="AT258" s="22">
        <f t="shared" ca="1" si="276"/>
        <v>44427</v>
      </c>
      <c r="AU258" s="22">
        <f t="shared" ca="1" si="277"/>
        <v>44428</v>
      </c>
      <c r="AV258" s="31">
        <f t="shared" si="278"/>
        <v>132</v>
      </c>
      <c r="AW258" s="6">
        <v>44372</v>
      </c>
      <c r="AX258" s="61">
        <v>44504</v>
      </c>
      <c r="AZ258" s="52"/>
      <c r="BA258" s="84"/>
      <c r="BB258" s="85"/>
      <c r="BC258" s="7"/>
      <c r="BD258" s="7"/>
      <c r="BE258" s="7"/>
      <c r="BF258" s="22"/>
      <c r="BG258" s="22"/>
      <c r="BH258" s="22"/>
      <c r="BI258" s="31"/>
      <c r="BJ258" s="8"/>
      <c r="BK258" s="61"/>
      <c r="BM258" s="19" t="str">
        <f t="shared" si="191"/>
        <v/>
      </c>
      <c r="BN258" s="20" t="str">
        <f t="shared" si="192"/>
        <v/>
      </c>
    </row>
    <row r="259" spans="2:66" x14ac:dyDescent="0.25">
      <c r="B259" s="143"/>
      <c r="C259" s="144"/>
      <c r="D259" s="152">
        <f t="shared" ca="1" si="271"/>
        <v>44372</v>
      </c>
      <c r="E259" s="151"/>
      <c r="F259" s="146"/>
      <c r="G259" s="144"/>
      <c r="H259" s="144"/>
      <c r="I259" s="147"/>
      <c r="J259" s="144"/>
      <c r="K259" s="148"/>
      <c r="M259" s="52"/>
      <c r="N259" s="9"/>
      <c r="O259" s="10"/>
      <c r="P259" s="7"/>
      <c r="Q259" s="124"/>
      <c r="R259" s="66"/>
      <c r="S259" s="22"/>
      <c r="T259" s="22"/>
      <c r="U259" s="22"/>
      <c r="V259" s="31"/>
      <c r="W259" s="66"/>
      <c r="X259" s="61"/>
      <c r="Z259" s="52"/>
      <c r="AA259" s="9" t="s">
        <v>7</v>
      </c>
      <c r="AB259" s="10" t="s">
        <v>379</v>
      </c>
      <c r="AC259" s="7" t="s">
        <v>4</v>
      </c>
      <c r="AD259" s="7">
        <v>1</v>
      </c>
      <c r="AE259" s="68">
        <v>44243</v>
      </c>
      <c r="AF259" s="22">
        <f t="shared" ref="AF259:AF263" si="279">IF(OR(EXACT(AD259,""), EXACT(AE259,"")), "", AD259+AE259)</f>
        <v>44244</v>
      </c>
      <c r="AG259" s="22">
        <f t="shared" ref="AG259:AG263" ca="1" si="280">IF(OR(EXACT(AD259,""), EXACT(AE259,"")), "", IF(AE259&lt;$D259, $D259, AE259))</f>
        <v>44372</v>
      </c>
      <c r="AH259" s="22">
        <f t="shared" ref="AH259:AH263" ca="1" si="281">IF(OR(EXACT(AD259,""), EXACT(AE259,"")), "", AD259+AG259)</f>
        <v>44373</v>
      </c>
      <c r="AI259" s="31">
        <f t="shared" ref="AI259:AI263" si="282">IF(OR(EXACT(AJ259,""), EXACT(AK259,"")), "",  AK259-AJ259)</f>
        <v>1</v>
      </c>
      <c r="AJ259" s="68">
        <v>44372</v>
      </c>
      <c r="AK259" s="61">
        <v>44373</v>
      </c>
      <c r="AM259" s="52"/>
      <c r="AN259" s="9" t="s">
        <v>7</v>
      </c>
      <c r="AO259" s="10" t="s">
        <v>384</v>
      </c>
      <c r="AP259" s="7"/>
      <c r="AQ259" s="7">
        <v>1</v>
      </c>
      <c r="AR259" s="6">
        <v>44427</v>
      </c>
      <c r="AS259" s="22">
        <f t="shared" si="275"/>
        <v>44428</v>
      </c>
      <c r="AT259" s="22">
        <f t="shared" ca="1" si="276"/>
        <v>44427</v>
      </c>
      <c r="AU259" s="22">
        <f t="shared" ca="1" si="277"/>
        <v>44428</v>
      </c>
      <c r="AV259" s="31">
        <f t="shared" si="278"/>
        <v>132</v>
      </c>
      <c r="AW259" s="6">
        <v>44372</v>
      </c>
      <c r="AX259" s="61">
        <v>44504</v>
      </c>
      <c r="AZ259" s="52"/>
      <c r="BA259" s="84"/>
      <c r="BB259" s="85"/>
      <c r="BC259" s="7"/>
      <c r="BD259" s="7"/>
      <c r="BE259" s="7"/>
      <c r="BF259" s="22"/>
      <c r="BG259" s="22"/>
      <c r="BH259" s="22"/>
      <c r="BI259" s="31"/>
      <c r="BJ259" s="8"/>
      <c r="BK259" s="61"/>
      <c r="BM259" s="19" t="str">
        <f t="shared" si="191"/>
        <v/>
      </c>
      <c r="BN259" s="20" t="str">
        <f t="shared" si="192"/>
        <v/>
      </c>
    </row>
    <row r="260" spans="2:66" x14ac:dyDescent="0.25">
      <c r="B260" s="143"/>
      <c r="C260" s="144"/>
      <c r="D260" s="152">
        <f t="shared" ca="1" si="271"/>
        <v>44372</v>
      </c>
      <c r="E260" s="151"/>
      <c r="F260" s="146"/>
      <c r="G260" s="144"/>
      <c r="H260" s="144"/>
      <c r="I260" s="147"/>
      <c r="J260" s="144"/>
      <c r="K260" s="148"/>
      <c r="M260" s="52"/>
      <c r="N260" s="9"/>
      <c r="O260" s="10"/>
      <c r="P260" s="7"/>
      <c r="Q260" s="124"/>
      <c r="R260" s="66"/>
      <c r="S260" s="22"/>
      <c r="T260" s="22"/>
      <c r="U260" s="22"/>
      <c r="V260" s="31"/>
      <c r="W260" s="66"/>
      <c r="X260" s="61"/>
      <c r="Z260" s="52"/>
      <c r="AA260" s="9" t="s">
        <v>7</v>
      </c>
      <c r="AB260" s="10" t="s">
        <v>381</v>
      </c>
      <c r="AC260" s="7" t="s">
        <v>4</v>
      </c>
      <c r="AD260" s="7">
        <v>1</v>
      </c>
      <c r="AE260" s="68">
        <v>44243</v>
      </c>
      <c r="AF260" s="22">
        <f t="shared" si="279"/>
        <v>44244</v>
      </c>
      <c r="AG260" s="22">
        <f t="shared" ca="1" si="280"/>
        <v>44372</v>
      </c>
      <c r="AH260" s="22">
        <f t="shared" ca="1" si="281"/>
        <v>44373</v>
      </c>
      <c r="AI260" s="31">
        <f t="shared" si="282"/>
        <v>1</v>
      </c>
      <c r="AJ260" s="68">
        <v>44372</v>
      </c>
      <c r="AK260" s="61">
        <v>44373</v>
      </c>
      <c r="AM260" s="52"/>
      <c r="AN260" s="9" t="s">
        <v>7</v>
      </c>
      <c r="AO260" s="10" t="s">
        <v>385</v>
      </c>
      <c r="AP260" s="7"/>
      <c r="AQ260" s="7">
        <v>1</v>
      </c>
      <c r="AR260" s="6">
        <v>44427</v>
      </c>
      <c r="AS260" s="22">
        <f t="shared" si="275"/>
        <v>44428</v>
      </c>
      <c r="AT260" s="22">
        <f t="shared" ca="1" si="276"/>
        <v>44427</v>
      </c>
      <c r="AU260" s="22">
        <f t="shared" ca="1" si="277"/>
        <v>44428</v>
      </c>
      <c r="AV260" s="31">
        <f t="shared" si="278"/>
        <v>132</v>
      </c>
      <c r="AW260" s="6">
        <v>44372</v>
      </c>
      <c r="AX260" s="61">
        <v>44504</v>
      </c>
      <c r="AZ260" s="52"/>
      <c r="BA260" s="84"/>
      <c r="BB260" s="85"/>
      <c r="BC260" s="7"/>
      <c r="BD260" s="7"/>
      <c r="BE260" s="7"/>
      <c r="BF260" s="22"/>
      <c r="BG260" s="22"/>
      <c r="BH260" s="22"/>
      <c r="BI260" s="31"/>
      <c r="BJ260" s="8"/>
      <c r="BK260" s="61"/>
      <c r="BM260" s="19" t="str">
        <f t="shared" si="191"/>
        <v/>
      </c>
      <c r="BN260" s="20" t="str">
        <f t="shared" si="192"/>
        <v/>
      </c>
    </row>
    <row r="261" spans="2:66" x14ac:dyDescent="0.25">
      <c r="B261" s="143"/>
      <c r="C261" s="144"/>
      <c r="D261" s="152">
        <f t="shared" ca="1" si="271"/>
        <v>44372</v>
      </c>
      <c r="E261" s="151"/>
      <c r="F261" s="146"/>
      <c r="G261" s="144"/>
      <c r="H261" s="144"/>
      <c r="I261" s="147"/>
      <c r="J261" s="144"/>
      <c r="K261" s="148"/>
      <c r="M261" s="52"/>
      <c r="N261" s="9"/>
      <c r="O261" s="10"/>
      <c r="P261" s="7"/>
      <c r="Q261" s="124"/>
      <c r="R261" s="66"/>
      <c r="S261" s="22"/>
      <c r="T261" s="22"/>
      <c r="U261" s="22"/>
      <c r="V261" s="31"/>
      <c r="W261" s="66"/>
      <c r="X261" s="61"/>
      <c r="Z261" s="52"/>
      <c r="AA261" s="9" t="s">
        <v>7</v>
      </c>
      <c r="AB261" s="10" t="s">
        <v>382</v>
      </c>
      <c r="AC261" s="7" t="s">
        <v>4</v>
      </c>
      <c r="AD261" s="7">
        <v>1</v>
      </c>
      <c r="AE261" s="68">
        <v>44243</v>
      </c>
      <c r="AF261" s="22">
        <f t="shared" si="279"/>
        <v>44244</v>
      </c>
      <c r="AG261" s="22">
        <f t="shared" ca="1" si="280"/>
        <v>44372</v>
      </c>
      <c r="AH261" s="22">
        <f t="shared" ca="1" si="281"/>
        <v>44373</v>
      </c>
      <c r="AI261" s="31">
        <f t="shared" si="282"/>
        <v>1</v>
      </c>
      <c r="AJ261" s="68">
        <v>44372</v>
      </c>
      <c r="AK261" s="61">
        <v>44373</v>
      </c>
      <c r="AM261" s="52"/>
      <c r="AN261" s="9" t="s">
        <v>7</v>
      </c>
      <c r="AO261" s="10" t="s">
        <v>386</v>
      </c>
      <c r="AP261" s="7"/>
      <c r="AQ261" s="7">
        <v>1</v>
      </c>
      <c r="AR261" s="6">
        <v>44427</v>
      </c>
      <c r="AS261" s="22">
        <f t="shared" si="275"/>
        <v>44428</v>
      </c>
      <c r="AT261" s="22">
        <f t="shared" ca="1" si="276"/>
        <v>44427</v>
      </c>
      <c r="AU261" s="22">
        <f t="shared" ca="1" si="277"/>
        <v>44428</v>
      </c>
      <c r="AV261" s="31">
        <f t="shared" si="278"/>
        <v>132</v>
      </c>
      <c r="AW261" s="6">
        <v>44372</v>
      </c>
      <c r="AX261" s="61">
        <v>44504</v>
      </c>
      <c r="AZ261" s="52"/>
      <c r="BA261" s="84"/>
      <c r="BB261" s="85"/>
      <c r="BC261" s="7"/>
      <c r="BD261" s="7"/>
      <c r="BE261" s="7"/>
      <c r="BF261" s="22"/>
      <c r="BG261" s="22"/>
      <c r="BH261" s="22"/>
      <c r="BI261" s="31"/>
      <c r="BJ261" s="8"/>
      <c r="BK261" s="61"/>
      <c r="BM261" s="19" t="str">
        <f t="shared" si="191"/>
        <v/>
      </c>
      <c r="BN261" s="20" t="str">
        <f t="shared" si="192"/>
        <v/>
      </c>
    </row>
    <row r="262" spans="2:66" x14ac:dyDescent="0.25">
      <c r="B262" s="143"/>
      <c r="C262" s="144"/>
      <c r="D262" s="152">
        <f t="shared" ca="1" si="271"/>
        <v>44372</v>
      </c>
      <c r="E262" s="151"/>
      <c r="F262" s="146"/>
      <c r="G262" s="144"/>
      <c r="H262" s="144"/>
      <c r="I262" s="147"/>
      <c r="J262" s="144"/>
      <c r="K262" s="148"/>
      <c r="M262" s="52"/>
      <c r="N262" s="9"/>
      <c r="O262" s="10"/>
      <c r="P262" s="7"/>
      <c r="Q262" s="124"/>
      <c r="R262" s="66"/>
      <c r="S262" s="22" t="str">
        <f t="shared" si="255"/>
        <v/>
      </c>
      <c r="T262" s="22" t="str">
        <f t="shared" si="256"/>
        <v/>
      </c>
      <c r="U262" s="22" t="str">
        <f t="shared" si="257"/>
        <v/>
      </c>
      <c r="V262" s="31" t="str">
        <f t="shared" si="258"/>
        <v/>
      </c>
      <c r="W262" s="66"/>
      <c r="X262" s="61"/>
      <c r="Z262" s="52"/>
      <c r="AA262" s="9" t="s">
        <v>7</v>
      </c>
      <c r="AB262" s="10" t="s">
        <v>383</v>
      </c>
      <c r="AC262" s="7" t="s">
        <v>4</v>
      </c>
      <c r="AD262" s="7">
        <v>1</v>
      </c>
      <c r="AE262" s="68">
        <v>44243</v>
      </c>
      <c r="AF262" s="22">
        <f t="shared" si="279"/>
        <v>44244</v>
      </c>
      <c r="AG262" s="22">
        <f t="shared" ca="1" si="280"/>
        <v>44372</v>
      </c>
      <c r="AH262" s="22">
        <f t="shared" ca="1" si="281"/>
        <v>44373</v>
      </c>
      <c r="AI262" s="31">
        <f t="shared" si="282"/>
        <v>1</v>
      </c>
      <c r="AJ262" s="68">
        <v>44434</v>
      </c>
      <c r="AK262" s="61">
        <f>AJ262+AD262</f>
        <v>44435</v>
      </c>
      <c r="AM262" s="52" t="s">
        <v>0</v>
      </c>
      <c r="AN262" s="102" t="s">
        <v>5</v>
      </c>
      <c r="AO262" s="103"/>
      <c r="AP262" s="7"/>
      <c r="AQ262" s="7"/>
      <c r="AR262" s="7"/>
      <c r="AS262" s="22" t="str">
        <f t="shared" si="275"/>
        <v/>
      </c>
      <c r="AT262" s="22" t="str">
        <f t="shared" si="276"/>
        <v/>
      </c>
      <c r="AU262" s="22" t="str">
        <f t="shared" si="277"/>
        <v/>
      </c>
      <c r="AV262" s="31" t="str">
        <f t="shared" si="278"/>
        <v/>
      </c>
      <c r="AW262" s="6"/>
      <c r="AX262" s="61"/>
      <c r="AZ262" s="52"/>
      <c r="BA262" s="104"/>
      <c r="BB262" s="105"/>
      <c r="BC262" s="7"/>
      <c r="BD262" s="7"/>
      <c r="BE262" s="7"/>
      <c r="BF262" s="22" t="str">
        <f t="shared" si="267"/>
        <v/>
      </c>
      <c r="BG262" s="22" t="str">
        <f t="shared" si="268"/>
        <v/>
      </c>
      <c r="BH262" s="22" t="str">
        <f t="shared" si="269"/>
        <v/>
      </c>
      <c r="BI262" s="31" t="str">
        <f t="shared" si="270"/>
        <v/>
      </c>
      <c r="BJ262" s="8"/>
      <c r="BK262" s="61" t="s">
        <v>299</v>
      </c>
      <c r="BM262" s="19" t="str">
        <f t="shared" si="191"/>
        <v/>
      </c>
      <c r="BN262" s="20" t="str">
        <f t="shared" si="192"/>
        <v/>
      </c>
    </row>
    <row r="263" spans="2:66" x14ac:dyDescent="0.25">
      <c r="B263" s="143"/>
      <c r="C263" s="144"/>
      <c r="D263" s="152">
        <f t="shared" ca="1" si="271"/>
        <v>44372</v>
      </c>
      <c r="E263" s="151"/>
      <c r="F263" s="146"/>
      <c r="G263" s="144"/>
      <c r="H263" s="144"/>
      <c r="I263" s="147"/>
      <c r="J263" s="144"/>
      <c r="K263" s="148"/>
      <c r="M263" s="52"/>
      <c r="N263" s="9"/>
      <c r="O263" s="10"/>
      <c r="P263" s="7"/>
      <c r="Q263" s="124"/>
      <c r="R263" s="66"/>
      <c r="S263" s="22"/>
      <c r="T263" s="22"/>
      <c r="U263" s="22"/>
      <c r="V263" s="31"/>
      <c r="W263" s="66"/>
      <c r="X263" s="61"/>
      <c r="Z263" s="52"/>
      <c r="AA263" s="9"/>
      <c r="AB263" s="10"/>
      <c r="AC263" s="7"/>
      <c r="AD263" s="7"/>
      <c r="AE263" s="68"/>
      <c r="AF263" s="22" t="str">
        <f t="shared" si="279"/>
        <v/>
      </c>
      <c r="AG263" s="22" t="str">
        <f t="shared" si="280"/>
        <v/>
      </c>
      <c r="AH263" s="22" t="str">
        <f t="shared" si="281"/>
        <v/>
      </c>
      <c r="AI263" s="31" t="str">
        <f t="shared" si="282"/>
        <v/>
      </c>
      <c r="AJ263" s="66"/>
      <c r="AK263" s="61"/>
      <c r="AM263" s="52"/>
      <c r="AN263" s="82" t="s">
        <v>7</v>
      </c>
      <c r="AO263" s="83"/>
      <c r="AP263" s="7" t="s">
        <v>4</v>
      </c>
      <c r="AQ263" s="7">
        <v>1</v>
      </c>
      <c r="AR263" s="7"/>
      <c r="AS263" s="22" t="str">
        <f t="shared" si="275"/>
        <v/>
      </c>
      <c r="AT263" s="22" t="str">
        <f t="shared" si="276"/>
        <v/>
      </c>
      <c r="AU263" s="22" t="str">
        <f t="shared" si="277"/>
        <v/>
      </c>
      <c r="AV263" s="31" t="str">
        <f t="shared" si="278"/>
        <v/>
      </c>
      <c r="AW263" s="6"/>
      <c r="AX263" s="61"/>
      <c r="AZ263" s="52"/>
      <c r="BA263" s="76"/>
      <c r="BB263" s="77"/>
      <c r="BC263" s="7"/>
      <c r="BD263" s="7"/>
      <c r="BE263" s="7"/>
      <c r="BF263" s="22"/>
      <c r="BG263" s="22"/>
      <c r="BH263" s="22"/>
      <c r="BI263" s="31"/>
      <c r="BJ263" s="8"/>
      <c r="BK263" s="61"/>
      <c r="BM263" s="19" t="str">
        <f t="shared" ref="BM263:BM326" si="283">IF(EXACT(B263, ""), "", B263)</f>
        <v/>
      </c>
      <c r="BN263" s="20" t="str">
        <f t="shared" ref="BN263:BN326" si="284">IF(EXACT(BM263, ""), "", IF(H263&gt;K263, K263, H263))</f>
        <v/>
      </c>
    </row>
    <row r="264" spans="2:66" ht="15.75" thickBot="1" x14ac:dyDescent="0.3">
      <c r="B264" s="40"/>
      <c r="C264" s="41"/>
      <c r="D264" s="42"/>
      <c r="E264" s="139"/>
      <c r="F264" s="43"/>
      <c r="G264" s="41"/>
      <c r="H264" s="41"/>
      <c r="I264" s="44"/>
      <c r="J264" s="41"/>
      <c r="K264" s="45"/>
      <c r="M264" s="53"/>
      <c r="N264" s="59"/>
      <c r="O264" s="54"/>
      <c r="P264" s="55"/>
      <c r="Q264" s="125"/>
      <c r="R264" s="55"/>
      <c r="S264" s="55"/>
      <c r="T264" s="55"/>
      <c r="U264" s="55"/>
      <c r="V264" s="55"/>
      <c r="W264" s="56"/>
      <c r="X264" s="57"/>
      <c r="Z264" s="53"/>
      <c r="AA264" s="59"/>
      <c r="AB264" s="54"/>
      <c r="AC264" s="55"/>
      <c r="AD264" s="55"/>
      <c r="AE264" s="67"/>
      <c r="AF264" s="55"/>
      <c r="AG264" s="55"/>
      <c r="AH264" s="55"/>
      <c r="AI264" s="55"/>
      <c r="AJ264" s="69"/>
      <c r="AK264" s="57"/>
      <c r="AM264" s="53"/>
      <c r="AN264" s="59"/>
      <c r="AO264" s="54"/>
      <c r="AP264" s="55"/>
      <c r="AQ264" s="55"/>
      <c r="AR264" s="55"/>
      <c r="AS264" s="55"/>
      <c r="AT264" s="55"/>
      <c r="AU264" s="55"/>
      <c r="AV264" s="55"/>
      <c r="AW264" s="56"/>
      <c r="AX264" s="57"/>
      <c r="AZ264" s="53"/>
      <c r="BA264" s="59"/>
      <c r="BB264" s="54"/>
      <c r="BC264" s="55"/>
      <c r="BD264" s="55"/>
      <c r="BE264" s="55"/>
      <c r="BF264" s="55"/>
      <c r="BG264" s="55"/>
      <c r="BH264" s="55"/>
      <c r="BI264" s="55"/>
      <c r="BJ264" s="56"/>
      <c r="BK264" s="57"/>
      <c r="BM264" s="19" t="str">
        <f t="shared" si="283"/>
        <v/>
      </c>
      <c r="BN264" s="20" t="str">
        <f t="shared" si="284"/>
        <v/>
      </c>
    </row>
    <row r="265" spans="2:66" x14ac:dyDescent="0.25">
      <c r="B265" s="34" t="s">
        <v>427</v>
      </c>
      <c r="C265" s="35" t="s">
        <v>375</v>
      </c>
      <c r="D265" s="36">
        <f ca="1">IF(EXACT(C265, ""), "", VLOOKUP(C265, OFFSET($BM$6, 0, 0, PARAMETER!$C$2, 2), 2, FALSE))</f>
        <v>44158</v>
      </c>
      <c r="E265" s="138"/>
      <c r="F265" s="37">
        <f ca="1">IF(OR(EXACT(G265, ""), EXACT(H265, "")), "", H265-G265)</f>
        <v>0</v>
      </c>
      <c r="G265" s="38">
        <f ca="1">IF(COUNT(T265, AG265, AT265, BG265)=0, D265, MIN(T265, AG265, AT265, BG265))</f>
        <v>44158</v>
      </c>
      <c r="H265" s="38">
        <f ca="1">IF(COUNT(U265, AH265, AU265, BH265)=0, (D265 + IFERROR(1/(1/E265), 0)), MAX(U265, AH265, AU265, BH265))</f>
        <v>44158</v>
      </c>
      <c r="I265" s="37">
        <f ca="1">IF(OR(EXACT(J265, ""), EXACT(K265, "")), "", K265-J265)</f>
        <v>0</v>
      </c>
      <c r="J265" s="38">
        <f ca="1">IF(COUNT(W265, AJ265, AW265, BJ265)=0, D265, MIN(W265, AJ265, AW265, BJ265))</f>
        <v>44158</v>
      </c>
      <c r="K265" s="39">
        <f ca="1">IF(COUNT(X265, AK265, AX265, BK265)=0, (D265 + IFERROR(1/(1/E265), 0)), MAX(X265, AK265, AX265, BK265))</f>
        <v>44158</v>
      </c>
      <c r="M265" s="46"/>
      <c r="N265" s="58"/>
      <c r="O265" s="47"/>
      <c r="P265" s="48"/>
      <c r="Q265" s="123" t="str">
        <f>IF(OR(EXACT(R265, ""), EXACT(S265, "")), "", S265-R265)</f>
        <v/>
      </c>
      <c r="R265" s="50" t="str">
        <f>IF(COUNT(R266:R270)=0, "", MIN(R266:R270))</f>
        <v/>
      </c>
      <c r="S265" s="50" t="str">
        <f>IF(COUNT(S266:S270)=0, "", MAX(S266:S270))</f>
        <v/>
      </c>
      <c r="T265" s="50" t="str">
        <f>IF(COUNT(T266:T270)=0, "", MIN(T266:T270))</f>
        <v/>
      </c>
      <c r="U265" s="50" t="str">
        <f>IF(COUNT(U266:U270)=0, "", MAX(U266:U270))</f>
        <v/>
      </c>
      <c r="V265" s="49" t="str">
        <f>IF(OR(EXACT(W265, ""), EXACT(X265, "")), "", X265-W265)</f>
        <v/>
      </c>
      <c r="W265" s="50" t="str">
        <f>IF(COUNT(W266:W270)=0, "", MIN(W266:W270))</f>
        <v/>
      </c>
      <c r="X265" s="51" t="str">
        <f>IF(COUNT(X266:X270)=0, "", MAX(X266:X270))</f>
        <v/>
      </c>
      <c r="Y265" s="11"/>
      <c r="Z265" s="46"/>
      <c r="AA265" s="58"/>
      <c r="AB265" s="47"/>
      <c r="AC265" s="48"/>
      <c r="AD265" s="49" t="str">
        <f>IF(OR(EXACT(AE265, ""), EXACT(AF265, "")), "", AF265-AE265)</f>
        <v/>
      </c>
      <c r="AE265" s="50" t="str">
        <f>IF(COUNT(AE266:AE270)=0, "", MIN(AE266:AE270))</f>
        <v/>
      </c>
      <c r="AF265" s="50" t="str">
        <f>IF(COUNT(AF266:AF270)=0, "", MAX(AF266:AF270))</f>
        <v/>
      </c>
      <c r="AG265" s="50" t="str">
        <f>IF(COUNT(AG266:AG270)=0, "", MIN(AG266:AG270))</f>
        <v/>
      </c>
      <c r="AH265" s="50" t="str">
        <f>IF(COUNT(AH266:AH270)=0, "", MAX(AH266:AH270))</f>
        <v/>
      </c>
      <c r="AI265" s="49" t="str">
        <f>IF(OR(EXACT(AJ265, ""), EXACT(AK265, "")), "", AK265-AJ265)</f>
        <v/>
      </c>
      <c r="AJ265" s="50" t="str">
        <f>IF(COUNT(AJ266:AJ270)=0, "", MIN(AJ266:AJ270))</f>
        <v/>
      </c>
      <c r="AK265" s="51" t="str">
        <f>IF(COUNT(AK266:AK270)=0, "", MAX(AK266:AK270))</f>
        <v/>
      </c>
      <c r="AL265" s="11"/>
      <c r="AM265" s="46"/>
      <c r="AN265" s="58"/>
      <c r="AO265" s="47"/>
      <c r="AP265" s="48"/>
      <c r="AQ265" s="49" t="str">
        <f>IF(OR(EXACT(AR265, ""), EXACT(AS265, "")), "", AS265-AR265)</f>
        <v/>
      </c>
      <c r="AR265" s="50" t="str">
        <f>IF(COUNT(AR266:AR270)=0, "", MIN(AR266:AR270))</f>
        <v/>
      </c>
      <c r="AS265" s="50" t="str">
        <f>IF(COUNT(AS266:AS270)=0, "", MAX(AS266:AS270))</f>
        <v/>
      </c>
      <c r="AT265" s="50" t="str">
        <f>IF(COUNT(AT266:AT270)=0, "", MIN(AT266:AT270))</f>
        <v/>
      </c>
      <c r="AU265" s="50" t="str">
        <f>IF(COUNT(AU266:AU270)=0, "", MAX(AU266:AU270))</f>
        <v/>
      </c>
      <c r="AV265" s="49" t="str">
        <f>IF(OR(EXACT(AW265, ""), EXACT(AX265, "")), "", AX265-AW265)</f>
        <v/>
      </c>
      <c r="AW265" s="50" t="str">
        <f>IF(COUNT(AW266:AW270)=0, "", MIN(AW266:AW270))</f>
        <v/>
      </c>
      <c r="AX265" s="51" t="str">
        <f>IF(COUNT(AX266:AX270)=0, "", MAX(AX266:AX270))</f>
        <v/>
      </c>
      <c r="AY265" s="11"/>
      <c r="AZ265" s="46"/>
      <c r="BA265" s="58"/>
      <c r="BB265" s="47"/>
      <c r="BC265" s="48"/>
      <c r="BD265" s="49" t="str">
        <f>IF(OR(EXACT(BE265, ""), EXACT(BF265, "")), "", BF265-BE265)</f>
        <v/>
      </c>
      <c r="BE265" s="50" t="str">
        <f>IF(COUNT(BE266:BE270)=0, "", MIN(BE266:BE270))</f>
        <v/>
      </c>
      <c r="BF265" s="50" t="str">
        <f>IF(COUNT(BF266:BF270)=0, "", MAX(BF266:BF270))</f>
        <v/>
      </c>
      <c r="BG265" s="50" t="str">
        <f>IF(COUNT(BG266:BG270)=0, "", MIN(BG266:BG270))</f>
        <v/>
      </c>
      <c r="BH265" s="50" t="str">
        <f>IF(COUNT(BH266:BH270)=0, "", MAX(BH266:BH270))</f>
        <v/>
      </c>
      <c r="BI265" s="49" t="str">
        <f>IF(OR(EXACT(BJ265, ""), EXACT(BK265, "")), "", BK265-BJ265)</f>
        <v/>
      </c>
      <c r="BJ265" s="50" t="str">
        <f>IF(COUNT(BJ266:BJ270)=0, "", MIN(BJ266:BJ270))</f>
        <v/>
      </c>
      <c r="BK265" s="51" t="str">
        <f>IF(COUNT(BK266:BK270)=0, "", MAX(BK266:BK270))</f>
        <v/>
      </c>
      <c r="BM265" s="19" t="str">
        <f t="shared" si="283"/>
        <v>CustomerRelation.System.Sync</v>
      </c>
      <c r="BN265" s="20">
        <f t="shared" ca="1" si="284"/>
        <v>44158</v>
      </c>
    </row>
    <row r="266" spans="2:66" x14ac:dyDescent="0.25">
      <c r="B266" s="143"/>
      <c r="C266" s="144"/>
      <c r="D266" s="150">
        <f ca="1">D265</f>
        <v>44158</v>
      </c>
      <c r="E266" s="151"/>
      <c r="F266" s="146"/>
      <c r="G266" s="144"/>
      <c r="H266" s="144"/>
      <c r="I266" s="147"/>
      <c r="J266" s="144"/>
      <c r="K266" s="148"/>
      <c r="M266" s="52"/>
      <c r="N266" s="9"/>
      <c r="O266" s="10"/>
      <c r="P266" s="7"/>
      <c r="Q266" s="124"/>
      <c r="R266" s="66"/>
      <c r="S266" s="22" t="str">
        <f t="shared" ref="S266:S268" si="285">IF(OR(EXACT(Q266,""), EXACT(R266,"")), "", Q266+R266)</f>
        <v/>
      </c>
      <c r="T266" s="22" t="str">
        <f t="shared" ref="T266:T268" si="286">IF(OR(EXACT(Q266,""), EXACT(R266,"")), "", IF(R266&lt;$D266, $D266, R266))</f>
        <v/>
      </c>
      <c r="U266" s="22" t="str">
        <f t="shared" ref="U266:U268" si="287">IF(OR(EXACT(Q266,""), EXACT(R266,"")), "", Q266+T266)</f>
        <v/>
      </c>
      <c r="V266" s="31" t="str">
        <f t="shared" ref="V266:V268" si="288">IF(OR(EXACT(W266,""), EXACT(X266,"")), "",  X266-W266)</f>
        <v/>
      </c>
      <c r="W266" s="66"/>
      <c r="X266" s="61"/>
      <c r="Z266" s="52"/>
      <c r="AA266" s="9" t="s">
        <v>7</v>
      </c>
      <c r="AB266" s="10"/>
      <c r="AC266" s="7" t="s">
        <v>4</v>
      </c>
      <c r="AD266" s="7"/>
      <c r="AE266" s="68"/>
      <c r="AF266" s="22" t="str">
        <f t="shared" ref="AF266:AF268" si="289">IF(OR(EXACT(AD266,""), EXACT(AE266,"")), "", AD266+AE266)</f>
        <v/>
      </c>
      <c r="AG266" s="22" t="str">
        <f t="shared" ref="AG266:AG268" si="290">IF(OR(EXACT(AD266,""), EXACT(AE266,"")), "", IF(AE266&lt;$D266, $D266, AE266))</f>
        <v/>
      </c>
      <c r="AH266" s="22" t="str">
        <f t="shared" ref="AH266:AH268" si="291">IF(OR(EXACT(AD266,""), EXACT(AE266,"")), "", AD266+AG266)</f>
        <v/>
      </c>
      <c r="AI266" s="31" t="str">
        <f t="shared" ref="AI266:AI268" si="292">IF(OR(EXACT(AJ266,""), EXACT(AK266,"")), "",  AK266-AJ266)</f>
        <v/>
      </c>
      <c r="AJ266" s="66"/>
      <c r="AK266" s="61"/>
      <c r="AM266" s="52" t="s">
        <v>0</v>
      </c>
      <c r="AN266" s="102" t="s">
        <v>6</v>
      </c>
      <c r="AO266" s="103"/>
      <c r="AP266" s="7"/>
      <c r="AQ266" s="7"/>
      <c r="AR266" s="7"/>
      <c r="AS266" s="22" t="str">
        <f t="shared" ref="AS266:AS268" si="293">IF(OR(EXACT(AQ266,""), EXACT(AR266,"")), "", AQ266+AR266)</f>
        <v/>
      </c>
      <c r="AT266" s="22" t="str">
        <f t="shared" ref="AT266:AT268" si="294">IF(OR(EXACT(AQ266, ""), EXACT(AR266, "")), "", IF(EXACT($D266, ""), AR266, IF(AR266&lt;$D266, $D266, AR266)))</f>
        <v/>
      </c>
      <c r="AU266" s="22" t="str">
        <f t="shared" ref="AU266:AU268" si="295">IF(OR(EXACT(AQ266,""), EXACT(AR266,"")), "", AQ266+AT266)</f>
        <v/>
      </c>
      <c r="AV266" s="31" t="str">
        <f t="shared" ref="AV266:AV268" si="296">IF(OR(EXACT(AW266,""), EXACT(AX266,"")), "",  AX266-AW266)</f>
        <v/>
      </c>
      <c r="AW266" s="6"/>
      <c r="AX266" s="61"/>
      <c r="AZ266" s="52"/>
      <c r="BA266" s="104"/>
      <c r="BB266" s="105"/>
      <c r="BC266" s="7"/>
      <c r="BD266" s="7"/>
      <c r="BE266" s="7"/>
      <c r="BF266" s="22" t="str">
        <f t="shared" ref="BF266:BF268" si="297">IF(OR(EXACT(BD266,""), EXACT(BE266,"")), "", BD266+BE266)</f>
        <v/>
      </c>
      <c r="BG266" s="22" t="str">
        <f t="shared" ref="BG266:BG268" si="298">IF(OR(EXACT(BD266, ""), EXACT(BE266, "")), "", IF(EXACT($D266, ""), BE266, IF(BE266&lt;$D266, $D266, BE266)))</f>
        <v/>
      </c>
      <c r="BH266" s="22" t="str">
        <f t="shared" ref="BH266:BH268" si="299">IF(OR(EXACT(BD266,""), EXACT(BE266,"")), "", BD266+BG266)</f>
        <v/>
      </c>
      <c r="BI266" s="31" t="str">
        <f t="shared" ref="BI266:BI268" si="300">IF(OR(EXACT(BJ266,""), EXACT(BK266,"")), "",  BK266-BJ266)</f>
        <v/>
      </c>
      <c r="BJ266" s="8"/>
      <c r="BK266" s="61" t="s">
        <v>299</v>
      </c>
      <c r="BM266" s="19" t="str">
        <f t="shared" si="283"/>
        <v/>
      </c>
      <c r="BN266" s="20" t="str">
        <f t="shared" si="284"/>
        <v/>
      </c>
    </row>
    <row r="267" spans="2:66" x14ac:dyDescent="0.25">
      <c r="B267" s="143"/>
      <c r="C267" s="144"/>
      <c r="D267" s="150">
        <f t="shared" ref="D267:D269" ca="1" si="301">D266</f>
        <v>44158</v>
      </c>
      <c r="E267" s="151"/>
      <c r="F267" s="146"/>
      <c r="G267" s="144"/>
      <c r="H267" s="144"/>
      <c r="I267" s="147"/>
      <c r="J267" s="144"/>
      <c r="K267" s="148"/>
      <c r="M267" s="52"/>
      <c r="N267" s="9"/>
      <c r="O267" s="10"/>
      <c r="P267" s="7"/>
      <c r="Q267" s="124"/>
      <c r="R267" s="66"/>
      <c r="S267" s="22" t="str">
        <f t="shared" si="285"/>
        <v/>
      </c>
      <c r="T267" s="22" t="str">
        <f t="shared" si="286"/>
        <v/>
      </c>
      <c r="U267" s="22" t="str">
        <f t="shared" si="287"/>
        <v/>
      </c>
      <c r="V267" s="31" t="str">
        <f t="shared" si="288"/>
        <v/>
      </c>
      <c r="W267" s="66"/>
      <c r="X267" s="61"/>
      <c r="Z267" s="52"/>
      <c r="AA267" s="9"/>
      <c r="AB267" s="10"/>
      <c r="AC267" s="7"/>
      <c r="AD267" s="7"/>
      <c r="AE267" s="66"/>
      <c r="AF267" s="22" t="str">
        <f t="shared" si="289"/>
        <v/>
      </c>
      <c r="AG267" s="22" t="str">
        <f t="shared" si="290"/>
        <v/>
      </c>
      <c r="AH267" s="22" t="str">
        <f t="shared" si="291"/>
        <v/>
      </c>
      <c r="AI267" s="31" t="str">
        <f t="shared" si="292"/>
        <v/>
      </c>
      <c r="AJ267" s="66"/>
      <c r="AK267" s="61"/>
      <c r="AM267" s="52"/>
      <c r="AN267" s="9" t="s">
        <v>7</v>
      </c>
      <c r="AO267" s="10"/>
      <c r="AP267" s="7" t="s">
        <v>4</v>
      </c>
      <c r="AQ267" s="7">
        <v>1</v>
      </c>
      <c r="AR267" s="6"/>
      <c r="AS267" s="22" t="str">
        <f t="shared" si="293"/>
        <v/>
      </c>
      <c r="AT267" s="22" t="str">
        <f t="shared" si="294"/>
        <v/>
      </c>
      <c r="AU267" s="22" t="str">
        <f t="shared" si="295"/>
        <v/>
      </c>
      <c r="AV267" s="31" t="str">
        <f t="shared" si="296"/>
        <v/>
      </c>
      <c r="AW267" s="6"/>
      <c r="AX267" s="61"/>
      <c r="AZ267" s="52"/>
      <c r="BA267" s="104"/>
      <c r="BB267" s="105"/>
      <c r="BC267" s="7"/>
      <c r="BD267" s="7"/>
      <c r="BE267" s="7"/>
      <c r="BF267" s="22" t="str">
        <f t="shared" si="297"/>
        <v/>
      </c>
      <c r="BG267" s="22" t="str">
        <f t="shared" si="298"/>
        <v/>
      </c>
      <c r="BH267" s="22" t="str">
        <f t="shared" si="299"/>
        <v/>
      </c>
      <c r="BI267" s="31" t="str">
        <f t="shared" si="300"/>
        <v/>
      </c>
      <c r="BJ267" s="8"/>
      <c r="BK267" s="61" t="s">
        <v>299</v>
      </c>
      <c r="BM267" s="19" t="str">
        <f t="shared" si="283"/>
        <v/>
      </c>
      <c r="BN267" s="20" t="str">
        <f t="shared" si="284"/>
        <v/>
      </c>
    </row>
    <row r="268" spans="2:66" x14ac:dyDescent="0.25">
      <c r="B268" s="143"/>
      <c r="C268" s="144"/>
      <c r="D268" s="150">
        <f t="shared" ca="1" si="301"/>
        <v>44158</v>
      </c>
      <c r="E268" s="151"/>
      <c r="F268" s="146"/>
      <c r="G268" s="144"/>
      <c r="H268" s="144"/>
      <c r="I268" s="147"/>
      <c r="J268" s="144"/>
      <c r="K268" s="148"/>
      <c r="M268" s="52"/>
      <c r="N268" s="9"/>
      <c r="O268" s="10"/>
      <c r="P268" s="7"/>
      <c r="Q268" s="124"/>
      <c r="R268" s="66"/>
      <c r="S268" s="22" t="str">
        <f t="shared" si="285"/>
        <v/>
      </c>
      <c r="T268" s="22" t="str">
        <f t="shared" si="286"/>
        <v/>
      </c>
      <c r="U268" s="22" t="str">
        <f t="shared" si="287"/>
        <v/>
      </c>
      <c r="V268" s="31" t="str">
        <f t="shared" si="288"/>
        <v/>
      </c>
      <c r="W268" s="66"/>
      <c r="X268" s="61"/>
      <c r="Z268" s="52"/>
      <c r="AA268" s="9"/>
      <c r="AB268" s="10"/>
      <c r="AC268" s="7"/>
      <c r="AD268" s="7"/>
      <c r="AE268" s="68"/>
      <c r="AF268" s="22" t="str">
        <f t="shared" si="289"/>
        <v/>
      </c>
      <c r="AG268" s="22" t="str">
        <f t="shared" si="290"/>
        <v/>
      </c>
      <c r="AH268" s="22" t="str">
        <f t="shared" si="291"/>
        <v/>
      </c>
      <c r="AI268" s="31" t="str">
        <f t="shared" si="292"/>
        <v/>
      </c>
      <c r="AJ268" s="66"/>
      <c r="AK268" s="61"/>
      <c r="AM268" s="52" t="s">
        <v>0</v>
      </c>
      <c r="AN268" s="102" t="s">
        <v>5</v>
      </c>
      <c r="AO268" s="103"/>
      <c r="AP268" s="7"/>
      <c r="AQ268" s="7"/>
      <c r="AR268" s="7"/>
      <c r="AS268" s="22" t="str">
        <f t="shared" si="293"/>
        <v/>
      </c>
      <c r="AT268" s="22" t="str">
        <f t="shared" si="294"/>
        <v/>
      </c>
      <c r="AU268" s="22" t="str">
        <f t="shared" si="295"/>
        <v/>
      </c>
      <c r="AV268" s="31" t="str">
        <f t="shared" si="296"/>
        <v/>
      </c>
      <c r="AW268" s="6"/>
      <c r="AX268" s="61"/>
      <c r="AZ268" s="52"/>
      <c r="BA268" s="104"/>
      <c r="BB268" s="105"/>
      <c r="BC268" s="7"/>
      <c r="BD268" s="7"/>
      <c r="BE268" s="7"/>
      <c r="BF268" s="22" t="str">
        <f t="shared" si="297"/>
        <v/>
      </c>
      <c r="BG268" s="22" t="str">
        <f t="shared" si="298"/>
        <v/>
      </c>
      <c r="BH268" s="22" t="str">
        <f t="shared" si="299"/>
        <v/>
      </c>
      <c r="BI268" s="31" t="str">
        <f t="shared" si="300"/>
        <v/>
      </c>
      <c r="BJ268" s="8"/>
      <c r="BK268" s="61" t="s">
        <v>299</v>
      </c>
      <c r="BM268" s="19" t="str">
        <f t="shared" si="283"/>
        <v/>
      </c>
      <c r="BN268" s="20" t="str">
        <f t="shared" si="284"/>
        <v/>
      </c>
    </row>
    <row r="269" spans="2:66" x14ac:dyDescent="0.25">
      <c r="B269" s="143"/>
      <c r="C269" s="144"/>
      <c r="D269" s="150">
        <f t="shared" ca="1" si="301"/>
        <v>44158</v>
      </c>
      <c r="E269" s="151"/>
      <c r="F269" s="146"/>
      <c r="G269" s="144"/>
      <c r="H269" s="144"/>
      <c r="I269" s="147"/>
      <c r="J269" s="144"/>
      <c r="K269" s="148"/>
      <c r="M269" s="52"/>
      <c r="N269" s="9"/>
      <c r="O269" s="10"/>
      <c r="P269" s="7"/>
      <c r="Q269" s="124"/>
      <c r="R269" s="66"/>
      <c r="S269" s="22"/>
      <c r="T269" s="22"/>
      <c r="U269" s="22"/>
      <c r="V269" s="31"/>
      <c r="W269" s="66"/>
      <c r="X269" s="61"/>
      <c r="Z269" s="52"/>
      <c r="AA269" s="9"/>
      <c r="AB269" s="10"/>
      <c r="AC269" s="7"/>
      <c r="AD269" s="7"/>
      <c r="AE269" s="68"/>
      <c r="AF269" s="22"/>
      <c r="AG269" s="22"/>
      <c r="AH269" s="22"/>
      <c r="AI269" s="31"/>
      <c r="AJ269" s="66"/>
      <c r="AK269" s="61"/>
      <c r="AM269" s="52"/>
      <c r="AN269" s="82" t="s">
        <v>7</v>
      </c>
      <c r="AO269" s="85"/>
      <c r="AP269" s="7" t="s">
        <v>4</v>
      </c>
      <c r="AQ269" s="7">
        <v>1</v>
      </c>
      <c r="AR269" s="7"/>
      <c r="AS269" s="22"/>
      <c r="AT269" s="22"/>
      <c r="AU269" s="22"/>
      <c r="AV269" s="31"/>
      <c r="AW269" s="6"/>
      <c r="AX269" s="61"/>
      <c r="AZ269" s="52"/>
      <c r="BA269" s="84"/>
      <c r="BB269" s="85"/>
      <c r="BC269" s="7"/>
      <c r="BD269" s="7"/>
      <c r="BE269" s="7"/>
      <c r="BF269" s="22"/>
      <c r="BG269" s="22"/>
      <c r="BH269" s="22"/>
      <c r="BI269" s="31"/>
      <c r="BJ269" s="8"/>
      <c r="BK269" s="61"/>
      <c r="BM269" s="19" t="str">
        <f t="shared" si="283"/>
        <v/>
      </c>
      <c r="BN269" s="20" t="str">
        <f t="shared" si="284"/>
        <v/>
      </c>
    </row>
    <row r="270" spans="2:66" ht="15.75" thickBot="1" x14ac:dyDescent="0.3">
      <c r="B270" s="40"/>
      <c r="C270" s="41"/>
      <c r="D270" s="42"/>
      <c r="E270" s="139"/>
      <c r="F270" s="43"/>
      <c r="G270" s="41"/>
      <c r="H270" s="41"/>
      <c r="I270" s="44"/>
      <c r="J270" s="41"/>
      <c r="K270" s="45"/>
      <c r="M270" s="53"/>
      <c r="N270" s="59"/>
      <c r="O270" s="54"/>
      <c r="P270" s="55"/>
      <c r="Q270" s="125"/>
      <c r="R270" s="55"/>
      <c r="S270" s="55"/>
      <c r="T270" s="55"/>
      <c r="U270" s="55"/>
      <c r="V270" s="55"/>
      <c r="W270" s="56"/>
      <c r="X270" s="57"/>
      <c r="Z270" s="53"/>
      <c r="AA270" s="59"/>
      <c r="AB270" s="54"/>
      <c r="AC270" s="55"/>
      <c r="AD270" s="55"/>
      <c r="AE270" s="67"/>
      <c r="AF270" s="55"/>
      <c r="AG270" s="55"/>
      <c r="AH270" s="55"/>
      <c r="AI270" s="55"/>
      <c r="AJ270" s="69"/>
      <c r="AK270" s="57"/>
      <c r="AM270" s="53"/>
      <c r="AN270" s="59"/>
      <c r="AO270" s="54"/>
      <c r="AP270" s="55"/>
      <c r="AQ270" s="55"/>
      <c r="AR270" s="55"/>
      <c r="AS270" s="55"/>
      <c r="AT270" s="55"/>
      <c r="AU270" s="55"/>
      <c r="AV270" s="55"/>
      <c r="AW270" s="56"/>
      <c r="AX270" s="57"/>
      <c r="AZ270" s="53"/>
      <c r="BA270" s="59"/>
      <c r="BB270" s="54"/>
      <c r="BC270" s="55"/>
      <c r="BD270" s="55"/>
      <c r="BE270" s="55"/>
      <c r="BF270" s="55"/>
      <c r="BG270" s="55"/>
      <c r="BH270" s="55"/>
      <c r="BI270" s="55"/>
      <c r="BJ270" s="56"/>
      <c r="BK270" s="57"/>
      <c r="BM270" s="19" t="str">
        <f t="shared" si="283"/>
        <v/>
      </c>
      <c r="BN270" s="20" t="str">
        <f t="shared" si="284"/>
        <v/>
      </c>
    </row>
    <row r="271" spans="2:66" x14ac:dyDescent="0.25">
      <c r="B271" s="34" t="s">
        <v>337</v>
      </c>
      <c r="C271" s="35" t="s">
        <v>427</v>
      </c>
      <c r="D271" s="36">
        <f ca="1">IF(EXACT(C271, ""), "", VLOOKUP(C271, OFFSET($BM$6, 0, 0, PARAMETER!$C$2, 2), 2, FALSE))</f>
        <v>44158</v>
      </c>
      <c r="E271" s="138"/>
      <c r="F271" s="37">
        <f ca="1">IF(OR(EXACT(G271, ""), EXACT(H271, "")), "", H271-G271)</f>
        <v>71</v>
      </c>
      <c r="G271" s="38">
        <f ca="1">IF(COUNT(T271, AG271, AT271, BG271)=0, D271, MIN(T271, AG271, AT271, BG271))</f>
        <v>44238</v>
      </c>
      <c r="H271" s="38">
        <f ca="1">IF(COUNT(U271, AH271, AU271, BH271)=0, (D271 + IFERROR(1/(1/E271), 0)), MAX(U271, AH271, AU271, BH271))</f>
        <v>44309</v>
      </c>
      <c r="I271" s="37">
        <f>IF(OR(EXACT(J271, ""), EXACT(K271, "")), "", K271-J271)</f>
        <v>71</v>
      </c>
      <c r="J271" s="38">
        <f>IF(COUNT(W271, AJ271, AW271, BJ271)=0, D271, MIN(W271, AJ271, AW271, BJ271))</f>
        <v>44238</v>
      </c>
      <c r="K271" s="39">
        <f>IF(COUNT(X271, AK271, AX271, BK271)=0, (D271 + IFERROR(1/(1/E271), 0)), MAX(X271, AK271, AX271, BK271))</f>
        <v>44309</v>
      </c>
      <c r="M271" s="46"/>
      <c r="N271" s="58"/>
      <c r="O271" s="47"/>
      <c r="P271" s="48"/>
      <c r="Q271" s="123" t="str">
        <f>IF(OR(EXACT(R271, ""), EXACT(S271, "")), "", S271-R271)</f>
        <v/>
      </c>
      <c r="R271" s="50" t="str">
        <f>IF(COUNT(R272:R278)=0, "", MIN(R272:R278))</f>
        <v/>
      </c>
      <c r="S271" s="50" t="str">
        <f>IF(COUNT(S272:S278)=0, "", MAX(S272:S278))</f>
        <v/>
      </c>
      <c r="T271" s="50" t="str">
        <f>IF(COUNT(T272:T278)=0, "", MIN(T272:T278))</f>
        <v/>
      </c>
      <c r="U271" s="50" t="str">
        <f>IF(COUNT(U272:U278)=0, "", MAX(U272:U278))</f>
        <v/>
      </c>
      <c r="V271" s="49" t="str">
        <f>IF(OR(EXACT(W271, ""), EXACT(X271, "")), "", X271-W271)</f>
        <v/>
      </c>
      <c r="W271" s="50" t="str">
        <f>IF(COUNT(W272:W278)=0, "", MIN(W272:W278))</f>
        <v/>
      </c>
      <c r="X271" s="51" t="str">
        <f>IF(COUNT(X272:X278)=0, "", MAX(X272:X278))</f>
        <v/>
      </c>
      <c r="Y271" s="11"/>
      <c r="Z271" s="46"/>
      <c r="AA271" s="58"/>
      <c r="AB271" s="47"/>
      <c r="AC271" s="48"/>
      <c r="AD271" s="49">
        <f>IF(OR(EXACT(AE271, ""), EXACT(AF271, "")), "", AF271-AE271)</f>
        <v>1</v>
      </c>
      <c r="AE271" s="50">
        <f>IF(COUNT(AE272:AE278)=0, "", MIN(AE272:AE278))</f>
        <v>44250</v>
      </c>
      <c r="AF271" s="50">
        <f>IF(COUNT(AF272:AF278)=0, "", MAX(AF272:AF278))</f>
        <v>44251</v>
      </c>
      <c r="AG271" s="50">
        <f ca="1">IF(COUNT(AG272:AG278)=0, "", MIN(AG272:AG278))</f>
        <v>44250</v>
      </c>
      <c r="AH271" s="50">
        <f ca="1">IF(COUNT(AH272:AH278)=0, "", MAX(AH272:AH278))</f>
        <v>44251</v>
      </c>
      <c r="AI271" s="49">
        <f>IF(OR(EXACT(AJ271, ""), EXACT(AK271, "")), "", AK271-AJ271)</f>
        <v>1</v>
      </c>
      <c r="AJ271" s="50">
        <f>IF(COUNT(AJ272:AJ278)=0, "", MIN(AJ272:AJ278))</f>
        <v>44250</v>
      </c>
      <c r="AK271" s="51">
        <f>IF(COUNT(AK272:AK278)=0, "", MAX(AK272:AK278))</f>
        <v>44251</v>
      </c>
      <c r="AL271" s="11"/>
      <c r="AM271" s="46"/>
      <c r="AN271" s="58"/>
      <c r="AO271" s="47"/>
      <c r="AP271" s="48"/>
      <c r="AQ271" s="49">
        <f>IF(OR(EXACT(AR271, ""), EXACT(AS271, "")), "", AS271-AR271)</f>
        <v>71</v>
      </c>
      <c r="AR271" s="50">
        <f>IF(COUNT(AR272:AR278)=0, "", MIN(AR272:AR278))</f>
        <v>44238</v>
      </c>
      <c r="AS271" s="50">
        <f>IF(COUNT(AS272:AS278)=0, "", MAX(AS272:AS278))</f>
        <v>44309</v>
      </c>
      <c r="AT271" s="50">
        <f ca="1">IF(COUNT(AT272:AT278)=0, "", MIN(AT272:AT278))</f>
        <v>44238</v>
      </c>
      <c r="AU271" s="50">
        <f ca="1">IF(COUNT(AU272:AU278)=0, "", MAX(AU272:AU278))</f>
        <v>44309</v>
      </c>
      <c r="AV271" s="49">
        <f>IF(OR(EXACT(AW271, ""), EXACT(AX271, "")), "", AX271-AW271)</f>
        <v>71</v>
      </c>
      <c r="AW271" s="50">
        <f>IF(COUNT(AW272:AW278)=0, "", MIN(AW272:AW278))</f>
        <v>44238</v>
      </c>
      <c r="AX271" s="51">
        <f>IF(COUNT(AX272:AX278)=0, "", MAX(AX272:AX278))</f>
        <v>44309</v>
      </c>
      <c r="AY271" s="11"/>
      <c r="AZ271" s="46"/>
      <c r="BA271" s="58"/>
      <c r="BB271" s="47"/>
      <c r="BC271" s="48"/>
      <c r="BD271" s="49" t="str">
        <f>IF(OR(EXACT(BE271, ""), EXACT(BF271, "")), "", BF271-BE271)</f>
        <v/>
      </c>
      <c r="BE271" s="50" t="str">
        <f>IF(COUNT(BE272:BE278)=0, "", MIN(BE272:BE278))</f>
        <v/>
      </c>
      <c r="BF271" s="50" t="str">
        <f>IF(COUNT(BF272:BF278)=0, "", MAX(BF272:BF278))</f>
        <v/>
      </c>
      <c r="BG271" s="50" t="str">
        <f>IF(COUNT(BG272:BG278)=0, "", MIN(BG272:BG278))</f>
        <v/>
      </c>
      <c r="BH271" s="50" t="str">
        <f>IF(COUNT(BH272:BH278)=0, "", MAX(BH272:BH278))</f>
        <v/>
      </c>
      <c r="BI271" s="49" t="str">
        <f>IF(OR(EXACT(BJ271, ""), EXACT(BK271, "")), "", BK271-BJ271)</f>
        <v/>
      </c>
      <c r="BJ271" s="50" t="str">
        <f>IF(COUNT(BJ272:BJ278)=0, "", MIN(BJ272:BJ278))</f>
        <v/>
      </c>
      <c r="BK271" s="51" t="str">
        <f>IF(COUNT(BK272:BK278)=0, "", MAX(BK272:BK278))</f>
        <v/>
      </c>
      <c r="BM271" s="19" t="str">
        <f t="shared" si="283"/>
        <v>CustomerRelation.Form.Customer</v>
      </c>
      <c r="BN271" s="20">
        <f t="shared" ca="1" si="284"/>
        <v>44309</v>
      </c>
    </row>
    <row r="272" spans="2:66" x14ac:dyDescent="0.25">
      <c r="B272" s="143"/>
      <c r="C272" s="144"/>
      <c r="D272" s="150">
        <f ca="1">D271</f>
        <v>44158</v>
      </c>
      <c r="E272" s="151"/>
      <c r="F272" s="146"/>
      <c r="G272" s="144"/>
      <c r="H272" s="144"/>
      <c r="I272" s="147"/>
      <c r="J272" s="144"/>
      <c r="K272" s="148"/>
      <c r="M272" s="52"/>
      <c r="N272" s="9"/>
      <c r="O272" s="10"/>
      <c r="P272" s="7"/>
      <c r="Q272" s="124"/>
      <c r="R272" s="66"/>
      <c r="S272" s="22" t="str">
        <f t="shared" ref="S272:S276" si="302">IF(OR(EXACT(Q272,""), EXACT(R272,"")), "", Q272+R272)</f>
        <v/>
      </c>
      <c r="T272" s="22" t="str">
        <f t="shared" ref="T272:T276" si="303">IF(OR(EXACT(Q272,""), EXACT(R272,"")), "", IF(R272&lt;$D272, $D272, R272))</f>
        <v/>
      </c>
      <c r="U272" s="22" t="str">
        <f t="shared" ref="U272:U276" si="304">IF(OR(EXACT(Q272,""), EXACT(R272,"")), "", Q272+T272)</f>
        <v/>
      </c>
      <c r="V272" s="31" t="str">
        <f t="shared" ref="V272:V276" si="305">IF(OR(EXACT(W272,""), EXACT(X272,"")), "",  X272-W272)</f>
        <v/>
      </c>
      <c r="W272" s="66"/>
      <c r="X272" s="61"/>
      <c r="Z272" s="52"/>
      <c r="AA272" s="9" t="s">
        <v>7</v>
      </c>
      <c r="AB272" s="10" t="s">
        <v>347</v>
      </c>
      <c r="AC272" s="7" t="s">
        <v>4</v>
      </c>
      <c r="AD272" s="7">
        <v>1</v>
      </c>
      <c r="AE272" s="68">
        <v>44250</v>
      </c>
      <c r="AF272" s="22">
        <f t="shared" ref="AF272:AF276" si="306">IF(OR(EXACT(AD272,""), EXACT(AE272,"")), "", AD272+AE272)</f>
        <v>44251</v>
      </c>
      <c r="AG272" s="22">
        <f t="shared" ref="AG272:AG276" ca="1" si="307">IF(OR(EXACT(AD272,""), EXACT(AE272,"")), "", IF(AE272&lt;$D272, $D272, AE272))</f>
        <v>44250</v>
      </c>
      <c r="AH272" s="22">
        <f t="shared" ref="AH272:AH276" ca="1" si="308">IF(OR(EXACT(AD272,""), EXACT(AE272,"")), "", AD272+AG272)</f>
        <v>44251</v>
      </c>
      <c r="AI272" s="31">
        <f t="shared" ref="AI272:AI276" si="309">IF(OR(EXACT(AJ272,""), EXACT(AK272,"")), "",  AK272-AJ272)</f>
        <v>1</v>
      </c>
      <c r="AJ272" s="66">
        <v>44250</v>
      </c>
      <c r="AK272" s="61">
        <v>44251</v>
      </c>
      <c r="AM272" s="52" t="s">
        <v>0</v>
      </c>
      <c r="AN272" s="102" t="s">
        <v>6</v>
      </c>
      <c r="AO272" s="103"/>
      <c r="AP272" s="7"/>
      <c r="AQ272" s="7"/>
      <c r="AR272" s="7"/>
      <c r="AS272" s="22" t="str">
        <f t="shared" ref="AS272" si="310">IF(OR(EXACT(AQ272,""), EXACT(AR272,"")), "", AQ272+AR272)</f>
        <v/>
      </c>
      <c r="AT272" s="22" t="str">
        <f t="shared" ref="AT272" si="311">IF(OR(EXACT(AQ272, ""), EXACT(AR272, "")), "", IF(EXACT($D272, ""), AR272, IF(AR272&lt;$D272, $D272, AR272)))</f>
        <v/>
      </c>
      <c r="AU272" s="22" t="str">
        <f t="shared" ref="AU272" si="312">IF(OR(EXACT(AQ272,""), EXACT(AR272,"")), "", AQ272+AT272)</f>
        <v/>
      </c>
      <c r="AV272" s="31" t="str">
        <f t="shared" ref="AV272" si="313">IF(OR(EXACT(AW272,""), EXACT(AX272,"")), "",  AX272-AW272)</f>
        <v/>
      </c>
      <c r="AW272" s="6"/>
      <c r="AX272" s="61"/>
      <c r="AZ272" s="52"/>
      <c r="BA272" s="104"/>
      <c r="BB272" s="105"/>
      <c r="BC272" s="7"/>
      <c r="BD272" s="7"/>
      <c r="BE272" s="7"/>
      <c r="BF272" s="22" t="str">
        <f t="shared" ref="BF272:BF276" si="314">IF(OR(EXACT(BD272,""), EXACT(BE272,"")), "", BD272+BE272)</f>
        <v/>
      </c>
      <c r="BG272" s="22" t="str">
        <f t="shared" ref="BG272:BG276" si="315">IF(OR(EXACT(BD272, ""), EXACT(BE272, "")), "", IF(EXACT($D272, ""), BE272, IF(BE272&lt;$D272, $D272, BE272)))</f>
        <v/>
      </c>
      <c r="BH272" s="22" t="str">
        <f t="shared" ref="BH272:BH276" si="316">IF(OR(EXACT(BD272,""), EXACT(BE272,"")), "", BD272+BG272)</f>
        <v/>
      </c>
      <c r="BI272" s="31" t="str">
        <f t="shared" ref="BI272:BI276" si="317">IF(OR(EXACT(BJ272,""), EXACT(BK272,"")), "",  BK272-BJ272)</f>
        <v/>
      </c>
      <c r="BJ272" s="8"/>
      <c r="BK272" s="61" t="s">
        <v>299</v>
      </c>
      <c r="BM272" s="19" t="str">
        <f t="shared" si="283"/>
        <v/>
      </c>
      <c r="BN272" s="20" t="str">
        <f t="shared" si="284"/>
        <v/>
      </c>
    </row>
    <row r="273" spans="2:66" x14ac:dyDescent="0.25">
      <c r="B273" s="143"/>
      <c r="C273" s="144"/>
      <c r="D273" s="150">
        <f ca="1">D272</f>
        <v>44158</v>
      </c>
      <c r="E273" s="151"/>
      <c r="F273" s="146"/>
      <c r="G273" s="144"/>
      <c r="H273" s="144"/>
      <c r="I273" s="147"/>
      <c r="J273" s="144"/>
      <c r="K273" s="148"/>
      <c r="M273" s="52"/>
      <c r="N273" s="9"/>
      <c r="O273" s="10"/>
      <c r="P273" s="7"/>
      <c r="Q273" s="124"/>
      <c r="R273" s="66"/>
      <c r="S273" s="22" t="str">
        <f t="shared" si="302"/>
        <v/>
      </c>
      <c r="T273" s="22" t="str">
        <f t="shared" si="303"/>
        <v/>
      </c>
      <c r="U273" s="22" t="str">
        <f t="shared" si="304"/>
        <v/>
      </c>
      <c r="V273" s="31" t="str">
        <f t="shared" si="305"/>
        <v/>
      </c>
      <c r="W273" s="66"/>
      <c r="X273" s="61"/>
      <c r="Z273" s="52"/>
      <c r="AA273" s="9"/>
      <c r="AB273" s="10"/>
      <c r="AC273" s="7"/>
      <c r="AD273" s="7"/>
      <c r="AE273" s="66"/>
      <c r="AF273" s="22" t="str">
        <f t="shared" si="306"/>
        <v/>
      </c>
      <c r="AG273" s="22" t="str">
        <f t="shared" si="307"/>
        <v/>
      </c>
      <c r="AH273" s="22" t="str">
        <f t="shared" si="308"/>
        <v/>
      </c>
      <c r="AI273" s="31" t="str">
        <f t="shared" si="309"/>
        <v/>
      </c>
      <c r="AJ273" s="66"/>
      <c r="AK273" s="61"/>
      <c r="AM273" s="52"/>
      <c r="AN273" s="9" t="s">
        <v>7</v>
      </c>
      <c r="AO273" s="10" t="s">
        <v>346</v>
      </c>
      <c r="AP273" s="7" t="s">
        <v>4</v>
      </c>
      <c r="AQ273" s="7">
        <v>1</v>
      </c>
      <c r="AR273" s="6">
        <v>44238</v>
      </c>
      <c r="AS273" s="22">
        <f t="shared" ref="AS273:AS277" si="318">IF(OR(EXACT(AQ273,""), EXACT(AR273,"")), "", AQ273+AR273)</f>
        <v>44239</v>
      </c>
      <c r="AT273" s="22">
        <f t="shared" ref="AT273:AT277" ca="1" si="319">IF(OR(EXACT(AQ273, ""), EXACT(AR273, "")), "", IF(EXACT($D273, ""), AR273, IF(AR273&lt;$D273, $D273, AR273)))</f>
        <v>44238</v>
      </c>
      <c r="AU273" s="22">
        <f t="shared" ref="AU273:AU277" ca="1" si="320">IF(OR(EXACT(AQ273,""), EXACT(AR273,"")), "", AQ273+AT273)</f>
        <v>44239</v>
      </c>
      <c r="AV273" s="31">
        <f t="shared" ref="AV273:AV277" si="321">IF(OR(EXACT(AW273,""), EXACT(AX273,"")), "",  AX273-AW273)</f>
        <v>1</v>
      </c>
      <c r="AW273" s="6">
        <v>44238</v>
      </c>
      <c r="AX273" s="61">
        <v>44239</v>
      </c>
      <c r="AZ273" s="52"/>
      <c r="BA273" s="104"/>
      <c r="BB273" s="105"/>
      <c r="BC273" s="7"/>
      <c r="BD273" s="7"/>
      <c r="BE273" s="7"/>
      <c r="BF273" s="22" t="str">
        <f t="shared" si="314"/>
        <v/>
      </c>
      <c r="BG273" s="22" t="str">
        <f t="shared" si="315"/>
        <v/>
      </c>
      <c r="BH273" s="22" t="str">
        <f t="shared" si="316"/>
        <v/>
      </c>
      <c r="BI273" s="31" t="str">
        <f t="shared" si="317"/>
        <v/>
      </c>
      <c r="BJ273" s="8"/>
      <c r="BK273" s="61" t="s">
        <v>299</v>
      </c>
      <c r="BM273" s="19" t="str">
        <f t="shared" si="283"/>
        <v/>
      </c>
      <c r="BN273" s="20" t="str">
        <f t="shared" si="284"/>
        <v/>
      </c>
    </row>
    <row r="274" spans="2:66" x14ac:dyDescent="0.25">
      <c r="B274" s="143"/>
      <c r="C274" s="144"/>
      <c r="D274" s="150">
        <f t="shared" ref="D274:D277" ca="1" si="322">D273</f>
        <v>44158</v>
      </c>
      <c r="E274" s="151"/>
      <c r="F274" s="146"/>
      <c r="G274" s="144"/>
      <c r="H274" s="144"/>
      <c r="I274" s="147"/>
      <c r="J274" s="144"/>
      <c r="K274" s="148"/>
      <c r="M274" s="52"/>
      <c r="N274" s="9"/>
      <c r="O274" s="10"/>
      <c r="P274" s="7"/>
      <c r="Q274" s="124"/>
      <c r="R274" s="66"/>
      <c r="S274" s="22"/>
      <c r="T274" s="22"/>
      <c r="U274" s="22"/>
      <c r="V274" s="31"/>
      <c r="W274" s="66"/>
      <c r="X274" s="61"/>
      <c r="Z274" s="52"/>
      <c r="AA274" s="9"/>
      <c r="AB274" s="10"/>
      <c r="AC274" s="7"/>
      <c r="AD274" s="7"/>
      <c r="AE274" s="66"/>
      <c r="AF274" s="22"/>
      <c r="AG274" s="22"/>
      <c r="AH274" s="22"/>
      <c r="AI274" s="31"/>
      <c r="AJ274" s="66"/>
      <c r="AK274" s="61"/>
      <c r="AM274" s="52"/>
      <c r="AN274" s="9" t="s">
        <v>7</v>
      </c>
      <c r="AO274" s="10" t="s">
        <v>344</v>
      </c>
      <c r="AP274" s="7" t="s">
        <v>4</v>
      </c>
      <c r="AQ274" s="7">
        <v>1</v>
      </c>
      <c r="AR274" s="6">
        <v>44308</v>
      </c>
      <c r="AS274" s="22">
        <f t="shared" si="318"/>
        <v>44309</v>
      </c>
      <c r="AT274" s="22">
        <f t="shared" ca="1" si="319"/>
        <v>44308</v>
      </c>
      <c r="AU274" s="22">
        <f t="shared" ca="1" si="320"/>
        <v>44309</v>
      </c>
      <c r="AV274" s="31">
        <f t="shared" si="321"/>
        <v>1</v>
      </c>
      <c r="AW274" s="6">
        <v>44308</v>
      </c>
      <c r="AX274" s="61">
        <v>44309</v>
      </c>
      <c r="AZ274" s="52"/>
      <c r="BA274" s="76"/>
      <c r="BB274" s="77"/>
      <c r="BC274" s="7"/>
      <c r="BD274" s="7"/>
      <c r="BE274" s="7"/>
      <c r="BF274" s="22"/>
      <c r="BG274" s="22"/>
      <c r="BH274" s="22"/>
      <c r="BI274" s="31"/>
      <c r="BJ274" s="8"/>
      <c r="BK274" s="61"/>
      <c r="BM274" s="19" t="str">
        <f t="shared" si="283"/>
        <v/>
      </c>
      <c r="BN274" s="20" t="str">
        <f t="shared" si="284"/>
        <v/>
      </c>
    </row>
    <row r="275" spans="2:66" x14ac:dyDescent="0.25">
      <c r="B275" s="143"/>
      <c r="C275" s="144"/>
      <c r="D275" s="150">
        <f t="shared" ca="1" si="322"/>
        <v>44158</v>
      </c>
      <c r="E275" s="151"/>
      <c r="F275" s="146"/>
      <c r="G275" s="144"/>
      <c r="H275" s="144"/>
      <c r="I275" s="147"/>
      <c r="J275" s="144"/>
      <c r="K275" s="148"/>
      <c r="M275" s="52"/>
      <c r="N275" s="9"/>
      <c r="O275" s="10"/>
      <c r="P275" s="7"/>
      <c r="Q275" s="124"/>
      <c r="R275" s="66"/>
      <c r="S275" s="22"/>
      <c r="T275" s="22"/>
      <c r="U275" s="22"/>
      <c r="V275" s="31"/>
      <c r="W275" s="66"/>
      <c r="X275" s="61"/>
      <c r="Z275" s="52"/>
      <c r="AA275" s="9"/>
      <c r="AB275" s="10"/>
      <c r="AC275" s="7"/>
      <c r="AD275" s="7"/>
      <c r="AE275" s="66"/>
      <c r="AF275" s="22"/>
      <c r="AG275" s="22"/>
      <c r="AH275" s="22"/>
      <c r="AI275" s="31"/>
      <c r="AJ275" s="66"/>
      <c r="AK275" s="61"/>
      <c r="AM275" s="52"/>
      <c r="AN275" s="9" t="s">
        <v>7</v>
      </c>
      <c r="AO275" s="10" t="s">
        <v>345</v>
      </c>
      <c r="AP275" s="7" t="s">
        <v>4</v>
      </c>
      <c r="AQ275" s="7">
        <v>1</v>
      </c>
      <c r="AR275" s="6">
        <v>44308</v>
      </c>
      <c r="AS275" s="22">
        <f t="shared" si="318"/>
        <v>44309</v>
      </c>
      <c r="AT275" s="22">
        <f t="shared" ca="1" si="319"/>
        <v>44308</v>
      </c>
      <c r="AU275" s="22">
        <f t="shared" ca="1" si="320"/>
        <v>44309</v>
      </c>
      <c r="AV275" s="31">
        <f t="shared" si="321"/>
        <v>1</v>
      </c>
      <c r="AW275" s="6">
        <v>44308</v>
      </c>
      <c r="AX275" s="61">
        <v>44309</v>
      </c>
      <c r="AZ275" s="52"/>
      <c r="BA275" s="76"/>
      <c r="BB275" s="77"/>
      <c r="BC275" s="7"/>
      <c r="BD275" s="7"/>
      <c r="BE275" s="7"/>
      <c r="BF275" s="22"/>
      <c r="BG275" s="22"/>
      <c r="BH275" s="22"/>
      <c r="BI275" s="31"/>
      <c r="BJ275" s="8"/>
      <c r="BK275" s="61"/>
      <c r="BM275" s="19" t="str">
        <f t="shared" si="283"/>
        <v/>
      </c>
      <c r="BN275" s="20" t="str">
        <f t="shared" si="284"/>
        <v/>
      </c>
    </row>
    <row r="276" spans="2:66" x14ac:dyDescent="0.25">
      <c r="B276" s="143"/>
      <c r="C276" s="144"/>
      <c r="D276" s="150">
        <f t="shared" ca="1" si="322"/>
        <v>44158</v>
      </c>
      <c r="E276" s="151"/>
      <c r="F276" s="146"/>
      <c r="G276" s="144"/>
      <c r="H276" s="144"/>
      <c r="I276" s="147"/>
      <c r="J276" s="144"/>
      <c r="K276" s="148"/>
      <c r="M276" s="52"/>
      <c r="N276" s="9"/>
      <c r="O276" s="10"/>
      <c r="P276" s="7"/>
      <c r="Q276" s="124"/>
      <c r="R276" s="66"/>
      <c r="S276" s="22" t="str">
        <f t="shared" si="302"/>
        <v/>
      </c>
      <c r="T276" s="22" t="str">
        <f t="shared" si="303"/>
        <v/>
      </c>
      <c r="U276" s="22" t="str">
        <f t="shared" si="304"/>
        <v/>
      </c>
      <c r="V276" s="31" t="str">
        <f t="shared" si="305"/>
        <v/>
      </c>
      <c r="W276" s="66"/>
      <c r="X276" s="61"/>
      <c r="Z276" s="52"/>
      <c r="AA276" s="9"/>
      <c r="AB276" s="10"/>
      <c r="AC276" s="7"/>
      <c r="AD276" s="7"/>
      <c r="AE276" s="68"/>
      <c r="AF276" s="22" t="str">
        <f t="shared" si="306"/>
        <v/>
      </c>
      <c r="AG276" s="22" t="str">
        <f t="shared" si="307"/>
        <v/>
      </c>
      <c r="AH276" s="22" t="str">
        <f t="shared" si="308"/>
        <v/>
      </c>
      <c r="AI276" s="31" t="str">
        <f t="shared" si="309"/>
        <v/>
      </c>
      <c r="AJ276" s="66"/>
      <c r="AK276" s="61"/>
      <c r="AM276" s="52" t="s">
        <v>0</v>
      </c>
      <c r="AN276" s="102" t="s">
        <v>5</v>
      </c>
      <c r="AO276" s="103"/>
      <c r="AP276" s="7"/>
      <c r="AQ276" s="7"/>
      <c r="AR276" s="7"/>
      <c r="AS276" s="22" t="str">
        <f t="shared" ref="AS276" si="323">IF(OR(EXACT(AQ276,""), EXACT(AR276,"")), "", AQ276+AR276)</f>
        <v/>
      </c>
      <c r="AT276" s="22" t="str">
        <f t="shared" ref="AT276" si="324">IF(OR(EXACT(AQ276, ""), EXACT(AR276, "")), "", IF(EXACT($D276, ""), AR276, IF(AR276&lt;$D276, $D276, AR276)))</f>
        <v/>
      </c>
      <c r="AU276" s="22" t="str">
        <f t="shared" ref="AU276" si="325">IF(OR(EXACT(AQ276,""), EXACT(AR276,"")), "", AQ276+AT276)</f>
        <v/>
      </c>
      <c r="AV276" s="31" t="str">
        <f t="shared" ref="AV276" si="326">IF(OR(EXACT(AW276,""), EXACT(AX276,"")), "",  AX276-AW276)</f>
        <v/>
      </c>
      <c r="AW276" s="6"/>
      <c r="AX276" s="61"/>
      <c r="AZ276" s="52"/>
      <c r="BA276" s="104"/>
      <c r="BB276" s="105"/>
      <c r="BC276" s="7"/>
      <c r="BD276" s="7"/>
      <c r="BE276" s="7"/>
      <c r="BF276" s="22" t="str">
        <f t="shared" si="314"/>
        <v/>
      </c>
      <c r="BG276" s="22" t="str">
        <f t="shared" si="315"/>
        <v/>
      </c>
      <c r="BH276" s="22" t="str">
        <f t="shared" si="316"/>
        <v/>
      </c>
      <c r="BI276" s="31" t="str">
        <f t="shared" si="317"/>
        <v/>
      </c>
      <c r="BJ276" s="8"/>
      <c r="BK276" s="61" t="s">
        <v>299</v>
      </c>
      <c r="BM276" s="19" t="str">
        <f t="shared" si="283"/>
        <v/>
      </c>
      <c r="BN276" s="20" t="str">
        <f t="shared" si="284"/>
        <v/>
      </c>
    </row>
    <row r="277" spans="2:66" x14ac:dyDescent="0.25">
      <c r="B277" s="143"/>
      <c r="C277" s="144"/>
      <c r="D277" s="150">
        <f t="shared" ca="1" si="322"/>
        <v>44158</v>
      </c>
      <c r="E277" s="151"/>
      <c r="F277" s="146"/>
      <c r="G277" s="144"/>
      <c r="H277" s="144"/>
      <c r="I277" s="147"/>
      <c r="J277" s="144"/>
      <c r="K277" s="148"/>
      <c r="M277" s="52"/>
      <c r="N277" s="9"/>
      <c r="O277" s="10"/>
      <c r="P277" s="7"/>
      <c r="Q277" s="124"/>
      <c r="R277" s="66"/>
      <c r="S277" s="22"/>
      <c r="T277" s="22"/>
      <c r="U277" s="22"/>
      <c r="V277" s="31"/>
      <c r="W277" s="66"/>
      <c r="X277" s="61"/>
      <c r="Z277" s="52"/>
      <c r="AA277" s="9"/>
      <c r="AB277" s="10"/>
      <c r="AC277" s="7"/>
      <c r="AD277" s="7"/>
      <c r="AE277" s="68"/>
      <c r="AF277" s="22"/>
      <c r="AG277" s="22"/>
      <c r="AH277" s="22"/>
      <c r="AI277" s="31"/>
      <c r="AJ277" s="66"/>
      <c r="AK277" s="61"/>
      <c r="AM277" s="52"/>
      <c r="AN277" s="78" t="s">
        <v>7</v>
      </c>
      <c r="AO277" s="77" t="s">
        <v>343</v>
      </c>
      <c r="AP277" s="7" t="s">
        <v>4</v>
      </c>
      <c r="AQ277" s="7">
        <v>1</v>
      </c>
      <c r="AR277" s="6">
        <v>44238</v>
      </c>
      <c r="AS277" s="22">
        <f t="shared" si="318"/>
        <v>44239</v>
      </c>
      <c r="AT277" s="22">
        <f t="shared" ca="1" si="319"/>
        <v>44238</v>
      </c>
      <c r="AU277" s="22">
        <f t="shared" ca="1" si="320"/>
        <v>44239</v>
      </c>
      <c r="AV277" s="31">
        <f t="shared" si="321"/>
        <v>1</v>
      </c>
      <c r="AW277" s="6">
        <v>44238</v>
      </c>
      <c r="AX277" s="61">
        <v>44239</v>
      </c>
      <c r="AZ277" s="52"/>
      <c r="BA277" s="76"/>
      <c r="BB277" s="77"/>
      <c r="BC277" s="7"/>
      <c r="BD277" s="7"/>
      <c r="BE277" s="7"/>
      <c r="BF277" s="22"/>
      <c r="BG277" s="22"/>
      <c r="BH277" s="22"/>
      <c r="BI277" s="31"/>
      <c r="BJ277" s="8"/>
      <c r="BK277" s="61"/>
      <c r="BM277" s="19" t="str">
        <f t="shared" si="283"/>
        <v/>
      </c>
      <c r="BN277" s="20" t="str">
        <f t="shared" si="284"/>
        <v/>
      </c>
    </row>
    <row r="278" spans="2:66" ht="15.75" thickBot="1" x14ac:dyDescent="0.3">
      <c r="B278" s="40"/>
      <c r="C278" s="41"/>
      <c r="D278" s="42"/>
      <c r="E278" s="139"/>
      <c r="F278" s="43"/>
      <c r="G278" s="41"/>
      <c r="H278" s="41"/>
      <c r="I278" s="44"/>
      <c r="J278" s="41"/>
      <c r="K278" s="45"/>
      <c r="M278" s="53"/>
      <c r="N278" s="59"/>
      <c r="O278" s="54"/>
      <c r="P278" s="55"/>
      <c r="Q278" s="125"/>
      <c r="R278" s="55"/>
      <c r="S278" s="55"/>
      <c r="T278" s="55"/>
      <c r="U278" s="55"/>
      <c r="V278" s="55"/>
      <c r="W278" s="56"/>
      <c r="X278" s="57"/>
      <c r="Z278" s="53"/>
      <c r="AA278" s="59"/>
      <c r="AB278" s="54"/>
      <c r="AC278" s="55"/>
      <c r="AD278" s="55"/>
      <c r="AE278" s="67"/>
      <c r="AF278" s="55"/>
      <c r="AG278" s="55"/>
      <c r="AH278" s="55"/>
      <c r="AI278" s="55"/>
      <c r="AJ278" s="69"/>
      <c r="AK278" s="57"/>
      <c r="AM278" s="53"/>
      <c r="AN278" s="59"/>
      <c r="AO278" s="54"/>
      <c r="AP278" s="55"/>
      <c r="AQ278" s="55"/>
      <c r="AR278" s="55"/>
      <c r="AS278" s="55"/>
      <c r="AT278" s="55"/>
      <c r="AU278" s="55"/>
      <c r="AV278" s="55"/>
      <c r="AW278" s="56"/>
      <c r="AX278" s="57"/>
      <c r="AZ278" s="53"/>
      <c r="BA278" s="59"/>
      <c r="BB278" s="54"/>
      <c r="BC278" s="55"/>
      <c r="BD278" s="55"/>
      <c r="BE278" s="55"/>
      <c r="BF278" s="55"/>
      <c r="BG278" s="55"/>
      <c r="BH278" s="55"/>
      <c r="BI278" s="55"/>
      <c r="BJ278" s="56"/>
      <c r="BK278" s="57"/>
      <c r="BM278" s="19" t="str">
        <f t="shared" si="283"/>
        <v/>
      </c>
      <c r="BN278" s="20" t="str">
        <f t="shared" si="284"/>
        <v/>
      </c>
    </row>
    <row r="279" spans="2:66" x14ac:dyDescent="0.25">
      <c r="B279" s="34" t="s">
        <v>339</v>
      </c>
      <c r="C279" s="35" t="s">
        <v>337</v>
      </c>
      <c r="D279" s="36">
        <f ca="1">IF(EXACT(C279, ""), "", VLOOKUP(C279, OFFSET($BM$6, 0, 0, PARAMETER!$C$2, 2), 2, FALSE))</f>
        <v>44309</v>
      </c>
      <c r="E279" s="138"/>
      <c r="F279" s="37">
        <f ca="1">IF(OR(EXACT(G279, ""), EXACT(H279, "")), "", H279-G279)</f>
        <v>1</v>
      </c>
      <c r="G279" s="38">
        <f ca="1">IF(COUNT(T279, AG279, AT279, BG279)=0, D279, MIN(T279, AG279, AT279, BG279))</f>
        <v>44378</v>
      </c>
      <c r="H279" s="38">
        <f ca="1">IF(COUNT(U279, AH279, AU279, BH279)=0, (D279 + IFERROR(1/(1/E279), 0)), MAX(U279, AH279, AU279, BH279))</f>
        <v>44379</v>
      </c>
      <c r="I279" s="37">
        <f>IF(OR(EXACT(J279, ""), EXACT(K279, "")), "", K279-J279)</f>
        <v>1</v>
      </c>
      <c r="J279" s="38">
        <f>IF(COUNT(W279, AJ279, AW279, BJ279)=0, D279, MIN(W279, AJ279, AW279, BJ279))</f>
        <v>44378</v>
      </c>
      <c r="K279" s="39">
        <f>IF(COUNT(X279, AK279, AX279, BK279)=0, (D279 + IFERROR(1/(1/E279), 0)), MAX(X279, AK279, AX279, BK279))</f>
        <v>44379</v>
      </c>
      <c r="M279" s="46"/>
      <c r="N279" s="58"/>
      <c r="O279" s="47"/>
      <c r="P279" s="48"/>
      <c r="Q279" s="123" t="str">
        <f>IF(OR(EXACT(R279, ""), EXACT(S279, "")), "", S279-R279)</f>
        <v/>
      </c>
      <c r="R279" s="50" t="str">
        <f>IF(COUNT(R280:R284)=0, "", MIN(R280:R284))</f>
        <v/>
      </c>
      <c r="S279" s="50" t="str">
        <f>IF(COUNT(S280:S284)=0, "", MAX(S280:S284))</f>
        <v/>
      </c>
      <c r="T279" s="50" t="str">
        <f>IF(COUNT(T280:T284)=0, "", MIN(T280:T284))</f>
        <v/>
      </c>
      <c r="U279" s="50" t="str">
        <f>IF(COUNT(U280:U284)=0, "", MAX(U280:U284))</f>
        <v/>
      </c>
      <c r="V279" s="49" t="str">
        <f>IF(OR(EXACT(W279, ""), EXACT(X279, "")), "", X279-W279)</f>
        <v/>
      </c>
      <c r="W279" s="50" t="str">
        <f>IF(COUNT(W280:W284)=0, "", MIN(W280:W284))</f>
        <v/>
      </c>
      <c r="X279" s="51" t="str">
        <f>IF(COUNT(X280:X284)=0, "", MAX(X280:X284))</f>
        <v/>
      </c>
      <c r="Y279" s="11"/>
      <c r="Z279" s="46"/>
      <c r="AA279" s="58"/>
      <c r="AB279" s="47"/>
      <c r="AC279" s="48"/>
      <c r="AD279" s="49">
        <f>IF(OR(EXACT(AE279, ""), EXACT(AF279, "")), "", AF279-AE279)</f>
        <v>1</v>
      </c>
      <c r="AE279" s="50">
        <f>IF(COUNT(AE280:AE284)=0, "", MIN(AE280:AE284))</f>
        <v>44378</v>
      </c>
      <c r="AF279" s="50">
        <f>IF(COUNT(AF280:AF284)=0, "", MAX(AF280:AF284))</f>
        <v>44379</v>
      </c>
      <c r="AG279" s="50">
        <f ca="1">IF(COUNT(AG280:AG284)=0, "", MIN(AG280:AG284))</f>
        <v>44378</v>
      </c>
      <c r="AH279" s="50">
        <f ca="1">IF(COUNT(AH280:AH284)=0, "", MAX(AH280:AH284))</f>
        <v>44379</v>
      </c>
      <c r="AI279" s="49">
        <f>IF(OR(EXACT(AJ279, ""), EXACT(AK279, "")), "", AK279-AJ279)</f>
        <v>1</v>
      </c>
      <c r="AJ279" s="50">
        <f>IF(COUNT(AJ280:AJ284)=0, "", MIN(AJ280:AJ284))</f>
        <v>44378</v>
      </c>
      <c r="AK279" s="51">
        <f>IF(COUNT(AK280:AK284)=0, "", MAX(AK280:AK284))</f>
        <v>44379</v>
      </c>
      <c r="AL279" s="11"/>
      <c r="AM279" s="46"/>
      <c r="AN279" s="58"/>
      <c r="AO279" s="47"/>
      <c r="AP279" s="48"/>
      <c r="AQ279" s="49" t="str">
        <f>IF(OR(EXACT(AR279, ""), EXACT(AS279, "")), "", AS279-AR279)</f>
        <v/>
      </c>
      <c r="AR279" s="50" t="str">
        <f>IF(COUNT(AR280:AR284)=0, "", MIN(AR280:AR284))</f>
        <v/>
      </c>
      <c r="AS279" s="50" t="str">
        <f>IF(COUNT(AS280:AS284)=0, "", MAX(AS280:AS284))</f>
        <v/>
      </c>
      <c r="AT279" s="50" t="str">
        <f>IF(COUNT(AT280:AT284)=0, "", MIN(AT280:AT284))</f>
        <v/>
      </c>
      <c r="AU279" s="50" t="str">
        <f>IF(COUNT(AU280:AU284)=0, "", MAX(AU280:AU284))</f>
        <v/>
      </c>
      <c r="AV279" s="49" t="str">
        <f>IF(OR(EXACT(AW279, ""), EXACT(AX279, "")), "", AX279-AW279)</f>
        <v/>
      </c>
      <c r="AW279" s="50" t="str">
        <f>IF(COUNT(AW280:AW284)=0, "", MIN(AW280:AW284))</f>
        <v/>
      </c>
      <c r="AX279" s="51" t="str">
        <f>IF(COUNT(AX280:AX284)=0, "", MAX(AX280:AX284))</f>
        <v/>
      </c>
      <c r="AY279" s="11"/>
      <c r="AZ279" s="46"/>
      <c r="BA279" s="58"/>
      <c r="BB279" s="47"/>
      <c r="BC279" s="48"/>
      <c r="BD279" s="49" t="str">
        <f>IF(OR(EXACT(BE279, ""), EXACT(BF279, "")), "", BF279-BE279)</f>
        <v/>
      </c>
      <c r="BE279" s="50" t="str">
        <f>IF(COUNT(BE280:BE284)=0, "", MIN(BE280:BE284))</f>
        <v/>
      </c>
      <c r="BF279" s="50" t="str">
        <f>IF(COUNT(BF280:BF284)=0, "", MAX(BF280:BF284))</f>
        <v/>
      </c>
      <c r="BG279" s="50" t="str">
        <f>IF(COUNT(BG280:BG284)=0, "", MIN(BG280:BG284))</f>
        <v/>
      </c>
      <c r="BH279" s="50" t="str">
        <f>IF(COUNT(BH280:BH284)=0, "", MAX(BH280:BH284))</f>
        <v/>
      </c>
      <c r="BI279" s="49" t="str">
        <f>IF(OR(EXACT(BJ279, ""), EXACT(BK279, "")), "", BK279-BJ279)</f>
        <v/>
      </c>
      <c r="BJ279" s="50" t="str">
        <f>IF(COUNT(BJ280:BJ284)=0, "", MIN(BJ280:BJ284))</f>
        <v/>
      </c>
      <c r="BK279" s="51" t="str">
        <f>IF(COUNT(BK280:BK284)=0, "", MAX(BK280:BK284))</f>
        <v/>
      </c>
      <c r="BM279" s="19" t="str">
        <f t="shared" si="283"/>
        <v>CustomerRelation.Form.SalesContract</v>
      </c>
      <c r="BN279" s="20">
        <f t="shared" ca="1" si="284"/>
        <v>44379</v>
      </c>
    </row>
    <row r="280" spans="2:66" x14ac:dyDescent="0.25">
      <c r="B280" s="143"/>
      <c r="C280" s="144"/>
      <c r="D280" s="150">
        <f ca="1">D279</f>
        <v>44309</v>
      </c>
      <c r="E280" s="151"/>
      <c r="F280" s="146"/>
      <c r="G280" s="144"/>
      <c r="H280" s="144"/>
      <c r="I280" s="147"/>
      <c r="J280" s="144"/>
      <c r="K280" s="148"/>
      <c r="M280" s="52"/>
      <c r="N280" s="9"/>
      <c r="O280" s="10"/>
      <c r="P280" s="7"/>
      <c r="Q280" s="124"/>
      <c r="R280" s="66"/>
      <c r="S280" s="22" t="str">
        <f t="shared" ref="S280:S282" si="327">IF(OR(EXACT(Q280,""), EXACT(R280,"")), "", Q280+R280)</f>
        <v/>
      </c>
      <c r="T280" s="22" t="str">
        <f t="shared" ref="T280:T282" si="328">IF(OR(EXACT(Q280,""), EXACT(R280,"")), "", IF(R280&lt;$D280, $D280, R280))</f>
        <v/>
      </c>
      <c r="U280" s="22" t="str">
        <f t="shared" ref="U280:U282" si="329">IF(OR(EXACT(Q280,""), EXACT(R280,"")), "", Q280+T280)</f>
        <v/>
      </c>
      <c r="V280" s="31" t="str">
        <f t="shared" ref="V280:V282" si="330">IF(OR(EXACT(W280,""), EXACT(X280,"")), "",  X280-W280)</f>
        <v/>
      </c>
      <c r="W280" s="66"/>
      <c r="X280" s="61"/>
      <c r="Z280" s="52"/>
      <c r="AA280" s="9" t="s">
        <v>7</v>
      </c>
      <c r="AB280" s="10" t="s">
        <v>348</v>
      </c>
      <c r="AC280" s="7" t="s">
        <v>4</v>
      </c>
      <c r="AD280" s="7">
        <v>1</v>
      </c>
      <c r="AE280" s="68">
        <v>44378</v>
      </c>
      <c r="AF280" s="22">
        <f t="shared" ref="AF280" si="331">IF(OR(EXACT(AD280,""), EXACT(AE280,"")), "", AD280+AE280)</f>
        <v>44379</v>
      </c>
      <c r="AG280" s="22">
        <f t="shared" ref="AG280" ca="1" si="332">IF(OR(EXACT(AD280,""), EXACT(AE280,"")), "", IF(AE280&lt;$D280, $D280, AE280))</f>
        <v>44378</v>
      </c>
      <c r="AH280" s="22">
        <f t="shared" ref="AH280" ca="1" si="333">IF(OR(EXACT(AD280,""), EXACT(AE280,"")), "", AD280+AG280)</f>
        <v>44379</v>
      </c>
      <c r="AI280" s="31">
        <f t="shared" ref="AI280" si="334">IF(OR(EXACT(AJ280,""), EXACT(AK280,"")), "",  AK280-AJ280)</f>
        <v>1</v>
      </c>
      <c r="AJ280" s="66">
        <v>44378</v>
      </c>
      <c r="AK280" s="61">
        <v>44379</v>
      </c>
      <c r="AM280" s="52" t="s">
        <v>0</v>
      </c>
      <c r="AN280" s="102" t="s">
        <v>6</v>
      </c>
      <c r="AO280" s="103"/>
      <c r="AP280" s="7"/>
      <c r="AQ280" s="7"/>
      <c r="AR280" s="7"/>
      <c r="AS280" s="22" t="str">
        <f t="shared" ref="AS280:AS282" si="335">IF(OR(EXACT(AQ280,""), EXACT(AR280,"")), "", AQ280+AR280)</f>
        <v/>
      </c>
      <c r="AT280" s="22" t="str">
        <f t="shared" ref="AT280:AT282" si="336">IF(OR(EXACT(AQ280, ""), EXACT(AR280, "")), "", IF(EXACT($D280, ""), AR280, IF(AR280&lt;$D280, $D280, AR280)))</f>
        <v/>
      </c>
      <c r="AU280" s="22" t="str">
        <f t="shared" ref="AU280:AU282" si="337">IF(OR(EXACT(AQ280,""), EXACT(AR280,"")), "", AQ280+AT280)</f>
        <v/>
      </c>
      <c r="AV280" s="31" t="str">
        <f t="shared" ref="AV280:AV282" si="338">IF(OR(EXACT(AW280,""), EXACT(AX280,"")), "",  AX280-AW280)</f>
        <v/>
      </c>
      <c r="AW280" s="6"/>
      <c r="AX280" s="61"/>
      <c r="AZ280" s="52"/>
      <c r="BA280" s="104"/>
      <c r="BB280" s="105"/>
      <c r="BC280" s="7"/>
      <c r="BD280" s="7"/>
      <c r="BE280" s="7"/>
      <c r="BF280" s="22" t="str">
        <f t="shared" ref="BF280:BF282" si="339">IF(OR(EXACT(BD280,""), EXACT(BE280,"")), "", BD280+BE280)</f>
        <v/>
      </c>
      <c r="BG280" s="22" t="str">
        <f t="shared" ref="BG280:BG282" si="340">IF(OR(EXACT(BD280, ""), EXACT(BE280, "")), "", IF(EXACT($D280, ""), BE280, IF(BE280&lt;$D280, $D280, BE280)))</f>
        <v/>
      </c>
      <c r="BH280" s="22" t="str">
        <f t="shared" ref="BH280:BH282" si="341">IF(OR(EXACT(BD280,""), EXACT(BE280,"")), "", BD280+BG280)</f>
        <v/>
      </c>
      <c r="BI280" s="31" t="str">
        <f t="shared" ref="BI280:BI282" si="342">IF(OR(EXACT(BJ280,""), EXACT(BK280,"")), "",  BK280-BJ280)</f>
        <v/>
      </c>
      <c r="BJ280" s="8"/>
      <c r="BK280" s="61" t="s">
        <v>299</v>
      </c>
      <c r="BM280" s="19" t="str">
        <f t="shared" si="283"/>
        <v/>
      </c>
      <c r="BN280" s="20" t="str">
        <f t="shared" si="284"/>
        <v/>
      </c>
    </row>
    <row r="281" spans="2:66" x14ac:dyDescent="0.25">
      <c r="B281" s="143"/>
      <c r="C281" s="144"/>
      <c r="D281" s="150">
        <f t="shared" ref="D281:D283" ca="1" si="343">D280</f>
        <v>44309</v>
      </c>
      <c r="E281" s="151"/>
      <c r="F281" s="146"/>
      <c r="G281" s="144"/>
      <c r="H281" s="144"/>
      <c r="I281" s="147"/>
      <c r="J281" s="144"/>
      <c r="K281" s="148"/>
      <c r="M281" s="52"/>
      <c r="N281" s="9"/>
      <c r="O281" s="10"/>
      <c r="P281" s="7"/>
      <c r="Q281" s="124"/>
      <c r="R281" s="66"/>
      <c r="S281" s="22" t="str">
        <f t="shared" si="327"/>
        <v/>
      </c>
      <c r="T281" s="22" t="str">
        <f t="shared" si="328"/>
        <v/>
      </c>
      <c r="U281" s="22" t="str">
        <f t="shared" si="329"/>
        <v/>
      </c>
      <c r="V281" s="31" t="str">
        <f t="shared" si="330"/>
        <v/>
      </c>
      <c r="W281" s="66"/>
      <c r="X281" s="61"/>
      <c r="Z281" s="52"/>
      <c r="AA281" s="9"/>
      <c r="AB281" s="10"/>
      <c r="AC281" s="7"/>
      <c r="AD281" s="7"/>
      <c r="AE281" s="66"/>
      <c r="AF281" s="22" t="str">
        <f t="shared" ref="AF281:AF282" si="344">IF(OR(EXACT(AD281,""), EXACT(AE281,"")), "", AD281+AE281)</f>
        <v/>
      </c>
      <c r="AG281" s="22" t="str">
        <f t="shared" ref="AG281:AG282" si="345">IF(OR(EXACT(AD281,""), EXACT(AE281,"")), "", IF(AE281&lt;$D281, $D281, AE281))</f>
        <v/>
      </c>
      <c r="AH281" s="22" t="str">
        <f t="shared" ref="AH281:AH282" si="346">IF(OR(EXACT(AD281,""), EXACT(AE281,"")), "", AD281+AG281)</f>
        <v/>
      </c>
      <c r="AI281" s="31" t="str">
        <f t="shared" ref="AI281:AI282" si="347">IF(OR(EXACT(AJ281,""), EXACT(AK281,"")), "",  AK281-AJ281)</f>
        <v/>
      </c>
      <c r="AJ281" s="66"/>
      <c r="AK281" s="61"/>
      <c r="AM281" s="52"/>
      <c r="AN281" s="9" t="s">
        <v>7</v>
      </c>
      <c r="AO281" s="10"/>
      <c r="AP281" s="7" t="s">
        <v>4</v>
      </c>
      <c r="AQ281" s="7">
        <v>1</v>
      </c>
      <c r="AR281" s="6"/>
      <c r="AS281" s="22" t="str">
        <f t="shared" si="335"/>
        <v/>
      </c>
      <c r="AT281" s="22" t="str">
        <f t="shared" si="336"/>
        <v/>
      </c>
      <c r="AU281" s="22" t="str">
        <f t="shared" si="337"/>
        <v/>
      </c>
      <c r="AV281" s="31" t="str">
        <f t="shared" si="338"/>
        <v/>
      </c>
      <c r="AW281" s="6"/>
      <c r="AX281" s="61"/>
      <c r="AZ281" s="52"/>
      <c r="BA281" s="104"/>
      <c r="BB281" s="105"/>
      <c r="BC281" s="7"/>
      <c r="BD281" s="7"/>
      <c r="BE281" s="7"/>
      <c r="BF281" s="22" t="str">
        <f t="shared" si="339"/>
        <v/>
      </c>
      <c r="BG281" s="22" t="str">
        <f t="shared" si="340"/>
        <v/>
      </c>
      <c r="BH281" s="22" t="str">
        <f t="shared" si="341"/>
        <v/>
      </c>
      <c r="BI281" s="31" t="str">
        <f t="shared" si="342"/>
        <v/>
      </c>
      <c r="BJ281" s="8"/>
      <c r="BK281" s="61" t="s">
        <v>299</v>
      </c>
      <c r="BM281" s="19" t="str">
        <f t="shared" si="283"/>
        <v/>
      </c>
      <c r="BN281" s="20" t="str">
        <f t="shared" si="284"/>
        <v/>
      </c>
    </row>
    <row r="282" spans="2:66" x14ac:dyDescent="0.25">
      <c r="B282" s="143"/>
      <c r="C282" s="144"/>
      <c r="D282" s="150">
        <f t="shared" ca="1" si="343"/>
        <v>44309</v>
      </c>
      <c r="E282" s="151"/>
      <c r="F282" s="146"/>
      <c r="G282" s="144"/>
      <c r="H282" s="144"/>
      <c r="I282" s="147"/>
      <c r="J282" s="144"/>
      <c r="K282" s="148"/>
      <c r="M282" s="52"/>
      <c r="N282" s="9"/>
      <c r="O282" s="10"/>
      <c r="P282" s="7"/>
      <c r="Q282" s="124"/>
      <c r="R282" s="66"/>
      <c r="S282" s="22" t="str">
        <f t="shared" si="327"/>
        <v/>
      </c>
      <c r="T282" s="22" t="str">
        <f t="shared" si="328"/>
        <v/>
      </c>
      <c r="U282" s="22" t="str">
        <f t="shared" si="329"/>
        <v/>
      </c>
      <c r="V282" s="31" t="str">
        <f t="shared" si="330"/>
        <v/>
      </c>
      <c r="W282" s="66"/>
      <c r="X282" s="61"/>
      <c r="Z282" s="52"/>
      <c r="AA282" s="9"/>
      <c r="AB282" s="10"/>
      <c r="AC282" s="7"/>
      <c r="AD282" s="7"/>
      <c r="AE282" s="68"/>
      <c r="AF282" s="22" t="str">
        <f t="shared" si="344"/>
        <v/>
      </c>
      <c r="AG282" s="22" t="str">
        <f t="shared" si="345"/>
        <v/>
      </c>
      <c r="AH282" s="22" t="str">
        <f t="shared" si="346"/>
        <v/>
      </c>
      <c r="AI282" s="31" t="str">
        <f t="shared" si="347"/>
        <v/>
      </c>
      <c r="AJ282" s="66"/>
      <c r="AK282" s="61"/>
      <c r="AM282" s="52" t="s">
        <v>0</v>
      </c>
      <c r="AN282" s="102" t="s">
        <v>5</v>
      </c>
      <c r="AO282" s="103"/>
      <c r="AP282" s="7"/>
      <c r="AQ282" s="7"/>
      <c r="AR282" s="7"/>
      <c r="AS282" s="22" t="str">
        <f t="shared" si="335"/>
        <v/>
      </c>
      <c r="AT282" s="22" t="str">
        <f t="shared" si="336"/>
        <v/>
      </c>
      <c r="AU282" s="22" t="str">
        <f t="shared" si="337"/>
        <v/>
      </c>
      <c r="AV282" s="31" t="str">
        <f t="shared" si="338"/>
        <v/>
      </c>
      <c r="AW282" s="6"/>
      <c r="AX282" s="61"/>
      <c r="AZ282" s="52"/>
      <c r="BA282" s="104"/>
      <c r="BB282" s="105"/>
      <c r="BC282" s="7"/>
      <c r="BD282" s="7"/>
      <c r="BE282" s="7"/>
      <c r="BF282" s="22" t="str">
        <f t="shared" si="339"/>
        <v/>
      </c>
      <c r="BG282" s="22" t="str">
        <f t="shared" si="340"/>
        <v/>
      </c>
      <c r="BH282" s="22" t="str">
        <f t="shared" si="341"/>
        <v/>
      </c>
      <c r="BI282" s="31" t="str">
        <f t="shared" si="342"/>
        <v/>
      </c>
      <c r="BJ282" s="8"/>
      <c r="BK282" s="61" t="s">
        <v>299</v>
      </c>
      <c r="BM282" s="19" t="str">
        <f t="shared" si="283"/>
        <v/>
      </c>
      <c r="BN282" s="20" t="str">
        <f t="shared" si="284"/>
        <v/>
      </c>
    </row>
    <row r="283" spans="2:66" x14ac:dyDescent="0.25">
      <c r="B283" s="143"/>
      <c r="C283" s="144"/>
      <c r="D283" s="150">
        <f t="shared" ca="1" si="343"/>
        <v>44309</v>
      </c>
      <c r="E283" s="151"/>
      <c r="F283" s="146"/>
      <c r="G283" s="144"/>
      <c r="H283" s="144"/>
      <c r="I283" s="147"/>
      <c r="J283" s="144"/>
      <c r="K283" s="148"/>
      <c r="M283" s="52"/>
      <c r="N283" s="9"/>
      <c r="O283" s="10"/>
      <c r="P283" s="7"/>
      <c r="Q283" s="124"/>
      <c r="R283" s="66"/>
      <c r="S283" s="22"/>
      <c r="T283" s="22"/>
      <c r="U283" s="22"/>
      <c r="V283" s="31"/>
      <c r="W283" s="66"/>
      <c r="X283" s="61"/>
      <c r="Z283" s="52"/>
      <c r="AA283" s="9"/>
      <c r="AB283" s="10"/>
      <c r="AC283" s="7"/>
      <c r="AD283" s="7"/>
      <c r="AE283" s="68"/>
      <c r="AF283" s="22"/>
      <c r="AG283" s="22"/>
      <c r="AH283" s="22"/>
      <c r="AI283" s="31"/>
      <c r="AJ283" s="66"/>
      <c r="AK283" s="61"/>
      <c r="AM283" s="52"/>
      <c r="AN283" s="78" t="s">
        <v>7</v>
      </c>
      <c r="AO283" s="79"/>
      <c r="AP283" s="7" t="s">
        <v>4</v>
      </c>
      <c r="AQ283" s="7">
        <v>1</v>
      </c>
      <c r="AR283" s="7"/>
      <c r="AS283" s="22"/>
      <c r="AT283" s="22"/>
      <c r="AU283" s="22"/>
      <c r="AV283" s="31"/>
      <c r="AW283" s="6"/>
      <c r="AX283" s="61"/>
      <c r="AZ283" s="52"/>
      <c r="BA283" s="76"/>
      <c r="BB283" s="77"/>
      <c r="BC283" s="7"/>
      <c r="BD283" s="7"/>
      <c r="BE283" s="7"/>
      <c r="BF283" s="22"/>
      <c r="BG283" s="22"/>
      <c r="BH283" s="22"/>
      <c r="BI283" s="31"/>
      <c r="BJ283" s="8"/>
      <c r="BK283" s="61"/>
      <c r="BM283" s="19" t="str">
        <f t="shared" si="283"/>
        <v/>
      </c>
      <c r="BN283" s="20" t="str">
        <f t="shared" si="284"/>
        <v/>
      </c>
    </row>
    <row r="284" spans="2:66" ht="15.75" thickBot="1" x14ac:dyDescent="0.3">
      <c r="B284" s="40"/>
      <c r="C284" s="41"/>
      <c r="D284" s="42"/>
      <c r="E284" s="139"/>
      <c r="F284" s="43"/>
      <c r="G284" s="41"/>
      <c r="H284" s="41"/>
      <c r="I284" s="44"/>
      <c r="J284" s="41"/>
      <c r="K284" s="45"/>
      <c r="M284" s="53"/>
      <c r="N284" s="59"/>
      <c r="O284" s="54"/>
      <c r="P284" s="55"/>
      <c r="Q284" s="125"/>
      <c r="R284" s="55"/>
      <c r="S284" s="55"/>
      <c r="T284" s="55"/>
      <c r="U284" s="55"/>
      <c r="V284" s="55"/>
      <c r="W284" s="56"/>
      <c r="X284" s="57"/>
      <c r="Z284" s="53"/>
      <c r="AA284" s="59"/>
      <c r="AB284" s="54"/>
      <c r="AC284" s="55"/>
      <c r="AD284" s="55"/>
      <c r="AE284" s="67"/>
      <c r="AF284" s="55"/>
      <c r="AG284" s="55"/>
      <c r="AH284" s="55"/>
      <c r="AI284" s="55"/>
      <c r="AJ284" s="69"/>
      <c r="AK284" s="57"/>
      <c r="AM284" s="53"/>
      <c r="AN284" s="59"/>
      <c r="AO284" s="54"/>
      <c r="AP284" s="55"/>
      <c r="AQ284" s="55"/>
      <c r="AR284" s="55"/>
      <c r="AS284" s="55"/>
      <c r="AT284" s="55"/>
      <c r="AU284" s="55"/>
      <c r="AV284" s="55"/>
      <c r="AW284" s="56"/>
      <c r="AX284" s="57"/>
      <c r="AZ284" s="53"/>
      <c r="BA284" s="59"/>
      <c r="BB284" s="54"/>
      <c r="BC284" s="55"/>
      <c r="BD284" s="55"/>
      <c r="BE284" s="55"/>
      <c r="BF284" s="55"/>
      <c r="BG284" s="55"/>
      <c r="BH284" s="55"/>
      <c r="BI284" s="55"/>
      <c r="BJ284" s="56"/>
      <c r="BK284" s="57"/>
      <c r="BM284" s="19" t="str">
        <f t="shared" si="283"/>
        <v/>
      </c>
      <c r="BN284" s="20" t="str">
        <f t="shared" si="284"/>
        <v/>
      </c>
    </row>
    <row r="285" spans="2:66" x14ac:dyDescent="0.25">
      <c r="B285" s="34" t="s">
        <v>338</v>
      </c>
      <c r="C285" s="35" t="s">
        <v>337</v>
      </c>
      <c r="D285" s="36">
        <f ca="1">IF(EXACT(C285, ""), "", VLOOKUP(C285, OFFSET($BM$6, 0, 0, PARAMETER!$C$2, 2), 2, FALSE))</f>
        <v>44309</v>
      </c>
      <c r="E285" s="138"/>
      <c r="F285" s="37">
        <f ca="1">IF(OR(EXACT(G285, ""), EXACT(H285, "")), "", H285-G285)</f>
        <v>147</v>
      </c>
      <c r="G285" s="38">
        <f ca="1">IF(COUNT(T285, AG285, AT285, BG285)=0, D285, MIN(T285, AG285, AT285, BG285))</f>
        <v>44309</v>
      </c>
      <c r="H285" s="38">
        <f ca="1">IF(COUNT(U285, AH285, AU285, BH285)=0, (D285 + IFERROR(1/(1/E285), 0)), MAX(U285, AH285, AU285, BH285))</f>
        <v>44456</v>
      </c>
      <c r="I285" s="37">
        <f>IF(OR(EXACT(J285, ""), EXACT(K285, "")), "", K285-J285)</f>
        <v>206</v>
      </c>
      <c r="J285" s="38">
        <f>IF(COUNT(W285, AJ285, AW285, BJ285)=0, D285, MIN(W285, AJ285, AW285, BJ285))</f>
        <v>44250</v>
      </c>
      <c r="K285" s="39">
        <f>IF(COUNT(X285, AK285, AX285, BK285)=0, (D285 + IFERROR(1/(1/E285), 0)), MAX(X285, AK285, AX285, BK285))</f>
        <v>44456</v>
      </c>
      <c r="M285" s="46"/>
      <c r="N285" s="58"/>
      <c r="O285" s="47"/>
      <c r="P285" s="48"/>
      <c r="Q285" s="123" t="str">
        <f>IF(OR(EXACT(R285, ""), EXACT(S285, "")), "", S285-R285)</f>
        <v/>
      </c>
      <c r="R285" s="50" t="str">
        <f>IF(COUNT(R286:R290)=0, "", MIN(R286:R290))</f>
        <v/>
      </c>
      <c r="S285" s="50" t="str">
        <f>IF(COUNT(S286:S290)=0, "", MAX(S286:S290))</f>
        <v/>
      </c>
      <c r="T285" s="50" t="str">
        <f>IF(COUNT(T286:T290)=0, "", MIN(T286:T290))</f>
        <v/>
      </c>
      <c r="U285" s="50" t="str">
        <f>IF(COUNT(U286:U290)=0, "", MAX(U286:U290))</f>
        <v/>
      </c>
      <c r="V285" s="49" t="str">
        <f>IF(OR(EXACT(W285, ""), EXACT(X285, "")), "", X285-W285)</f>
        <v/>
      </c>
      <c r="W285" s="50" t="str">
        <f>IF(COUNT(W286:W290)=0, "", MIN(W286:W290))</f>
        <v/>
      </c>
      <c r="X285" s="51" t="str">
        <f>IF(COUNT(X286:X290)=0, "", MAX(X286:X290))</f>
        <v/>
      </c>
      <c r="Y285" s="11"/>
      <c r="Z285" s="46"/>
      <c r="AA285" s="58"/>
      <c r="AB285" s="47"/>
      <c r="AC285" s="48"/>
      <c r="AD285" s="49">
        <f>IF(OR(EXACT(AE285, ""), EXACT(AF285, "")), "", AF285-AE285)</f>
        <v>1</v>
      </c>
      <c r="AE285" s="50">
        <f>IF(COUNT(AE286:AE290)=0, "", MIN(AE286:AE290))</f>
        <v>44250</v>
      </c>
      <c r="AF285" s="50">
        <f>IF(COUNT(AF286:AF290)=0, "", MAX(AF286:AF290))</f>
        <v>44251</v>
      </c>
      <c r="AG285" s="50">
        <f ca="1">IF(COUNT(AG286:AG290)=0, "", MIN(AG286:AG290))</f>
        <v>44309</v>
      </c>
      <c r="AH285" s="50">
        <f ca="1">IF(COUNT(AH286:AH290)=0, "", MAX(AH286:AH290))</f>
        <v>44310</v>
      </c>
      <c r="AI285" s="49">
        <f>IF(OR(EXACT(AJ285, ""), EXACT(AK285, "")), "", AK285-AJ285)</f>
        <v>1</v>
      </c>
      <c r="AJ285" s="50">
        <f>IF(COUNT(AJ286:AJ290)=0, "", MIN(AJ286:AJ290))</f>
        <v>44250</v>
      </c>
      <c r="AK285" s="51">
        <f>IF(COUNT(AK286:AK290)=0, "", MAX(AK286:AK290))</f>
        <v>44251</v>
      </c>
      <c r="AL285" s="11"/>
      <c r="AM285" s="46"/>
      <c r="AN285" s="58"/>
      <c r="AO285" s="47"/>
      <c r="AP285" s="48"/>
      <c r="AQ285" s="49">
        <f>IF(OR(EXACT(AR285, ""), EXACT(AS285, "")), "", AS285-AR285)</f>
        <v>1</v>
      </c>
      <c r="AR285" s="50">
        <f>IF(COUNT(AR286:AR290)=0, "", MIN(AR286:AR290))</f>
        <v>44455</v>
      </c>
      <c r="AS285" s="50">
        <f>IF(COUNT(AS286:AS290)=0, "", MAX(AS286:AS290))</f>
        <v>44456</v>
      </c>
      <c r="AT285" s="50">
        <f ca="1">IF(COUNT(AT286:AT290)=0, "", MIN(AT286:AT290))</f>
        <v>44455</v>
      </c>
      <c r="AU285" s="50">
        <f ca="1">IF(COUNT(AU286:AU290)=0, "", MAX(AU286:AU290))</f>
        <v>44456</v>
      </c>
      <c r="AV285" s="49">
        <f>IF(OR(EXACT(AW285, ""), EXACT(AX285, "")), "", AX285-AW285)</f>
        <v>1</v>
      </c>
      <c r="AW285" s="50">
        <f>IF(COUNT(AW286:AW290)=0, "", MIN(AW286:AW290))</f>
        <v>44455</v>
      </c>
      <c r="AX285" s="51">
        <f>IF(COUNT(AX286:AX290)=0, "", MAX(AX286:AX290))</f>
        <v>44456</v>
      </c>
      <c r="AY285" s="11"/>
      <c r="AZ285" s="46"/>
      <c r="BA285" s="58"/>
      <c r="BB285" s="47"/>
      <c r="BC285" s="48"/>
      <c r="BD285" s="49" t="str">
        <f>IF(OR(EXACT(BE285, ""), EXACT(BF285, "")), "", BF285-BE285)</f>
        <v/>
      </c>
      <c r="BE285" s="50" t="str">
        <f>IF(COUNT(BE286:BE290)=0, "", MIN(BE286:BE290))</f>
        <v/>
      </c>
      <c r="BF285" s="50" t="str">
        <f>IF(COUNT(BF286:BF290)=0, "", MAX(BF286:BF290))</f>
        <v/>
      </c>
      <c r="BG285" s="50" t="str">
        <f>IF(COUNT(BG286:BG290)=0, "", MIN(BG286:BG290))</f>
        <v/>
      </c>
      <c r="BH285" s="50" t="str">
        <f>IF(COUNT(BH286:BH290)=0, "", MAX(BH286:BH290))</f>
        <v/>
      </c>
      <c r="BI285" s="49" t="str">
        <f>IF(OR(EXACT(BJ285, ""), EXACT(BK285, "")), "", BK285-BJ285)</f>
        <v/>
      </c>
      <c r="BJ285" s="50" t="str">
        <f>IF(COUNT(BJ286:BJ290)=0, "", MIN(BJ286:BJ290))</f>
        <v/>
      </c>
      <c r="BK285" s="51" t="str">
        <f>IF(COUNT(BK286:BK290)=0, "", MAX(BK286:BK290))</f>
        <v/>
      </c>
      <c r="BM285" s="19" t="str">
        <f t="shared" si="283"/>
        <v>CustomerRelation.Form.SalesOrder</v>
      </c>
      <c r="BN285" s="20">
        <f t="shared" ca="1" si="284"/>
        <v>44456</v>
      </c>
    </row>
    <row r="286" spans="2:66" x14ac:dyDescent="0.25">
      <c r="B286" s="143"/>
      <c r="C286" s="144"/>
      <c r="D286" s="150">
        <f ca="1">D285</f>
        <v>44309</v>
      </c>
      <c r="E286" s="151"/>
      <c r="F286" s="146"/>
      <c r="G286" s="144"/>
      <c r="H286" s="144"/>
      <c r="I286" s="147"/>
      <c r="J286" s="144"/>
      <c r="K286" s="148"/>
      <c r="M286" s="52"/>
      <c r="N286" s="9"/>
      <c r="O286" s="10"/>
      <c r="P286" s="7"/>
      <c r="Q286" s="124"/>
      <c r="R286" s="66"/>
      <c r="S286" s="22" t="str">
        <f t="shared" ref="S286:S288" si="348">IF(OR(EXACT(Q286,""), EXACT(R286,"")), "", Q286+R286)</f>
        <v/>
      </c>
      <c r="T286" s="22" t="str">
        <f t="shared" ref="T286:T288" si="349">IF(OR(EXACT(Q286,""), EXACT(R286,"")), "", IF(R286&lt;$D286, $D286, R286))</f>
        <v/>
      </c>
      <c r="U286" s="22" t="str">
        <f t="shared" ref="U286:U288" si="350">IF(OR(EXACT(Q286,""), EXACT(R286,"")), "", Q286+T286)</f>
        <v/>
      </c>
      <c r="V286" s="31" t="str">
        <f t="shared" ref="V286:V288" si="351">IF(OR(EXACT(W286,""), EXACT(X286,"")), "",  X286-W286)</f>
        <v/>
      </c>
      <c r="W286" s="66"/>
      <c r="X286" s="61"/>
      <c r="Z286" s="52"/>
      <c r="AA286" s="9" t="s">
        <v>7</v>
      </c>
      <c r="AB286" s="10" t="s">
        <v>349</v>
      </c>
      <c r="AC286" s="7" t="s">
        <v>4</v>
      </c>
      <c r="AD286" s="7">
        <v>1</v>
      </c>
      <c r="AE286" s="68">
        <v>44250</v>
      </c>
      <c r="AF286" s="22">
        <f t="shared" ref="AF286:AF288" si="352">IF(OR(EXACT(AD286,""), EXACT(AE286,"")), "", AD286+AE286)</f>
        <v>44251</v>
      </c>
      <c r="AG286" s="22">
        <f t="shared" ref="AG286:AG288" ca="1" si="353">IF(OR(EXACT(AD286,""), EXACT(AE286,"")), "", IF(AE286&lt;$D286, $D286, AE286))</f>
        <v>44309</v>
      </c>
      <c r="AH286" s="22">
        <f t="shared" ref="AH286:AH288" ca="1" si="354">IF(OR(EXACT(AD286,""), EXACT(AE286,"")), "", AD286+AG286)</f>
        <v>44310</v>
      </c>
      <c r="AI286" s="31">
        <f t="shared" ref="AI286:AI288" si="355">IF(OR(EXACT(AJ286,""), EXACT(AK286,"")), "",  AK286-AJ286)</f>
        <v>1</v>
      </c>
      <c r="AJ286" s="66">
        <v>44250</v>
      </c>
      <c r="AK286" s="61">
        <v>44251</v>
      </c>
      <c r="AM286" s="52" t="s">
        <v>0</v>
      </c>
      <c r="AN286" s="102" t="s">
        <v>6</v>
      </c>
      <c r="AO286" s="103"/>
      <c r="AP286" s="7"/>
      <c r="AQ286" s="7"/>
      <c r="AR286" s="7"/>
      <c r="AS286" s="22" t="str">
        <f t="shared" ref="AS286:AS288" si="356">IF(OR(EXACT(AQ286,""), EXACT(AR286,"")), "", AQ286+AR286)</f>
        <v/>
      </c>
      <c r="AT286" s="22" t="str">
        <f t="shared" ref="AT286:AT288" si="357">IF(OR(EXACT(AQ286, ""), EXACT(AR286, "")), "", IF(EXACT($D286, ""), AR286, IF(AR286&lt;$D286, $D286, AR286)))</f>
        <v/>
      </c>
      <c r="AU286" s="22" t="str">
        <f t="shared" ref="AU286:AU288" si="358">IF(OR(EXACT(AQ286,""), EXACT(AR286,"")), "", AQ286+AT286)</f>
        <v/>
      </c>
      <c r="AV286" s="31" t="str">
        <f t="shared" ref="AV286:AV288" si="359">IF(OR(EXACT(AW286,""), EXACT(AX286,"")), "",  AX286-AW286)</f>
        <v/>
      </c>
      <c r="AW286" s="6"/>
      <c r="AX286" s="61"/>
      <c r="AZ286" s="52"/>
      <c r="BA286" s="104"/>
      <c r="BB286" s="105"/>
      <c r="BC286" s="7"/>
      <c r="BD286" s="7"/>
      <c r="BE286" s="7"/>
      <c r="BF286" s="22" t="str">
        <f t="shared" ref="BF286:BF288" si="360">IF(OR(EXACT(BD286,""), EXACT(BE286,"")), "", BD286+BE286)</f>
        <v/>
      </c>
      <c r="BG286" s="22" t="str">
        <f t="shared" ref="BG286:BG288" si="361">IF(OR(EXACT(BD286, ""), EXACT(BE286, "")), "", IF(EXACT($D286, ""), BE286, IF(BE286&lt;$D286, $D286, BE286)))</f>
        <v/>
      </c>
      <c r="BH286" s="22" t="str">
        <f t="shared" ref="BH286:BH288" si="362">IF(OR(EXACT(BD286,""), EXACT(BE286,"")), "", BD286+BG286)</f>
        <v/>
      </c>
      <c r="BI286" s="31" t="str">
        <f t="shared" ref="BI286:BI288" si="363">IF(OR(EXACT(BJ286,""), EXACT(BK286,"")), "",  BK286-BJ286)</f>
        <v/>
      </c>
      <c r="BJ286" s="8"/>
      <c r="BK286" s="61" t="s">
        <v>299</v>
      </c>
      <c r="BM286" s="19" t="str">
        <f t="shared" si="283"/>
        <v/>
      </c>
      <c r="BN286" s="20" t="str">
        <f t="shared" si="284"/>
        <v/>
      </c>
    </row>
    <row r="287" spans="2:66" x14ac:dyDescent="0.25">
      <c r="B287" s="143"/>
      <c r="C287" s="144"/>
      <c r="D287" s="150">
        <f t="shared" ref="D287:D289" ca="1" si="364">D286</f>
        <v>44309</v>
      </c>
      <c r="E287" s="151"/>
      <c r="F287" s="146"/>
      <c r="G287" s="144"/>
      <c r="H287" s="144"/>
      <c r="I287" s="147"/>
      <c r="J287" s="144"/>
      <c r="K287" s="148"/>
      <c r="M287" s="52"/>
      <c r="N287" s="9"/>
      <c r="O287" s="10"/>
      <c r="P287" s="7"/>
      <c r="Q287" s="124"/>
      <c r="R287" s="66"/>
      <c r="S287" s="22" t="str">
        <f t="shared" si="348"/>
        <v/>
      </c>
      <c r="T287" s="22" t="str">
        <f t="shared" si="349"/>
        <v/>
      </c>
      <c r="U287" s="22" t="str">
        <f t="shared" si="350"/>
        <v/>
      </c>
      <c r="V287" s="31" t="str">
        <f t="shared" si="351"/>
        <v/>
      </c>
      <c r="W287" s="66"/>
      <c r="X287" s="61"/>
      <c r="Z287" s="52"/>
      <c r="AA287" s="9"/>
      <c r="AB287" s="10"/>
      <c r="AC287" s="7"/>
      <c r="AD287" s="7"/>
      <c r="AE287" s="66"/>
      <c r="AF287" s="22" t="str">
        <f t="shared" si="352"/>
        <v/>
      </c>
      <c r="AG287" s="22" t="str">
        <f t="shared" si="353"/>
        <v/>
      </c>
      <c r="AH287" s="22" t="str">
        <f t="shared" si="354"/>
        <v/>
      </c>
      <c r="AI287" s="31" t="str">
        <f t="shared" si="355"/>
        <v/>
      </c>
      <c r="AJ287" s="66"/>
      <c r="AK287" s="61"/>
      <c r="AM287" s="52"/>
      <c r="AN287" s="9" t="s">
        <v>7</v>
      </c>
      <c r="AO287" s="10" t="s">
        <v>407</v>
      </c>
      <c r="AP287" s="7" t="s">
        <v>4</v>
      </c>
      <c r="AQ287" s="7">
        <v>1</v>
      </c>
      <c r="AR287" s="6">
        <v>44455</v>
      </c>
      <c r="AS287" s="22">
        <f t="shared" si="356"/>
        <v>44456</v>
      </c>
      <c r="AT287" s="22">
        <f t="shared" ca="1" si="357"/>
        <v>44455</v>
      </c>
      <c r="AU287" s="22">
        <f t="shared" ca="1" si="358"/>
        <v>44456</v>
      </c>
      <c r="AV287" s="31">
        <f t="shared" si="359"/>
        <v>1</v>
      </c>
      <c r="AW287" s="6">
        <v>44455</v>
      </c>
      <c r="AX287" s="61">
        <v>44456</v>
      </c>
      <c r="AZ287" s="52"/>
      <c r="BA287" s="104"/>
      <c r="BB287" s="105"/>
      <c r="BC287" s="7"/>
      <c r="BD287" s="7"/>
      <c r="BE287" s="7"/>
      <c r="BF287" s="22" t="str">
        <f t="shared" si="360"/>
        <v/>
      </c>
      <c r="BG287" s="22" t="str">
        <f t="shared" si="361"/>
        <v/>
      </c>
      <c r="BH287" s="22" t="str">
        <f t="shared" si="362"/>
        <v/>
      </c>
      <c r="BI287" s="31" t="str">
        <f t="shared" si="363"/>
        <v/>
      </c>
      <c r="BJ287" s="8"/>
      <c r="BK287" s="61" t="s">
        <v>299</v>
      </c>
      <c r="BM287" s="19" t="str">
        <f t="shared" si="283"/>
        <v/>
      </c>
      <c r="BN287" s="20" t="str">
        <f t="shared" si="284"/>
        <v/>
      </c>
    </row>
    <row r="288" spans="2:66" x14ac:dyDescent="0.25">
      <c r="B288" s="143"/>
      <c r="C288" s="144"/>
      <c r="D288" s="150">
        <f t="shared" ca="1" si="364"/>
        <v>44309</v>
      </c>
      <c r="E288" s="151"/>
      <c r="F288" s="146"/>
      <c r="G288" s="144"/>
      <c r="H288" s="144"/>
      <c r="I288" s="147"/>
      <c r="J288" s="144"/>
      <c r="K288" s="148"/>
      <c r="M288" s="52"/>
      <c r="N288" s="9"/>
      <c r="O288" s="10"/>
      <c r="P288" s="7"/>
      <c r="Q288" s="124"/>
      <c r="R288" s="66"/>
      <c r="S288" s="22" t="str">
        <f t="shared" si="348"/>
        <v/>
      </c>
      <c r="T288" s="22" t="str">
        <f t="shared" si="349"/>
        <v/>
      </c>
      <c r="U288" s="22" t="str">
        <f t="shared" si="350"/>
        <v/>
      </c>
      <c r="V288" s="31" t="str">
        <f t="shared" si="351"/>
        <v/>
      </c>
      <c r="W288" s="66"/>
      <c r="X288" s="61"/>
      <c r="Z288" s="52"/>
      <c r="AA288" s="9"/>
      <c r="AB288" s="10"/>
      <c r="AC288" s="7"/>
      <c r="AD288" s="7"/>
      <c r="AE288" s="68"/>
      <c r="AF288" s="22" t="str">
        <f t="shared" si="352"/>
        <v/>
      </c>
      <c r="AG288" s="22" t="str">
        <f t="shared" si="353"/>
        <v/>
      </c>
      <c r="AH288" s="22" t="str">
        <f t="shared" si="354"/>
        <v/>
      </c>
      <c r="AI288" s="31" t="str">
        <f t="shared" si="355"/>
        <v/>
      </c>
      <c r="AJ288" s="66"/>
      <c r="AK288" s="61"/>
      <c r="AM288" s="52" t="s">
        <v>0</v>
      </c>
      <c r="AN288" s="102" t="s">
        <v>5</v>
      </c>
      <c r="AO288" s="103"/>
      <c r="AP288" s="7"/>
      <c r="AQ288" s="7"/>
      <c r="AR288" s="7"/>
      <c r="AS288" s="22" t="str">
        <f t="shared" si="356"/>
        <v/>
      </c>
      <c r="AT288" s="22" t="str">
        <f t="shared" si="357"/>
        <v/>
      </c>
      <c r="AU288" s="22" t="str">
        <f t="shared" si="358"/>
        <v/>
      </c>
      <c r="AV288" s="31" t="str">
        <f t="shared" si="359"/>
        <v/>
      </c>
      <c r="AW288" s="6"/>
      <c r="AX288" s="61"/>
      <c r="AZ288" s="52"/>
      <c r="BA288" s="104"/>
      <c r="BB288" s="105"/>
      <c r="BC288" s="7"/>
      <c r="BD288" s="7"/>
      <c r="BE288" s="7"/>
      <c r="BF288" s="22" t="str">
        <f t="shared" si="360"/>
        <v/>
      </c>
      <c r="BG288" s="22" t="str">
        <f t="shared" si="361"/>
        <v/>
      </c>
      <c r="BH288" s="22" t="str">
        <f t="shared" si="362"/>
        <v/>
      </c>
      <c r="BI288" s="31" t="str">
        <f t="shared" si="363"/>
        <v/>
      </c>
      <c r="BJ288" s="8"/>
      <c r="BK288" s="61" t="s">
        <v>299</v>
      </c>
      <c r="BM288" s="19" t="str">
        <f t="shared" si="283"/>
        <v/>
      </c>
      <c r="BN288" s="20" t="str">
        <f t="shared" si="284"/>
        <v/>
      </c>
    </row>
    <row r="289" spans="2:66" x14ac:dyDescent="0.25">
      <c r="B289" s="143"/>
      <c r="C289" s="144"/>
      <c r="D289" s="150">
        <f t="shared" ca="1" si="364"/>
        <v>44309</v>
      </c>
      <c r="E289" s="151"/>
      <c r="F289" s="146"/>
      <c r="G289" s="144"/>
      <c r="H289" s="144"/>
      <c r="I289" s="147"/>
      <c r="J289" s="144"/>
      <c r="K289" s="148"/>
      <c r="M289" s="52"/>
      <c r="N289" s="9"/>
      <c r="O289" s="10"/>
      <c r="P289" s="7"/>
      <c r="Q289" s="124"/>
      <c r="R289" s="66"/>
      <c r="S289" s="22"/>
      <c r="T289" s="22"/>
      <c r="U289" s="22"/>
      <c r="V289" s="31"/>
      <c r="W289" s="66"/>
      <c r="X289" s="61"/>
      <c r="Z289" s="52"/>
      <c r="AA289" s="9"/>
      <c r="AB289" s="10"/>
      <c r="AC289" s="7"/>
      <c r="AD289" s="7"/>
      <c r="AE289" s="68"/>
      <c r="AF289" s="22"/>
      <c r="AG289" s="22"/>
      <c r="AH289" s="22"/>
      <c r="AI289" s="31"/>
      <c r="AJ289" s="66"/>
      <c r="AK289" s="61"/>
      <c r="AM289" s="52"/>
      <c r="AN289" s="78" t="s">
        <v>7</v>
      </c>
      <c r="AO289" s="79"/>
      <c r="AP289" s="7" t="s">
        <v>4</v>
      </c>
      <c r="AQ289" s="7">
        <v>1</v>
      </c>
      <c r="AR289" s="7"/>
      <c r="AS289" s="22"/>
      <c r="AT289" s="22"/>
      <c r="AU289" s="22"/>
      <c r="AV289" s="31"/>
      <c r="AW289" s="6"/>
      <c r="AX289" s="61"/>
      <c r="AZ289" s="52"/>
      <c r="BA289" s="76"/>
      <c r="BB289" s="77"/>
      <c r="BC289" s="7"/>
      <c r="BD289" s="7"/>
      <c r="BE289" s="7"/>
      <c r="BF289" s="22"/>
      <c r="BG289" s="22"/>
      <c r="BH289" s="22"/>
      <c r="BI289" s="31"/>
      <c r="BJ289" s="8"/>
      <c r="BK289" s="61"/>
      <c r="BM289" s="19" t="str">
        <f t="shared" si="283"/>
        <v/>
      </c>
      <c r="BN289" s="20" t="str">
        <f t="shared" si="284"/>
        <v/>
      </c>
    </row>
    <row r="290" spans="2:66" ht="15.75" thickBot="1" x14ac:dyDescent="0.3">
      <c r="B290" s="40"/>
      <c r="C290" s="41"/>
      <c r="D290" s="42"/>
      <c r="E290" s="139"/>
      <c r="F290" s="43"/>
      <c r="G290" s="41"/>
      <c r="H290" s="41"/>
      <c r="I290" s="44"/>
      <c r="J290" s="41"/>
      <c r="K290" s="45"/>
      <c r="M290" s="53"/>
      <c r="N290" s="59"/>
      <c r="O290" s="54"/>
      <c r="P290" s="55"/>
      <c r="Q290" s="125"/>
      <c r="R290" s="55"/>
      <c r="S290" s="55"/>
      <c r="T290" s="55"/>
      <c r="U290" s="55"/>
      <c r="V290" s="55"/>
      <c r="W290" s="56"/>
      <c r="X290" s="57"/>
      <c r="Z290" s="53"/>
      <c r="AA290" s="59"/>
      <c r="AB290" s="54"/>
      <c r="AC290" s="55"/>
      <c r="AD290" s="55"/>
      <c r="AE290" s="67"/>
      <c r="AF290" s="55"/>
      <c r="AG290" s="55"/>
      <c r="AH290" s="55"/>
      <c r="AI290" s="55"/>
      <c r="AJ290" s="69"/>
      <c r="AK290" s="57"/>
      <c r="AM290" s="53"/>
      <c r="AN290" s="59"/>
      <c r="AO290" s="54"/>
      <c r="AP290" s="55"/>
      <c r="AQ290" s="55"/>
      <c r="AR290" s="55"/>
      <c r="AS290" s="55"/>
      <c r="AT290" s="55"/>
      <c r="AU290" s="55"/>
      <c r="AV290" s="55"/>
      <c r="AW290" s="56"/>
      <c r="AX290" s="57"/>
      <c r="AZ290" s="53"/>
      <c r="BA290" s="59"/>
      <c r="BB290" s="54"/>
      <c r="BC290" s="55"/>
      <c r="BD290" s="55"/>
      <c r="BE290" s="55"/>
      <c r="BF290" s="55"/>
      <c r="BG290" s="55"/>
      <c r="BH290" s="55"/>
      <c r="BI290" s="55"/>
      <c r="BJ290" s="56"/>
      <c r="BK290" s="57"/>
      <c r="BM290" s="19" t="str">
        <f t="shared" si="283"/>
        <v/>
      </c>
      <c r="BN290" s="20" t="str">
        <f t="shared" si="284"/>
        <v/>
      </c>
    </row>
    <row r="291" spans="2:66" x14ac:dyDescent="0.25">
      <c r="B291" s="34" t="s">
        <v>353</v>
      </c>
      <c r="C291" s="35" t="s">
        <v>375</v>
      </c>
      <c r="D291" s="36">
        <f ca="1">IF(EXACT(C291, ""), "", VLOOKUP(C291, OFFSET($BM$6, 0, 0, PARAMETER!$C$2, 2), 2, FALSE))</f>
        <v>44158</v>
      </c>
      <c r="E291" s="138"/>
      <c r="F291" s="37">
        <f ca="1">IF(OR(EXACT(G291, ""), EXACT(H291, "")), "", H291-G291)</f>
        <v>4</v>
      </c>
      <c r="G291" s="38">
        <f ca="1">IF(COUNT(T291, AG291, AT291, BG291)=0, D291, MIN(T291, AG291, AT291, BG291))</f>
        <v>44403</v>
      </c>
      <c r="H291" s="38">
        <f ca="1">IF(COUNT(U291, AH291, AU291, BH291)=0, (D291 + IFERROR(1/(1/E291), 0)), MAX(U291, AH291, AU291, BH291))</f>
        <v>44407</v>
      </c>
      <c r="I291" s="37">
        <f>IF(OR(EXACT(J291, ""), EXACT(K291, "")), "", K291-J291)</f>
        <v>4</v>
      </c>
      <c r="J291" s="38">
        <f>IF(COUNT(W291, AJ291, AW291, BJ291)=0, D291, MIN(W291, AJ291, AW291, BJ291))</f>
        <v>44403</v>
      </c>
      <c r="K291" s="39">
        <f>IF(COUNT(X291, AK291, AX291, BK291)=0, (D291 + IFERROR(1/(1/E291), 0)), MAX(X291, AK291, AX291, BK291))</f>
        <v>44407</v>
      </c>
      <c r="M291" s="46"/>
      <c r="N291" s="58"/>
      <c r="O291" s="47"/>
      <c r="P291" s="48"/>
      <c r="Q291" s="123" t="str">
        <f>IF(OR(EXACT(R291, ""), EXACT(S291, "")), "", S291-R291)</f>
        <v/>
      </c>
      <c r="R291" s="50" t="str">
        <f>IF(COUNT(R292:R310)=0, "", MIN(R292:R310))</f>
        <v/>
      </c>
      <c r="S291" s="50" t="str">
        <f>IF(COUNT(S292:S310)=0, "", MAX(S292:S310))</f>
        <v/>
      </c>
      <c r="T291" s="50" t="str">
        <f>IF(COUNT(T292:T310)=0, "", MIN(T292:T310))</f>
        <v/>
      </c>
      <c r="U291" s="50" t="str">
        <f>IF(COUNT(U292:U310)=0, "", MAX(U292:U310))</f>
        <v/>
      </c>
      <c r="V291" s="49" t="str">
        <f>IF(OR(EXACT(W291, ""), EXACT(X291, "")), "", X291-W291)</f>
        <v/>
      </c>
      <c r="W291" s="50" t="str">
        <f>IF(COUNT(W292:W310)=0, "", MIN(W292:W310))</f>
        <v/>
      </c>
      <c r="X291" s="51" t="str">
        <f>IF(COUNT(X292:X310)=0, "", MAX(X292:X310))</f>
        <v/>
      </c>
      <c r="Y291" s="11"/>
      <c r="Z291" s="46"/>
      <c r="AA291" s="58"/>
      <c r="AB291" s="47"/>
      <c r="AC291" s="48"/>
      <c r="AD291" s="49">
        <f>IF(OR(EXACT(AE291, ""), EXACT(AF291, "")), "", AF291-AE291)</f>
        <v>3</v>
      </c>
      <c r="AE291" s="50">
        <f>IF(COUNT(AE292:AE310)=0, "", MIN(AE292:AE310))</f>
        <v>44404</v>
      </c>
      <c r="AF291" s="50">
        <f>IF(COUNT(AF292:AF310)=0, "", MAX(AF292:AF310))</f>
        <v>44407</v>
      </c>
      <c r="AG291" s="50">
        <f ca="1">IF(COUNT(AG292:AG310)=0, "", MIN(AG292:AG310))</f>
        <v>44404</v>
      </c>
      <c r="AH291" s="50">
        <f ca="1">IF(COUNT(AH292:AH310)=0, "", MAX(AH292:AH310))</f>
        <v>44407</v>
      </c>
      <c r="AI291" s="49">
        <f>IF(OR(EXACT(AJ291, ""), EXACT(AK291, "")), "", AK291-AJ291)</f>
        <v>3</v>
      </c>
      <c r="AJ291" s="50">
        <f>IF(COUNT(AJ292:AJ310)=0, "", MIN(AJ292:AJ310))</f>
        <v>44404</v>
      </c>
      <c r="AK291" s="51">
        <f>IF(COUNT(AK292:AK310)=0, "", MAX(AK292:AK310))</f>
        <v>44407</v>
      </c>
      <c r="AL291" s="11"/>
      <c r="AM291" s="46"/>
      <c r="AN291" s="58"/>
      <c r="AO291" s="47"/>
      <c r="AP291" s="48"/>
      <c r="AQ291" s="49">
        <f>IF(OR(EXACT(AR291, ""), EXACT(AS291, "")), "", AS291-AR291)</f>
        <v>4</v>
      </c>
      <c r="AR291" s="50">
        <f>IF(COUNT(AR292:AR310)=0, "", MIN(AR292:AR310))</f>
        <v>44403</v>
      </c>
      <c r="AS291" s="50">
        <f>IF(COUNT(AS292:AS310)=0, "", MAX(AS292:AS310))</f>
        <v>44407</v>
      </c>
      <c r="AT291" s="50">
        <f ca="1">IF(COUNT(AT292:AT310)=0, "", MIN(AT292:AT310))</f>
        <v>44403</v>
      </c>
      <c r="AU291" s="50">
        <f ca="1">IF(COUNT(AU292:AU310)=0, "", MAX(AU292:AU310))</f>
        <v>44407</v>
      </c>
      <c r="AV291" s="49">
        <f>IF(OR(EXACT(AW291, ""), EXACT(AX291, "")), "", AX291-AW291)</f>
        <v>4</v>
      </c>
      <c r="AW291" s="50">
        <f>IF(COUNT(AW292:AW310)=0, "", MIN(AW292:AW310))</f>
        <v>44403</v>
      </c>
      <c r="AX291" s="51">
        <f>IF(COUNT(AX292:AX310)=0, "", MAX(AX292:AX310))</f>
        <v>44407</v>
      </c>
      <c r="AY291" s="11"/>
      <c r="AZ291" s="46"/>
      <c r="BA291" s="58"/>
      <c r="BB291" s="47"/>
      <c r="BC291" s="48"/>
      <c r="BD291" s="49" t="str">
        <f>IF(OR(EXACT(BE291, ""), EXACT(BF291, "")), "", BF291-BE291)</f>
        <v/>
      </c>
      <c r="BE291" s="50" t="str">
        <f>IF(COUNT(BE292:BE310)=0, "", MIN(BE292:BE310))</f>
        <v/>
      </c>
      <c r="BF291" s="50" t="str">
        <f>IF(COUNT(BF292:BF310)=0, "", MAX(BF292:BF310))</f>
        <v/>
      </c>
      <c r="BG291" s="50" t="str">
        <f>IF(COUNT(BG292:BG310)=0, "", MIN(BG292:BG310))</f>
        <v/>
      </c>
      <c r="BH291" s="50" t="str">
        <f>IF(COUNT(BH292:BH310)=0, "", MAX(BH292:BH310))</f>
        <v/>
      </c>
      <c r="BI291" s="49" t="str">
        <f>IF(OR(EXACT(BJ291, ""), EXACT(BK291, "")), "", BK291-BJ291)</f>
        <v/>
      </c>
      <c r="BJ291" s="50" t="str">
        <f>IF(COUNT(BJ292:BJ310)=0, "", MIN(BJ292:BJ310))</f>
        <v/>
      </c>
      <c r="BK291" s="51" t="str">
        <f>IF(COUNT(BK292:BK310)=0, "", MAX(BK292:BK310))</f>
        <v/>
      </c>
      <c r="BM291" s="19" t="str">
        <f t="shared" si="283"/>
        <v>DataAcquisition.Form.FileUpload</v>
      </c>
      <c r="BN291" s="20">
        <f t="shared" ca="1" si="284"/>
        <v>44407</v>
      </c>
    </row>
    <row r="292" spans="2:66" x14ac:dyDescent="0.25">
      <c r="B292" s="143"/>
      <c r="C292" s="144"/>
      <c r="D292" s="150">
        <f ca="1">D291</f>
        <v>44158</v>
      </c>
      <c r="E292" s="151"/>
      <c r="F292" s="146"/>
      <c r="G292" s="144"/>
      <c r="H292" s="144"/>
      <c r="I292" s="147"/>
      <c r="J292" s="144"/>
      <c r="K292" s="148"/>
      <c r="M292" s="52"/>
      <c r="N292" s="9"/>
      <c r="O292" s="10"/>
      <c r="P292" s="7"/>
      <c r="Q292" s="124"/>
      <c r="R292" s="66"/>
      <c r="S292" s="22" t="str">
        <f t="shared" ref="S292:S305" si="365">IF(OR(EXACT(Q292,""), EXACT(R292,"")), "", Q292+R292)</f>
        <v/>
      </c>
      <c r="T292" s="22" t="str">
        <f>IF(OR(EXACT(Q292,""), EXACT(R292,"")), "", IF(R292&lt;$D292, $D292, R292))</f>
        <v/>
      </c>
      <c r="U292" s="22" t="str">
        <f t="shared" ref="U292:U305" si="366">IF(OR(EXACT(Q292,""), EXACT(R292,"")), "", Q292+T292)</f>
        <v/>
      </c>
      <c r="V292" s="31" t="str">
        <f t="shared" ref="V292:V305" si="367">IF(OR(EXACT(W292,""), EXACT(X292,"")), "",  X292-W292)</f>
        <v/>
      </c>
      <c r="W292" s="66"/>
      <c r="X292" s="61"/>
      <c r="Z292" s="52"/>
      <c r="AA292" s="9" t="s">
        <v>7</v>
      </c>
      <c r="AB292" s="10" t="s">
        <v>358</v>
      </c>
      <c r="AC292" s="7" t="s">
        <v>4</v>
      </c>
      <c r="AD292" s="7">
        <v>1</v>
      </c>
      <c r="AE292" s="6">
        <v>44404</v>
      </c>
      <c r="AF292" s="22">
        <f t="shared" ref="AF292" si="368">IF(OR(EXACT(AD292,""), EXACT(AE292,"")), "", AD292+AE292)</f>
        <v>44405</v>
      </c>
      <c r="AG292" s="22">
        <f ca="1">IF(OR(EXACT(AD292,""), EXACT(AE292,"")), "", IF(AE292&lt;$D292, $D292, AE292))</f>
        <v>44404</v>
      </c>
      <c r="AH292" s="22">
        <f t="shared" ref="AH292" ca="1" si="369">IF(OR(EXACT(AD292,""), EXACT(AE292,"")), "", AD292+AG292)</f>
        <v>44405</v>
      </c>
      <c r="AI292" s="31">
        <f t="shared" ref="AI292" si="370">IF(OR(EXACT(AJ292,""), EXACT(AK292,"")), "",  AK292-AJ292)</f>
        <v>1</v>
      </c>
      <c r="AJ292" s="66">
        <v>44404</v>
      </c>
      <c r="AK292" s="61">
        <v>44405</v>
      </c>
      <c r="AM292" s="52" t="s">
        <v>0</v>
      </c>
      <c r="AN292" s="102" t="s">
        <v>6</v>
      </c>
      <c r="AO292" s="103"/>
      <c r="AP292" s="7"/>
      <c r="AQ292" s="7"/>
      <c r="AR292" s="7"/>
      <c r="AS292" s="22" t="str">
        <f t="shared" ref="AS292" si="371">IF(OR(EXACT(AQ292,""), EXACT(AR292,"")), "", AQ292+AR292)</f>
        <v/>
      </c>
      <c r="AT292" s="22" t="str">
        <f>IF(OR(EXACT(AQ292, ""), EXACT(AR292, "")), "", IF(EXACT($D292, ""), AR292, IF(AR292&lt;$D292, $D292, AR292)))</f>
        <v/>
      </c>
      <c r="AU292" s="22" t="str">
        <f t="shared" ref="AU292" si="372">IF(OR(EXACT(AQ292,""), EXACT(AR292,"")), "", AQ292+AT292)</f>
        <v/>
      </c>
      <c r="AV292" s="31" t="str">
        <f t="shared" ref="AV292" si="373">IF(OR(EXACT(AW292,""), EXACT(AX292,"")), "",  AX292-AW292)</f>
        <v/>
      </c>
      <c r="AW292" s="6"/>
      <c r="AX292" s="61"/>
      <c r="AZ292" s="52"/>
      <c r="BA292" s="104"/>
      <c r="BB292" s="105"/>
      <c r="BC292" s="7"/>
      <c r="BD292" s="7"/>
      <c r="BE292" s="7"/>
      <c r="BF292" s="22" t="str">
        <f t="shared" ref="BF292:BF305" si="374">IF(OR(EXACT(BD292,""), EXACT(BE292,"")), "", BD292+BE292)</f>
        <v/>
      </c>
      <c r="BG292" s="22" t="str">
        <f>IF(OR(EXACT(BD292, ""), EXACT(BE292, "")), "", IF(EXACT($D292, ""), BE292, IF(BE292&lt;$D292, $D292, BE292)))</f>
        <v/>
      </c>
      <c r="BH292" s="22" t="str">
        <f t="shared" ref="BH292:BH305" si="375">IF(OR(EXACT(BD292,""), EXACT(BE292,"")), "", BD292+BG292)</f>
        <v/>
      </c>
      <c r="BI292" s="31" t="str">
        <f t="shared" ref="BI292:BI305" si="376">IF(OR(EXACT(BJ292,""), EXACT(BK292,"")), "",  BK292-BJ292)</f>
        <v/>
      </c>
      <c r="BJ292" s="8"/>
      <c r="BK292" s="61" t="s">
        <v>299</v>
      </c>
      <c r="BM292" s="19" t="str">
        <f t="shared" si="283"/>
        <v/>
      </c>
      <c r="BN292" s="20" t="str">
        <f t="shared" si="284"/>
        <v/>
      </c>
    </row>
    <row r="293" spans="2:66" x14ac:dyDescent="0.25">
      <c r="B293" s="143"/>
      <c r="C293" s="144"/>
      <c r="D293" s="150">
        <f ca="1">D292</f>
        <v>44158</v>
      </c>
      <c r="E293" s="151"/>
      <c r="F293" s="146"/>
      <c r="G293" s="144"/>
      <c r="H293" s="144"/>
      <c r="I293" s="147"/>
      <c r="J293" s="144"/>
      <c r="K293" s="148"/>
      <c r="M293" s="52"/>
      <c r="N293" s="9"/>
      <c r="O293" s="10"/>
      <c r="P293" s="7"/>
      <c r="Q293" s="124"/>
      <c r="R293" s="66"/>
      <c r="S293" s="22" t="str">
        <f t="shared" si="365"/>
        <v/>
      </c>
      <c r="T293" s="22" t="str">
        <f>IF(OR(EXACT(Q293,""), EXACT(R293,"")), "", IF(R293&lt;$D293, $D293, R293))</f>
        <v/>
      </c>
      <c r="U293" s="22" t="str">
        <f t="shared" si="366"/>
        <v/>
      </c>
      <c r="V293" s="31" t="str">
        <f t="shared" si="367"/>
        <v/>
      </c>
      <c r="W293" s="66"/>
      <c r="X293" s="61"/>
      <c r="Z293" s="52"/>
      <c r="AA293" s="9" t="s">
        <v>7</v>
      </c>
      <c r="AB293" s="10" t="s">
        <v>359</v>
      </c>
      <c r="AC293" s="7" t="s">
        <v>4</v>
      </c>
      <c r="AD293" s="7">
        <v>1</v>
      </c>
      <c r="AE293" s="6">
        <v>44404</v>
      </c>
      <c r="AF293" s="22">
        <f t="shared" ref="AF293:AF294" si="377">IF(OR(EXACT(AD293,""), EXACT(AE293,"")), "", AD293+AE293)</f>
        <v>44405</v>
      </c>
      <c r="AG293" s="22">
        <f ca="1">IF(OR(EXACT(AD293,""), EXACT(AE293,"")), "", IF(AE293&lt;$D293, $D293, AE293))</f>
        <v>44404</v>
      </c>
      <c r="AH293" s="22">
        <f t="shared" ref="AH293:AH294" ca="1" si="378">IF(OR(EXACT(AD293,""), EXACT(AE293,"")), "", AD293+AG293)</f>
        <v>44405</v>
      </c>
      <c r="AI293" s="31">
        <f t="shared" ref="AI293:AI294" si="379">IF(OR(EXACT(AJ293,""), EXACT(AK293,"")), "",  AK293-AJ293)</f>
        <v>1</v>
      </c>
      <c r="AJ293" s="66">
        <v>44404</v>
      </c>
      <c r="AK293" s="61">
        <v>44405</v>
      </c>
      <c r="AM293" s="52"/>
      <c r="AN293" s="9" t="s">
        <v>7</v>
      </c>
      <c r="AO293" s="10" t="s">
        <v>362</v>
      </c>
      <c r="AP293" s="7" t="s">
        <v>4</v>
      </c>
      <c r="AQ293" s="7">
        <v>1</v>
      </c>
      <c r="AR293" s="6">
        <v>44404</v>
      </c>
      <c r="AS293" s="22">
        <f t="shared" ref="AS293:AS309" si="380">IF(OR(EXACT(AQ293,""), EXACT(AR293,"")), "", AQ293+AR293)</f>
        <v>44405</v>
      </c>
      <c r="AT293" s="22">
        <f t="shared" ref="AT293:AT309" ca="1" si="381">IF(OR(EXACT(AQ293, ""), EXACT(AR293, "")), "", IF(EXACT($D293, ""), AR293, IF(AR293&lt;$D293, $D293, AR293)))</f>
        <v>44404</v>
      </c>
      <c r="AU293" s="22">
        <f t="shared" ref="AU293:AU309" ca="1" si="382">IF(OR(EXACT(AQ293,""), EXACT(AR293,"")), "", AQ293+AT293)</f>
        <v>44405</v>
      </c>
      <c r="AV293" s="31">
        <f t="shared" ref="AV293:AV309" si="383">IF(OR(EXACT(AW293,""), EXACT(AX293,"")), "",  AX293-AW293)</f>
        <v>1</v>
      </c>
      <c r="AW293" s="6">
        <v>44404</v>
      </c>
      <c r="AX293" s="61">
        <v>44405</v>
      </c>
      <c r="AZ293" s="52"/>
      <c r="BA293" s="104"/>
      <c r="BB293" s="105"/>
      <c r="BC293" s="7"/>
      <c r="BD293" s="7"/>
      <c r="BE293" s="7"/>
      <c r="BF293" s="22" t="str">
        <f t="shared" si="374"/>
        <v/>
      </c>
      <c r="BG293" s="22" t="str">
        <f>IF(OR(EXACT(BD293, ""), EXACT(BE293, "")), "", IF(EXACT($D293, ""), BE293, IF(BE293&lt;$D293, $D293, BE293)))</f>
        <v/>
      </c>
      <c r="BH293" s="22" t="str">
        <f t="shared" si="375"/>
        <v/>
      </c>
      <c r="BI293" s="31" t="str">
        <f t="shared" si="376"/>
        <v/>
      </c>
      <c r="BJ293" s="8"/>
      <c r="BK293" s="61" t="s">
        <v>299</v>
      </c>
      <c r="BM293" s="19" t="str">
        <f t="shared" si="283"/>
        <v/>
      </c>
      <c r="BN293" s="20" t="str">
        <f t="shared" si="284"/>
        <v/>
      </c>
    </row>
    <row r="294" spans="2:66" x14ac:dyDescent="0.25">
      <c r="B294" s="143"/>
      <c r="C294" s="144"/>
      <c r="D294" s="150">
        <f t="shared" ref="D294:D309" ca="1" si="384">D293</f>
        <v>44158</v>
      </c>
      <c r="E294" s="151"/>
      <c r="F294" s="146"/>
      <c r="G294" s="144"/>
      <c r="H294" s="144"/>
      <c r="I294" s="147"/>
      <c r="J294" s="144"/>
      <c r="K294" s="148"/>
      <c r="M294" s="52"/>
      <c r="N294" s="9"/>
      <c r="O294" s="10"/>
      <c r="P294" s="7"/>
      <c r="Q294" s="124"/>
      <c r="R294" s="66"/>
      <c r="S294" s="22"/>
      <c r="T294" s="22"/>
      <c r="U294" s="22"/>
      <c r="V294" s="31"/>
      <c r="W294" s="66"/>
      <c r="X294" s="61"/>
      <c r="Z294" s="52"/>
      <c r="AA294" s="9" t="s">
        <v>7</v>
      </c>
      <c r="AB294" s="10" t="s">
        <v>360</v>
      </c>
      <c r="AC294" s="7" t="s">
        <v>4</v>
      </c>
      <c r="AD294" s="7">
        <v>1</v>
      </c>
      <c r="AE294" s="6">
        <v>44404</v>
      </c>
      <c r="AF294" s="22">
        <f t="shared" si="377"/>
        <v>44405</v>
      </c>
      <c r="AG294" s="22">
        <f t="shared" ref="AG294:AG309" ca="1" si="385">IF(OR(EXACT(AD294,""), EXACT(AE294,"")), "", IF(AE294&lt;$D294, $D294, AE294))</f>
        <v>44404</v>
      </c>
      <c r="AH294" s="22">
        <f t="shared" ca="1" si="378"/>
        <v>44405</v>
      </c>
      <c r="AI294" s="31">
        <f t="shared" si="379"/>
        <v>1</v>
      </c>
      <c r="AJ294" s="66">
        <v>44404</v>
      </c>
      <c r="AK294" s="61">
        <v>44405</v>
      </c>
      <c r="AM294" s="52"/>
      <c r="AN294" s="9" t="s">
        <v>7</v>
      </c>
      <c r="AO294" s="10" t="s">
        <v>367</v>
      </c>
      <c r="AP294" s="7" t="s">
        <v>4</v>
      </c>
      <c r="AQ294" s="7">
        <v>1</v>
      </c>
      <c r="AR294" s="6">
        <v>44403</v>
      </c>
      <c r="AS294" s="22">
        <f t="shared" si="380"/>
        <v>44404</v>
      </c>
      <c r="AT294" s="22">
        <f t="shared" ca="1" si="381"/>
        <v>44403</v>
      </c>
      <c r="AU294" s="22">
        <f t="shared" ca="1" si="382"/>
        <v>44404</v>
      </c>
      <c r="AV294" s="31">
        <f t="shared" si="383"/>
        <v>1</v>
      </c>
      <c r="AW294" s="6">
        <v>44403</v>
      </c>
      <c r="AX294" s="61">
        <v>44404</v>
      </c>
      <c r="AZ294" s="52"/>
      <c r="BA294" s="80"/>
      <c r="BB294" s="81"/>
      <c r="BC294" s="7"/>
      <c r="BD294" s="7"/>
      <c r="BE294" s="7"/>
      <c r="BF294" s="22"/>
      <c r="BG294" s="22"/>
      <c r="BH294" s="22"/>
      <c r="BI294" s="31"/>
      <c r="BJ294" s="8"/>
      <c r="BK294" s="61"/>
      <c r="BM294" s="19" t="str">
        <f t="shared" si="283"/>
        <v/>
      </c>
      <c r="BN294" s="20" t="str">
        <f t="shared" si="284"/>
        <v/>
      </c>
    </row>
    <row r="295" spans="2:66" x14ac:dyDescent="0.25">
      <c r="B295" s="143"/>
      <c r="C295" s="144"/>
      <c r="D295" s="150">
        <f t="shared" ca="1" si="384"/>
        <v>44158</v>
      </c>
      <c r="E295" s="151"/>
      <c r="F295" s="146"/>
      <c r="G295" s="144"/>
      <c r="H295" s="144"/>
      <c r="I295" s="147"/>
      <c r="J295" s="144"/>
      <c r="K295" s="148"/>
      <c r="M295" s="52"/>
      <c r="N295" s="9"/>
      <c r="O295" s="10"/>
      <c r="P295" s="7"/>
      <c r="Q295" s="124"/>
      <c r="R295" s="66"/>
      <c r="S295" s="22"/>
      <c r="T295" s="22"/>
      <c r="U295" s="22"/>
      <c r="V295" s="31"/>
      <c r="W295" s="66"/>
      <c r="X295" s="61"/>
      <c r="Z295" s="52"/>
      <c r="AA295" s="9" t="s">
        <v>7</v>
      </c>
      <c r="AB295" s="10" t="s">
        <v>361</v>
      </c>
      <c r="AC295" s="7" t="s">
        <v>4</v>
      </c>
      <c r="AD295" s="7">
        <v>1</v>
      </c>
      <c r="AE295" s="6">
        <v>44406</v>
      </c>
      <c r="AF295" s="22">
        <f t="shared" ref="AF295:AF309" si="386">IF(OR(EXACT(AD295,""), EXACT(AE295,"")), "", AD295+AE295)</f>
        <v>44407</v>
      </c>
      <c r="AG295" s="22">
        <f t="shared" ca="1" si="385"/>
        <v>44406</v>
      </c>
      <c r="AH295" s="22">
        <f t="shared" ref="AH295:AH309" ca="1" si="387">IF(OR(EXACT(AD295,""), EXACT(AE295,"")), "", AD295+AG295)</f>
        <v>44407</v>
      </c>
      <c r="AI295" s="31">
        <f t="shared" ref="AI295:AI309" si="388">IF(OR(EXACT(AJ295,""), EXACT(AK295,"")), "",  AK295-AJ295)</f>
        <v>1</v>
      </c>
      <c r="AJ295" s="66">
        <v>44406</v>
      </c>
      <c r="AK295" s="61">
        <v>44407</v>
      </c>
      <c r="AM295" s="52"/>
      <c r="AN295" s="9" t="s">
        <v>7</v>
      </c>
      <c r="AO295" s="10" t="s">
        <v>366</v>
      </c>
      <c r="AP295" s="7" t="s">
        <v>4</v>
      </c>
      <c r="AQ295" s="7">
        <v>1</v>
      </c>
      <c r="AR295" s="6">
        <v>44403</v>
      </c>
      <c r="AS295" s="22">
        <f t="shared" ref="AS295:AS306" si="389">IF(OR(EXACT(AQ295,""), EXACT(AR295,"")), "", AQ295+AR295)</f>
        <v>44404</v>
      </c>
      <c r="AT295" s="22">
        <f t="shared" ref="AT295:AT306" ca="1" si="390">IF(OR(EXACT(AQ295, ""), EXACT(AR295, "")), "", IF(EXACT($D295, ""), AR295, IF(AR295&lt;$D295, $D295, AR295)))</f>
        <v>44403</v>
      </c>
      <c r="AU295" s="22">
        <f t="shared" ref="AU295:AU306" ca="1" si="391">IF(OR(EXACT(AQ295,""), EXACT(AR295,"")), "", AQ295+AT295)</f>
        <v>44404</v>
      </c>
      <c r="AV295" s="31">
        <f t="shared" ref="AV295:AV306" si="392">IF(OR(EXACT(AW295,""), EXACT(AX295,"")), "",  AX295-AW295)</f>
        <v>1</v>
      </c>
      <c r="AW295" s="6">
        <v>44403</v>
      </c>
      <c r="AX295" s="61">
        <v>44404</v>
      </c>
      <c r="AZ295" s="52"/>
      <c r="BA295" s="80"/>
      <c r="BB295" s="81"/>
      <c r="BC295" s="7"/>
      <c r="BD295" s="7"/>
      <c r="BE295" s="7"/>
      <c r="BF295" s="22"/>
      <c r="BG295" s="22"/>
      <c r="BH295" s="22"/>
      <c r="BI295" s="31"/>
      <c r="BJ295" s="8"/>
      <c r="BK295" s="61"/>
      <c r="BM295" s="19" t="str">
        <f t="shared" si="283"/>
        <v/>
      </c>
      <c r="BN295" s="20" t="str">
        <f t="shared" si="284"/>
        <v/>
      </c>
    </row>
    <row r="296" spans="2:66" x14ac:dyDescent="0.25">
      <c r="B296" s="143"/>
      <c r="C296" s="144"/>
      <c r="D296" s="150">
        <f t="shared" ca="1" si="384"/>
        <v>44158</v>
      </c>
      <c r="E296" s="151"/>
      <c r="F296" s="146"/>
      <c r="G296" s="144"/>
      <c r="H296" s="144"/>
      <c r="I296" s="147"/>
      <c r="J296" s="144"/>
      <c r="K296" s="148"/>
      <c r="M296" s="52"/>
      <c r="N296" s="9"/>
      <c r="O296" s="10"/>
      <c r="P296" s="7"/>
      <c r="Q296" s="124"/>
      <c r="R296" s="66"/>
      <c r="S296" s="22"/>
      <c r="T296" s="22"/>
      <c r="U296" s="22"/>
      <c r="V296" s="31"/>
      <c r="W296" s="66"/>
      <c r="X296" s="61"/>
      <c r="Z296" s="52"/>
      <c r="AA296" s="9"/>
      <c r="AB296" s="10"/>
      <c r="AC296" s="7"/>
      <c r="AD296" s="7"/>
      <c r="AE296" s="66"/>
      <c r="AF296" s="22" t="str">
        <f t="shared" si="386"/>
        <v/>
      </c>
      <c r="AG296" s="22" t="str">
        <f t="shared" si="385"/>
        <v/>
      </c>
      <c r="AH296" s="22" t="str">
        <f t="shared" si="387"/>
        <v/>
      </c>
      <c r="AI296" s="31" t="str">
        <f t="shared" si="388"/>
        <v/>
      </c>
      <c r="AJ296" s="66"/>
      <c r="AK296" s="61"/>
      <c r="AM296" s="52"/>
      <c r="AN296" s="9" t="s">
        <v>7</v>
      </c>
      <c r="AO296" s="10" t="s">
        <v>363</v>
      </c>
      <c r="AP296" s="7" t="s">
        <v>4</v>
      </c>
      <c r="AQ296" s="7">
        <v>1</v>
      </c>
      <c r="AR296" s="6">
        <v>44406</v>
      </c>
      <c r="AS296" s="22">
        <f t="shared" si="389"/>
        <v>44407</v>
      </c>
      <c r="AT296" s="22">
        <f t="shared" ca="1" si="390"/>
        <v>44406</v>
      </c>
      <c r="AU296" s="22">
        <f t="shared" ca="1" si="391"/>
        <v>44407</v>
      </c>
      <c r="AV296" s="31">
        <f t="shared" si="392"/>
        <v>1</v>
      </c>
      <c r="AW296" s="6">
        <v>44406</v>
      </c>
      <c r="AX296" s="61">
        <v>44407</v>
      </c>
      <c r="AZ296" s="52"/>
      <c r="BA296" s="80"/>
      <c r="BB296" s="81"/>
      <c r="BC296" s="7"/>
      <c r="BD296" s="7"/>
      <c r="BE296" s="7"/>
      <c r="BF296" s="22"/>
      <c r="BG296" s="22"/>
      <c r="BH296" s="22"/>
      <c r="BI296" s="31"/>
      <c r="BJ296" s="8"/>
      <c r="BK296" s="61"/>
      <c r="BM296" s="19" t="str">
        <f t="shared" si="283"/>
        <v/>
      </c>
      <c r="BN296" s="20" t="str">
        <f t="shared" si="284"/>
        <v/>
      </c>
    </row>
    <row r="297" spans="2:66" x14ac:dyDescent="0.25">
      <c r="B297" s="143"/>
      <c r="C297" s="144"/>
      <c r="D297" s="150">
        <f t="shared" ca="1" si="384"/>
        <v>44158</v>
      </c>
      <c r="E297" s="151"/>
      <c r="F297" s="146"/>
      <c r="G297" s="144"/>
      <c r="H297" s="144"/>
      <c r="I297" s="147"/>
      <c r="J297" s="144"/>
      <c r="K297" s="148"/>
      <c r="M297" s="52"/>
      <c r="N297" s="9"/>
      <c r="O297" s="10"/>
      <c r="P297" s="7"/>
      <c r="Q297" s="124"/>
      <c r="R297" s="66"/>
      <c r="S297" s="22"/>
      <c r="T297" s="22"/>
      <c r="U297" s="22"/>
      <c r="V297" s="31"/>
      <c r="W297" s="66"/>
      <c r="X297" s="61"/>
      <c r="Z297" s="52"/>
      <c r="AA297" s="9"/>
      <c r="AB297" s="10"/>
      <c r="AC297" s="7"/>
      <c r="AD297" s="7"/>
      <c r="AE297" s="66"/>
      <c r="AF297" s="22"/>
      <c r="AG297" s="22"/>
      <c r="AH297" s="22"/>
      <c r="AI297" s="31"/>
      <c r="AJ297" s="66"/>
      <c r="AK297" s="61"/>
      <c r="AM297" s="52"/>
      <c r="AN297" s="9" t="s">
        <v>7</v>
      </c>
      <c r="AO297" s="10" t="s">
        <v>368</v>
      </c>
      <c r="AP297" s="7" t="s">
        <v>4</v>
      </c>
      <c r="AQ297" s="7">
        <v>1</v>
      </c>
      <c r="AR297" s="6">
        <v>44403</v>
      </c>
      <c r="AS297" s="22">
        <f t="shared" si="389"/>
        <v>44404</v>
      </c>
      <c r="AT297" s="22">
        <f t="shared" ca="1" si="390"/>
        <v>44403</v>
      </c>
      <c r="AU297" s="22">
        <f t="shared" ca="1" si="391"/>
        <v>44404</v>
      </c>
      <c r="AV297" s="31">
        <f t="shared" si="392"/>
        <v>1</v>
      </c>
      <c r="AW297" s="6">
        <v>44403</v>
      </c>
      <c r="AX297" s="61">
        <v>44404</v>
      </c>
      <c r="AZ297" s="52"/>
      <c r="BA297" s="80"/>
      <c r="BB297" s="81"/>
      <c r="BC297" s="7"/>
      <c r="BD297" s="7"/>
      <c r="BE297" s="7"/>
      <c r="BF297" s="22"/>
      <c r="BG297" s="22"/>
      <c r="BH297" s="22"/>
      <c r="BI297" s="31"/>
      <c r="BJ297" s="8"/>
      <c r="BK297" s="61"/>
      <c r="BM297" s="19" t="str">
        <f t="shared" si="283"/>
        <v/>
      </c>
      <c r="BN297" s="20" t="str">
        <f t="shared" si="284"/>
        <v/>
      </c>
    </row>
    <row r="298" spans="2:66" x14ac:dyDescent="0.25">
      <c r="B298" s="143"/>
      <c r="C298" s="144"/>
      <c r="D298" s="150">
        <f t="shared" ca="1" si="384"/>
        <v>44158</v>
      </c>
      <c r="E298" s="151"/>
      <c r="F298" s="146"/>
      <c r="G298" s="144"/>
      <c r="H298" s="144"/>
      <c r="I298" s="147"/>
      <c r="J298" s="144"/>
      <c r="K298" s="148"/>
      <c r="M298" s="52"/>
      <c r="N298" s="9"/>
      <c r="O298" s="10"/>
      <c r="P298" s="7"/>
      <c r="Q298" s="124"/>
      <c r="R298" s="66"/>
      <c r="S298" s="22"/>
      <c r="T298" s="22"/>
      <c r="U298" s="22"/>
      <c r="V298" s="31"/>
      <c r="W298" s="66"/>
      <c r="X298" s="61"/>
      <c r="Z298" s="52"/>
      <c r="AA298" s="9"/>
      <c r="AB298" s="10"/>
      <c r="AC298" s="7"/>
      <c r="AD298" s="7"/>
      <c r="AE298" s="66"/>
      <c r="AF298" s="22"/>
      <c r="AG298" s="22"/>
      <c r="AH298" s="22"/>
      <c r="AI298" s="31"/>
      <c r="AJ298" s="66"/>
      <c r="AK298" s="61"/>
      <c r="AM298" s="52"/>
      <c r="AN298" s="9" t="s">
        <v>7</v>
      </c>
      <c r="AO298" s="10" t="s">
        <v>369</v>
      </c>
      <c r="AP298" s="7" t="s">
        <v>4</v>
      </c>
      <c r="AQ298" s="7">
        <v>1</v>
      </c>
      <c r="AR298" s="6">
        <v>44403</v>
      </c>
      <c r="AS298" s="22">
        <f t="shared" si="389"/>
        <v>44404</v>
      </c>
      <c r="AT298" s="22">
        <f t="shared" ca="1" si="390"/>
        <v>44403</v>
      </c>
      <c r="AU298" s="22">
        <f t="shared" ca="1" si="391"/>
        <v>44404</v>
      </c>
      <c r="AV298" s="31">
        <f t="shared" si="392"/>
        <v>1</v>
      </c>
      <c r="AW298" s="6">
        <v>44403</v>
      </c>
      <c r="AX298" s="61">
        <v>44404</v>
      </c>
      <c r="AZ298" s="52"/>
      <c r="BA298" s="80"/>
      <c r="BB298" s="81"/>
      <c r="BC298" s="7"/>
      <c r="BD298" s="7"/>
      <c r="BE298" s="7"/>
      <c r="BF298" s="22"/>
      <c r="BG298" s="22"/>
      <c r="BH298" s="22"/>
      <c r="BI298" s="31"/>
      <c r="BJ298" s="8"/>
      <c r="BK298" s="61"/>
      <c r="BM298" s="19" t="str">
        <f t="shared" si="283"/>
        <v/>
      </c>
      <c r="BN298" s="20" t="str">
        <f t="shared" si="284"/>
        <v/>
      </c>
    </row>
    <row r="299" spans="2:66" x14ac:dyDescent="0.25">
      <c r="B299" s="143"/>
      <c r="C299" s="144"/>
      <c r="D299" s="150">
        <f t="shared" ca="1" si="384"/>
        <v>44158</v>
      </c>
      <c r="E299" s="151"/>
      <c r="F299" s="146"/>
      <c r="G299" s="144"/>
      <c r="H299" s="144"/>
      <c r="I299" s="147"/>
      <c r="J299" s="144"/>
      <c r="K299" s="148"/>
      <c r="M299" s="52"/>
      <c r="N299" s="9"/>
      <c r="O299" s="10"/>
      <c r="P299" s="7"/>
      <c r="Q299" s="124"/>
      <c r="R299" s="66"/>
      <c r="S299" s="22"/>
      <c r="T299" s="22"/>
      <c r="U299" s="22"/>
      <c r="V299" s="31"/>
      <c r="W299" s="66"/>
      <c r="X299" s="61"/>
      <c r="Z299" s="52"/>
      <c r="AA299" s="9"/>
      <c r="AB299" s="10"/>
      <c r="AC299" s="7"/>
      <c r="AD299" s="7"/>
      <c r="AE299" s="66"/>
      <c r="AF299" s="22"/>
      <c r="AG299" s="22"/>
      <c r="AH299" s="22"/>
      <c r="AI299" s="31"/>
      <c r="AJ299" s="66"/>
      <c r="AK299" s="61"/>
      <c r="AM299" s="52"/>
      <c r="AN299" s="9" t="s">
        <v>7</v>
      </c>
      <c r="AO299" s="10" t="s">
        <v>364</v>
      </c>
      <c r="AP299" s="7" t="s">
        <v>4</v>
      </c>
      <c r="AQ299" s="7">
        <v>1</v>
      </c>
      <c r="AR299" s="6">
        <v>44403</v>
      </c>
      <c r="AS299" s="22">
        <f t="shared" si="389"/>
        <v>44404</v>
      </c>
      <c r="AT299" s="22">
        <f t="shared" ca="1" si="390"/>
        <v>44403</v>
      </c>
      <c r="AU299" s="22">
        <f t="shared" ca="1" si="391"/>
        <v>44404</v>
      </c>
      <c r="AV299" s="31">
        <f t="shared" si="392"/>
        <v>1</v>
      </c>
      <c r="AW299" s="6">
        <v>44403</v>
      </c>
      <c r="AX299" s="61">
        <v>44404</v>
      </c>
      <c r="AZ299" s="52"/>
      <c r="BA299" s="80"/>
      <c r="BB299" s="81"/>
      <c r="BC299" s="7"/>
      <c r="BD299" s="7"/>
      <c r="BE299" s="7"/>
      <c r="BF299" s="22"/>
      <c r="BG299" s="22"/>
      <c r="BH299" s="22"/>
      <c r="BI299" s="31"/>
      <c r="BJ299" s="8"/>
      <c r="BK299" s="61"/>
      <c r="BM299" s="19" t="str">
        <f t="shared" si="283"/>
        <v/>
      </c>
      <c r="BN299" s="20" t="str">
        <f t="shared" si="284"/>
        <v/>
      </c>
    </row>
    <row r="300" spans="2:66" x14ac:dyDescent="0.25">
      <c r="B300" s="143"/>
      <c r="C300" s="144"/>
      <c r="D300" s="150">
        <f t="shared" ca="1" si="384"/>
        <v>44158</v>
      </c>
      <c r="E300" s="151"/>
      <c r="F300" s="146"/>
      <c r="G300" s="144"/>
      <c r="H300" s="144"/>
      <c r="I300" s="147"/>
      <c r="J300" s="144"/>
      <c r="K300" s="148"/>
      <c r="M300" s="52"/>
      <c r="N300" s="9"/>
      <c r="O300" s="10"/>
      <c r="P300" s="7"/>
      <c r="Q300" s="124"/>
      <c r="R300" s="66"/>
      <c r="S300" s="22"/>
      <c r="T300" s="22"/>
      <c r="U300" s="22"/>
      <c r="V300" s="31"/>
      <c r="W300" s="66"/>
      <c r="X300" s="61"/>
      <c r="Z300" s="52"/>
      <c r="AA300" s="9"/>
      <c r="AB300" s="10"/>
      <c r="AC300" s="7"/>
      <c r="AD300" s="7"/>
      <c r="AE300" s="66"/>
      <c r="AF300" s="22"/>
      <c r="AG300" s="22"/>
      <c r="AH300" s="22"/>
      <c r="AI300" s="31"/>
      <c r="AJ300" s="66"/>
      <c r="AK300" s="61"/>
      <c r="AM300" s="52"/>
      <c r="AN300" s="9" t="s">
        <v>7</v>
      </c>
      <c r="AO300" s="10" t="s">
        <v>370</v>
      </c>
      <c r="AP300" s="7" t="s">
        <v>4</v>
      </c>
      <c r="AQ300" s="7">
        <v>1</v>
      </c>
      <c r="AR300" s="6">
        <v>44403</v>
      </c>
      <c r="AS300" s="22">
        <f t="shared" si="389"/>
        <v>44404</v>
      </c>
      <c r="AT300" s="22">
        <f t="shared" ca="1" si="390"/>
        <v>44403</v>
      </c>
      <c r="AU300" s="22">
        <f t="shared" ca="1" si="391"/>
        <v>44404</v>
      </c>
      <c r="AV300" s="31">
        <f t="shared" si="392"/>
        <v>1</v>
      </c>
      <c r="AW300" s="6">
        <v>44403</v>
      </c>
      <c r="AX300" s="61">
        <v>44404</v>
      </c>
      <c r="AZ300" s="52"/>
      <c r="BA300" s="80"/>
      <c r="BB300" s="81"/>
      <c r="BC300" s="7"/>
      <c r="BD300" s="7"/>
      <c r="BE300" s="7"/>
      <c r="BF300" s="22"/>
      <c r="BG300" s="22"/>
      <c r="BH300" s="22"/>
      <c r="BI300" s="31"/>
      <c r="BJ300" s="8"/>
      <c r="BK300" s="61"/>
      <c r="BM300" s="19" t="str">
        <f t="shared" si="283"/>
        <v/>
      </c>
      <c r="BN300" s="20" t="str">
        <f t="shared" si="284"/>
        <v/>
      </c>
    </row>
    <row r="301" spans="2:66" x14ac:dyDescent="0.25">
      <c r="B301" s="143"/>
      <c r="C301" s="144"/>
      <c r="D301" s="150">
        <f t="shared" ca="1" si="384"/>
        <v>44158</v>
      </c>
      <c r="E301" s="151"/>
      <c r="F301" s="146"/>
      <c r="G301" s="144"/>
      <c r="H301" s="144"/>
      <c r="I301" s="147"/>
      <c r="J301" s="144"/>
      <c r="K301" s="148"/>
      <c r="M301" s="52"/>
      <c r="N301" s="9"/>
      <c r="O301" s="10"/>
      <c r="P301" s="7"/>
      <c r="Q301" s="124"/>
      <c r="R301" s="66"/>
      <c r="S301" s="22"/>
      <c r="T301" s="22"/>
      <c r="U301" s="22"/>
      <c r="V301" s="31"/>
      <c r="W301" s="66"/>
      <c r="X301" s="61"/>
      <c r="Z301" s="52"/>
      <c r="AA301" s="9"/>
      <c r="AB301" s="10"/>
      <c r="AC301" s="7"/>
      <c r="AD301" s="7"/>
      <c r="AE301" s="66"/>
      <c r="AF301" s="22"/>
      <c r="AG301" s="22"/>
      <c r="AH301" s="22"/>
      <c r="AI301" s="31"/>
      <c r="AJ301" s="66"/>
      <c r="AK301" s="61"/>
      <c r="AM301" s="52"/>
      <c r="AN301" s="9" t="s">
        <v>7</v>
      </c>
      <c r="AO301" s="10" t="s">
        <v>371</v>
      </c>
      <c r="AP301" s="7" t="s">
        <v>4</v>
      </c>
      <c r="AQ301" s="7">
        <v>1</v>
      </c>
      <c r="AR301" s="6">
        <v>44403</v>
      </c>
      <c r="AS301" s="22">
        <f t="shared" si="389"/>
        <v>44404</v>
      </c>
      <c r="AT301" s="22">
        <f t="shared" ca="1" si="390"/>
        <v>44403</v>
      </c>
      <c r="AU301" s="22">
        <f t="shared" ca="1" si="391"/>
        <v>44404</v>
      </c>
      <c r="AV301" s="31">
        <f t="shared" si="392"/>
        <v>1</v>
      </c>
      <c r="AW301" s="6">
        <v>44403</v>
      </c>
      <c r="AX301" s="61">
        <v>44404</v>
      </c>
      <c r="AZ301" s="52"/>
      <c r="BA301" s="80"/>
      <c r="BB301" s="81"/>
      <c r="BC301" s="7"/>
      <c r="BD301" s="7"/>
      <c r="BE301" s="7"/>
      <c r="BF301" s="22"/>
      <c r="BG301" s="22"/>
      <c r="BH301" s="22"/>
      <c r="BI301" s="31"/>
      <c r="BJ301" s="8"/>
      <c r="BK301" s="61"/>
      <c r="BM301" s="19" t="str">
        <f t="shared" si="283"/>
        <v/>
      </c>
      <c r="BN301" s="20" t="str">
        <f t="shared" si="284"/>
        <v/>
      </c>
    </row>
    <row r="302" spans="2:66" x14ac:dyDescent="0.25">
      <c r="B302" s="143"/>
      <c r="C302" s="144"/>
      <c r="D302" s="150">
        <f t="shared" ca="1" si="384"/>
        <v>44158</v>
      </c>
      <c r="E302" s="151"/>
      <c r="F302" s="146"/>
      <c r="G302" s="144"/>
      <c r="H302" s="144"/>
      <c r="I302" s="147"/>
      <c r="J302" s="144"/>
      <c r="K302" s="148"/>
      <c r="M302" s="52"/>
      <c r="N302" s="9"/>
      <c r="O302" s="10"/>
      <c r="P302" s="7"/>
      <c r="Q302" s="124"/>
      <c r="R302" s="66"/>
      <c r="S302" s="22"/>
      <c r="T302" s="22"/>
      <c r="U302" s="22"/>
      <c r="V302" s="31"/>
      <c r="W302" s="66"/>
      <c r="X302" s="61"/>
      <c r="Z302" s="52"/>
      <c r="AA302" s="9"/>
      <c r="AB302" s="10"/>
      <c r="AC302" s="7"/>
      <c r="AD302" s="7"/>
      <c r="AE302" s="66"/>
      <c r="AF302" s="22"/>
      <c r="AG302" s="22"/>
      <c r="AH302" s="22"/>
      <c r="AI302" s="31"/>
      <c r="AJ302" s="66"/>
      <c r="AK302" s="61"/>
      <c r="AM302" s="52"/>
      <c r="AN302" s="9" t="s">
        <v>7</v>
      </c>
      <c r="AO302" s="10" t="s">
        <v>365</v>
      </c>
      <c r="AP302" s="7" t="s">
        <v>4</v>
      </c>
      <c r="AQ302" s="7">
        <v>1</v>
      </c>
      <c r="AR302" s="6">
        <v>44406</v>
      </c>
      <c r="AS302" s="22">
        <f t="shared" si="389"/>
        <v>44407</v>
      </c>
      <c r="AT302" s="22">
        <f t="shared" ca="1" si="390"/>
        <v>44406</v>
      </c>
      <c r="AU302" s="22">
        <f t="shared" ca="1" si="391"/>
        <v>44407</v>
      </c>
      <c r="AV302" s="31">
        <f t="shared" si="392"/>
        <v>1</v>
      </c>
      <c r="AW302" s="6">
        <v>44406</v>
      </c>
      <c r="AX302" s="61">
        <v>44407</v>
      </c>
      <c r="AZ302" s="52"/>
      <c r="BA302" s="80"/>
      <c r="BB302" s="81"/>
      <c r="BC302" s="7"/>
      <c r="BD302" s="7"/>
      <c r="BE302" s="7"/>
      <c r="BF302" s="22"/>
      <c r="BG302" s="22"/>
      <c r="BH302" s="22"/>
      <c r="BI302" s="31"/>
      <c r="BJ302" s="8"/>
      <c r="BK302" s="61"/>
      <c r="BM302" s="19" t="str">
        <f t="shared" si="283"/>
        <v/>
      </c>
      <c r="BN302" s="20" t="str">
        <f t="shared" si="284"/>
        <v/>
      </c>
    </row>
    <row r="303" spans="2:66" x14ac:dyDescent="0.25">
      <c r="B303" s="143"/>
      <c r="C303" s="144"/>
      <c r="D303" s="150">
        <f t="shared" ca="1" si="384"/>
        <v>44158</v>
      </c>
      <c r="E303" s="151"/>
      <c r="F303" s="146"/>
      <c r="G303" s="144"/>
      <c r="H303" s="144"/>
      <c r="I303" s="147"/>
      <c r="J303" s="144"/>
      <c r="K303" s="148"/>
      <c r="M303" s="52"/>
      <c r="N303" s="9"/>
      <c r="O303" s="10"/>
      <c r="P303" s="7"/>
      <c r="Q303" s="124"/>
      <c r="R303" s="66"/>
      <c r="S303" s="22"/>
      <c r="T303" s="22"/>
      <c r="U303" s="22"/>
      <c r="V303" s="31"/>
      <c r="W303" s="66"/>
      <c r="X303" s="61"/>
      <c r="Z303" s="52"/>
      <c r="AA303" s="9"/>
      <c r="AB303" s="10"/>
      <c r="AC303" s="7"/>
      <c r="AD303" s="7"/>
      <c r="AE303" s="66"/>
      <c r="AF303" s="22"/>
      <c r="AG303" s="22"/>
      <c r="AH303" s="22"/>
      <c r="AI303" s="31"/>
      <c r="AJ303" s="66"/>
      <c r="AK303" s="61"/>
      <c r="AM303" s="52"/>
      <c r="AN303" s="9" t="s">
        <v>7</v>
      </c>
      <c r="AO303" s="10" t="s">
        <v>372</v>
      </c>
      <c r="AP303" s="7" t="s">
        <v>4</v>
      </c>
      <c r="AQ303" s="7">
        <v>1</v>
      </c>
      <c r="AR303" s="6">
        <v>44406</v>
      </c>
      <c r="AS303" s="22">
        <f t="shared" si="389"/>
        <v>44407</v>
      </c>
      <c r="AT303" s="22">
        <f t="shared" ca="1" si="390"/>
        <v>44406</v>
      </c>
      <c r="AU303" s="22">
        <f t="shared" ca="1" si="391"/>
        <v>44407</v>
      </c>
      <c r="AV303" s="31">
        <f t="shared" si="392"/>
        <v>1</v>
      </c>
      <c r="AW303" s="6">
        <v>44406</v>
      </c>
      <c r="AX303" s="61">
        <v>44407</v>
      </c>
      <c r="AZ303" s="52"/>
      <c r="BA303" s="80"/>
      <c r="BB303" s="81"/>
      <c r="BC303" s="7"/>
      <c r="BD303" s="7"/>
      <c r="BE303" s="7"/>
      <c r="BF303" s="22"/>
      <c r="BG303" s="22"/>
      <c r="BH303" s="22"/>
      <c r="BI303" s="31"/>
      <c r="BJ303" s="8"/>
      <c r="BK303" s="61"/>
      <c r="BM303" s="19" t="str">
        <f t="shared" si="283"/>
        <v/>
      </c>
      <c r="BN303" s="20" t="str">
        <f t="shared" si="284"/>
        <v/>
      </c>
    </row>
    <row r="304" spans="2:66" x14ac:dyDescent="0.25">
      <c r="B304" s="143"/>
      <c r="C304" s="144"/>
      <c r="D304" s="150">
        <f t="shared" ca="1" si="384"/>
        <v>44158</v>
      </c>
      <c r="E304" s="151"/>
      <c r="F304" s="146"/>
      <c r="G304" s="144"/>
      <c r="H304" s="144"/>
      <c r="I304" s="147"/>
      <c r="J304" s="144"/>
      <c r="K304" s="148"/>
      <c r="M304" s="52"/>
      <c r="N304" s="9"/>
      <c r="O304" s="10"/>
      <c r="P304" s="7"/>
      <c r="Q304" s="124"/>
      <c r="R304" s="66"/>
      <c r="S304" s="22"/>
      <c r="T304" s="22"/>
      <c r="U304" s="22"/>
      <c r="V304" s="31"/>
      <c r="W304" s="66"/>
      <c r="X304" s="61"/>
      <c r="Z304" s="52"/>
      <c r="AA304" s="9"/>
      <c r="AB304" s="10"/>
      <c r="AC304" s="7"/>
      <c r="AD304" s="7"/>
      <c r="AE304" s="66"/>
      <c r="AF304" s="22"/>
      <c r="AG304" s="22"/>
      <c r="AH304" s="22"/>
      <c r="AI304" s="31"/>
      <c r="AJ304" s="66"/>
      <c r="AK304" s="61"/>
      <c r="AM304" s="52"/>
      <c r="AN304" s="9" t="s">
        <v>7</v>
      </c>
      <c r="AO304" s="10" t="s">
        <v>373</v>
      </c>
      <c r="AP304" s="7" t="s">
        <v>4</v>
      </c>
      <c r="AQ304" s="7">
        <v>1</v>
      </c>
      <c r="AR304" s="6">
        <v>44406</v>
      </c>
      <c r="AS304" s="22">
        <f t="shared" si="389"/>
        <v>44407</v>
      </c>
      <c r="AT304" s="22">
        <f t="shared" ca="1" si="390"/>
        <v>44406</v>
      </c>
      <c r="AU304" s="22">
        <f t="shared" ca="1" si="391"/>
        <v>44407</v>
      </c>
      <c r="AV304" s="31">
        <f t="shared" si="392"/>
        <v>1</v>
      </c>
      <c r="AW304" s="6">
        <v>44406</v>
      </c>
      <c r="AX304" s="61">
        <v>44407</v>
      </c>
      <c r="AZ304" s="52"/>
      <c r="BA304" s="80"/>
      <c r="BB304" s="81"/>
      <c r="BC304" s="7"/>
      <c r="BD304" s="7"/>
      <c r="BE304" s="7"/>
      <c r="BF304" s="22"/>
      <c r="BG304" s="22"/>
      <c r="BH304" s="22"/>
      <c r="BI304" s="31"/>
      <c r="BJ304" s="8"/>
      <c r="BK304" s="61"/>
      <c r="BM304" s="19" t="str">
        <f t="shared" si="283"/>
        <v/>
      </c>
      <c r="BN304" s="20" t="str">
        <f t="shared" si="284"/>
        <v/>
      </c>
    </row>
    <row r="305" spans="2:66" x14ac:dyDescent="0.25">
      <c r="B305" s="143"/>
      <c r="C305" s="144"/>
      <c r="D305" s="150">
        <f t="shared" ca="1" si="384"/>
        <v>44158</v>
      </c>
      <c r="E305" s="151"/>
      <c r="F305" s="146"/>
      <c r="G305" s="144"/>
      <c r="H305" s="144"/>
      <c r="I305" s="147"/>
      <c r="J305" s="144"/>
      <c r="K305" s="148"/>
      <c r="M305" s="52"/>
      <c r="N305" s="9"/>
      <c r="O305" s="10"/>
      <c r="P305" s="7"/>
      <c r="Q305" s="124"/>
      <c r="R305" s="66"/>
      <c r="S305" s="22" t="str">
        <f t="shared" si="365"/>
        <v/>
      </c>
      <c r="T305" s="22" t="str">
        <f>IF(OR(EXACT(Q305,""), EXACT(R305,"")), "", IF(R305&lt;$D305, $D305, R305))</f>
        <v/>
      </c>
      <c r="U305" s="22" t="str">
        <f t="shared" si="366"/>
        <v/>
      </c>
      <c r="V305" s="31" t="str">
        <f t="shared" si="367"/>
        <v/>
      </c>
      <c r="W305" s="66"/>
      <c r="X305" s="61"/>
      <c r="Z305" s="52"/>
      <c r="AA305" s="9"/>
      <c r="AB305" s="10"/>
      <c r="AC305" s="7"/>
      <c r="AD305" s="7"/>
      <c r="AE305" s="68"/>
      <c r="AF305" s="22" t="str">
        <f t="shared" si="386"/>
        <v/>
      </c>
      <c r="AG305" s="22" t="str">
        <f t="shared" si="385"/>
        <v/>
      </c>
      <c r="AH305" s="22" t="str">
        <f t="shared" si="387"/>
        <v/>
      </c>
      <c r="AI305" s="31" t="str">
        <f t="shared" si="388"/>
        <v/>
      </c>
      <c r="AJ305" s="66"/>
      <c r="AK305" s="61"/>
      <c r="AM305" s="52" t="s">
        <v>0</v>
      </c>
      <c r="AN305" s="102" t="s">
        <v>5</v>
      </c>
      <c r="AO305" s="103"/>
      <c r="AP305" s="7"/>
      <c r="AQ305" s="7"/>
      <c r="AR305" s="7"/>
      <c r="AS305" s="22" t="str">
        <f t="shared" si="389"/>
        <v/>
      </c>
      <c r="AT305" s="22" t="str">
        <f t="shared" si="390"/>
        <v/>
      </c>
      <c r="AU305" s="22" t="str">
        <f t="shared" si="391"/>
        <v/>
      </c>
      <c r="AV305" s="31" t="str">
        <f t="shared" si="392"/>
        <v/>
      </c>
      <c r="AW305" s="6"/>
      <c r="AX305" s="61"/>
      <c r="AZ305" s="52"/>
      <c r="BA305" s="104"/>
      <c r="BB305" s="105"/>
      <c r="BC305" s="7"/>
      <c r="BD305" s="7"/>
      <c r="BE305" s="7"/>
      <c r="BF305" s="22" t="str">
        <f t="shared" si="374"/>
        <v/>
      </c>
      <c r="BG305" s="22" t="str">
        <f>IF(OR(EXACT(BD305, ""), EXACT(BE305, "")), "", IF(EXACT($D305, ""), BE305, IF(BE305&lt;$D305, $D305, BE305)))</f>
        <v/>
      </c>
      <c r="BH305" s="22" t="str">
        <f t="shared" si="375"/>
        <v/>
      </c>
      <c r="BI305" s="31" t="str">
        <f t="shared" si="376"/>
        <v/>
      </c>
      <c r="BJ305" s="8"/>
      <c r="BK305" s="61" t="s">
        <v>299</v>
      </c>
      <c r="BM305" s="19" t="str">
        <f t="shared" si="283"/>
        <v/>
      </c>
      <c r="BN305" s="20" t="str">
        <f t="shared" si="284"/>
        <v/>
      </c>
    </row>
    <row r="306" spans="2:66" x14ac:dyDescent="0.25">
      <c r="B306" s="143"/>
      <c r="C306" s="144"/>
      <c r="D306" s="150">
        <f t="shared" ca="1" si="384"/>
        <v>44158</v>
      </c>
      <c r="E306" s="151"/>
      <c r="F306" s="146"/>
      <c r="G306" s="144"/>
      <c r="H306" s="144"/>
      <c r="I306" s="147"/>
      <c r="J306" s="144"/>
      <c r="K306" s="148"/>
      <c r="M306" s="52"/>
      <c r="N306" s="9"/>
      <c r="O306" s="10"/>
      <c r="P306" s="7"/>
      <c r="Q306" s="124"/>
      <c r="R306" s="66"/>
      <c r="S306" s="22"/>
      <c r="T306" s="22"/>
      <c r="U306" s="22"/>
      <c r="V306" s="31"/>
      <c r="W306" s="66"/>
      <c r="X306" s="61"/>
      <c r="Z306" s="52"/>
      <c r="AA306" s="9"/>
      <c r="AB306" s="10"/>
      <c r="AC306" s="7"/>
      <c r="AD306" s="7"/>
      <c r="AE306" s="68"/>
      <c r="AF306" s="22" t="str">
        <f t="shared" si="386"/>
        <v/>
      </c>
      <c r="AG306" s="22" t="str">
        <f t="shared" si="385"/>
        <v/>
      </c>
      <c r="AH306" s="22" t="str">
        <f t="shared" si="387"/>
        <v/>
      </c>
      <c r="AI306" s="31" t="str">
        <f t="shared" si="388"/>
        <v/>
      </c>
      <c r="AJ306" s="66"/>
      <c r="AK306" s="61"/>
      <c r="AM306" s="52"/>
      <c r="AN306" s="78" t="s">
        <v>7</v>
      </c>
      <c r="AO306" s="77" t="s">
        <v>354</v>
      </c>
      <c r="AP306" s="7" t="s">
        <v>4</v>
      </c>
      <c r="AQ306" s="7">
        <v>1</v>
      </c>
      <c r="AR306" s="6">
        <v>44404</v>
      </c>
      <c r="AS306" s="22">
        <f t="shared" si="389"/>
        <v>44405</v>
      </c>
      <c r="AT306" s="22">
        <f t="shared" ca="1" si="390"/>
        <v>44404</v>
      </c>
      <c r="AU306" s="22">
        <f t="shared" ca="1" si="391"/>
        <v>44405</v>
      </c>
      <c r="AV306" s="31">
        <f t="shared" si="392"/>
        <v>1</v>
      </c>
      <c r="AW306" s="6">
        <v>44404</v>
      </c>
      <c r="AX306" s="61">
        <v>44405</v>
      </c>
      <c r="AZ306" s="52"/>
      <c r="BA306" s="76"/>
      <c r="BB306" s="77"/>
      <c r="BC306" s="7"/>
      <c r="BD306" s="7"/>
      <c r="BE306" s="7"/>
      <c r="BF306" s="22"/>
      <c r="BG306" s="22"/>
      <c r="BH306" s="22"/>
      <c r="BI306" s="31"/>
      <c r="BJ306" s="8"/>
      <c r="BK306" s="61"/>
      <c r="BM306" s="19" t="str">
        <f t="shared" si="283"/>
        <v/>
      </c>
      <c r="BN306" s="20" t="str">
        <f t="shared" si="284"/>
        <v/>
      </c>
    </row>
    <row r="307" spans="2:66" x14ac:dyDescent="0.25">
      <c r="B307" s="143"/>
      <c r="C307" s="144"/>
      <c r="D307" s="150">
        <f t="shared" ca="1" si="384"/>
        <v>44158</v>
      </c>
      <c r="E307" s="151"/>
      <c r="F307" s="146"/>
      <c r="G307" s="144"/>
      <c r="H307" s="144"/>
      <c r="I307" s="147"/>
      <c r="J307" s="144"/>
      <c r="K307" s="148"/>
      <c r="M307" s="52"/>
      <c r="N307" s="9"/>
      <c r="O307" s="10"/>
      <c r="P307" s="7"/>
      <c r="Q307" s="124"/>
      <c r="R307" s="66"/>
      <c r="S307" s="22"/>
      <c r="T307" s="22"/>
      <c r="U307" s="22"/>
      <c r="V307" s="31"/>
      <c r="W307" s="66"/>
      <c r="X307" s="61"/>
      <c r="Z307" s="52"/>
      <c r="AA307" s="9"/>
      <c r="AB307" s="10"/>
      <c r="AC307" s="7"/>
      <c r="AD307" s="7"/>
      <c r="AE307" s="68"/>
      <c r="AF307" s="22" t="str">
        <f t="shared" si="386"/>
        <v/>
      </c>
      <c r="AG307" s="22" t="str">
        <f t="shared" si="385"/>
        <v/>
      </c>
      <c r="AH307" s="22" t="str">
        <f t="shared" si="387"/>
        <v/>
      </c>
      <c r="AI307" s="31" t="str">
        <f t="shared" si="388"/>
        <v/>
      </c>
      <c r="AJ307" s="66"/>
      <c r="AK307" s="61"/>
      <c r="AM307" s="52"/>
      <c r="AN307" s="78" t="s">
        <v>7</v>
      </c>
      <c r="AO307" s="77" t="s">
        <v>355</v>
      </c>
      <c r="AP307" s="7" t="s">
        <v>4</v>
      </c>
      <c r="AQ307" s="7">
        <v>1</v>
      </c>
      <c r="AR307" s="6">
        <v>44404</v>
      </c>
      <c r="AS307" s="22">
        <f t="shared" si="380"/>
        <v>44405</v>
      </c>
      <c r="AT307" s="22">
        <f t="shared" ca="1" si="381"/>
        <v>44404</v>
      </c>
      <c r="AU307" s="22">
        <f t="shared" ca="1" si="382"/>
        <v>44405</v>
      </c>
      <c r="AV307" s="31">
        <f t="shared" si="383"/>
        <v>1</v>
      </c>
      <c r="AW307" s="6">
        <v>44404</v>
      </c>
      <c r="AX307" s="61">
        <v>44405</v>
      </c>
      <c r="AZ307" s="52"/>
      <c r="BA307" s="76"/>
      <c r="BB307" s="77"/>
      <c r="BC307" s="7"/>
      <c r="BD307" s="7"/>
      <c r="BE307" s="7"/>
      <c r="BF307" s="22"/>
      <c r="BG307" s="22"/>
      <c r="BH307" s="22"/>
      <c r="BI307" s="31"/>
      <c r="BJ307" s="8"/>
      <c r="BK307" s="61"/>
      <c r="BM307" s="19" t="str">
        <f t="shared" si="283"/>
        <v/>
      </c>
      <c r="BN307" s="20" t="str">
        <f t="shared" si="284"/>
        <v/>
      </c>
    </row>
    <row r="308" spans="2:66" x14ac:dyDescent="0.25">
      <c r="B308" s="143"/>
      <c r="C308" s="144"/>
      <c r="D308" s="150">
        <f t="shared" ca="1" si="384"/>
        <v>44158</v>
      </c>
      <c r="E308" s="151"/>
      <c r="F308" s="146"/>
      <c r="G308" s="144"/>
      <c r="H308" s="144"/>
      <c r="I308" s="147"/>
      <c r="J308" s="144"/>
      <c r="K308" s="148"/>
      <c r="M308" s="52"/>
      <c r="N308" s="9"/>
      <c r="O308" s="10"/>
      <c r="P308" s="7"/>
      <c r="Q308" s="124"/>
      <c r="R308" s="66"/>
      <c r="S308" s="22"/>
      <c r="T308" s="22"/>
      <c r="U308" s="22"/>
      <c r="V308" s="31"/>
      <c r="W308" s="66"/>
      <c r="X308" s="61"/>
      <c r="Z308" s="52"/>
      <c r="AA308" s="9"/>
      <c r="AB308" s="10"/>
      <c r="AC308" s="7"/>
      <c r="AD308" s="7"/>
      <c r="AE308" s="68"/>
      <c r="AF308" s="22" t="str">
        <f t="shared" si="386"/>
        <v/>
      </c>
      <c r="AG308" s="22" t="str">
        <f t="shared" si="385"/>
        <v/>
      </c>
      <c r="AH308" s="22" t="str">
        <f t="shared" si="387"/>
        <v/>
      </c>
      <c r="AI308" s="31" t="str">
        <f t="shared" si="388"/>
        <v/>
      </c>
      <c r="AJ308" s="66"/>
      <c r="AK308" s="61"/>
      <c r="AM308" s="52"/>
      <c r="AN308" s="78" t="s">
        <v>7</v>
      </c>
      <c r="AO308" s="77" t="s">
        <v>356</v>
      </c>
      <c r="AP308" s="7" t="s">
        <v>4</v>
      </c>
      <c r="AQ308" s="7">
        <v>1</v>
      </c>
      <c r="AR308" s="6">
        <v>44404</v>
      </c>
      <c r="AS308" s="22">
        <f t="shared" si="380"/>
        <v>44405</v>
      </c>
      <c r="AT308" s="22">
        <f t="shared" ca="1" si="381"/>
        <v>44404</v>
      </c>
      <c r="AU308" s="22">
        <f t="shared" ca="1" si="382"/>
        <v>44405</v>
      </c>
      <c r="AV308" s="31">
        <f t="shared" si="383"/>
        <v>1</v>
      </c>
      <c r="AW308" s="6">
        <v>44404</v>
      </c>
      <c r="AX308" s="61">
        <v>44405</v>
      </c>
      <c r="AZ308" s="52"/>
      <c r="BA308" s="76"/>
      <c r="BB308" s="77"/>
      <c r="BC308" s="7"/>
      <c r="BD308" s="7"/>
      <c r="BE308" s="7"/>
      <c r="BF308" s="22"/>
      <c r="BG308" s="22"/>
      <c r="BH308" s="22"/>
      <c r="BI308" s="31"/>
      <c r="BJ308" s="8"/>
      <c r="BK308" s="61"/>
      <c r="BM308" s="19" t="str">
        <f t="shared" si="283"/>
        <v/>
      </c>
      <c r="BN308" s="20" t="str">
        <f t="shared" si="284"/>
        <v/>
      </c>
    </row>
    <row r="309" spans="2:66" x14ac:dyDescent="0.25">
      <c r="B309" s="143"/>
      <c r="C309" s="144"/>
      <c r="D309" s="150">
        <f t="shared" ca="1" si="384"/>
        <v>44158</v>
      </c>
      <c r="E309" s="151"/>
      <c r="F309" s="146"/>
      <c r="G309" s="144"/>
      <c r="H309" s="144"/>
      <c r="I309" s="147"/>
      <c r="J309" s="144"/>
      <c r="K309" s="148"/>
      <c r="M309" s="52"/>
      <c r="N309" s="9"/>
      <c r="O309" s="10"/>
      <c r="P309" s="7"/>
      <c r="Q309" s="124"/>
      <c r="R309" s="66"/>
      <c r="S309" s="22"/>
      <c r="T309" s="22"/>
      <c r="U309" s="22"/>
      <c r="V309" s="31"/>
      <c r="W309" s="66"/>
      <c r="X309" s="61"/>
      <c r="Z309" s="52"/>
      <c r="AA309" s="9"/>
      <c r="AB309" s="10"/>
      <c r="AC309" s="7"/>
      <c r="AD309" s="7"/>
      <c r="AE309" s="68"/>
      <c r="AF309" s="22" t="str">
        <f t="shared" si="386"/>
        <v/>
      </c>
      <c r="AG309" s="22" t="str">
        <f t="shared" si="385"/>
        <v/>
      </c>
      <c r="AH309" s="22" t="str">
        <f t="shared" si="387"/>
        <v/>
      </c>
      <c r="AI309" s="31" t="str">
        <f t="shared" si="388"/>
        <v/>
      </c>
      <c r="AJ309" s="66"/>
      <c r="AK309" s="61"/>
      <c r="AM309" s="52"/>
      <c r="AN309" s="78" t="s">
        <v>7</v>
      </c>
      <c r="AO309" s="77" t="s">
        <v>357</v>
      </c>
      <c r="AP309" s="7" t="s">
        <v>4</v>
      </c>
      <c r="AQ309" s="7">
        <v>1</v>
      </c>
      <c r="AR309" s="6">
        <v>44404</v>
      </c>
      <c r="AS309" s="22">
        <f t="shared" si="380"/>
        <v>44405</v>
      </c>
      <c r="AT309" s="22">
        <f t="shared" ca="1" si="381"/>
        <v>44404</v>
      </c>
      <c r="AU309" s="22">
        <f t="shared" ca="1" si="382"/>
        <v>44405</v>
      </c>
      <c r="AV309" s="31">
        <f t="shared" si="383"/>
        <v>1</v>
      </c>
      <c r="AW309" s="6">
        <v>44404</v>
      </c>
      <c r="AX309" s="61">
        <v>44405</v>
      </c>
      <c r="AZ309" s="52"/>
      <c r="BA309" s="76"/>
      <c r="BB309" s="77"/>
      <c r="BC309" s="7"/>
      <c r="BD309" s="7"/>
      <c r="BE309" s="7"/>
      <c r="BF309" s="22"/>
      <c r="BG309" s="22"/>
      <c r="BH309" s="22"/>
      <c r="BI309" s="31"/>
      <c r="BJ309" s="8"/>
      <c r="BK309" s="61"/>
      <c r="BM309" s="19" t="str">
        <f t="shared" si="283"/>
        <v/>
      </c>
      <c r="BN309" s="20" t="str">
        <f t="shared" si="284"/>
        <v/>
      </c>
    </row>
    <row r="310" spans="2:66" ht="15.75" thickBot="1" x14ac:dyDescent="0.3">
      <c r="B310" s="40"/>
      <c r="C310" s="41"/>
      <c r="D310" s="42"/>
      <c r="E310" s="139"/>
      <c r="F310" s="43"/>
      <c r="G310" s="41"/>
      <c r="H310" s="41"/>
      <c r="I310" s="44"/>
      <c r="J310" s="41"/>
      <c r="K310" s="45"/>
      <c r="M310" s="53"/>
      <c r="N310" s="59"/>
      <c r="O310" s="54"/>
      <c r="P310" s="55"/>
      <c r="Q310" s="125"/>
      <c r="R310" s="55"/>
      <c r="S310" s="55"/>
      <c r="T310" s="55"/>
      <c r="U310" s="55"/>
      <c r="V310" s="55"/>
      <c r="W310" s="56"/>
      <c r="X310" s="57"/>
      <c r="Z310" s="53"/>
      <c r="AA310" s="59"/>
      <c r="AB310" s="54"/>
      <c r="AC310" s="55"/>
      <c r="AD310" s="55"/>
      <c r="AE310" s="67"/>
      <c r="AF310" s="55"/>
      <c r="AG310" s="55"/>
      <c r="AH310" s="55"/>
      <c r="AI310" s="55"/>
      <c r="AJ310" s="69"/>
      <c r="AK310" s="57"/>
      <c r="AM310" s="53"/>
      <c r="AN310" s="59"/>
      <c r="AO310" s="54"/>
      <c r="AP310" s="55"/>
      <c r="AQ310" s="55"/>
      <c r="AR310" s="55"/>
      <c r="AS310" s="55"/>
      <c r="AT310" s="55"/>
      <c r="AU310" s="55"/>
      <c r="AV310" s="55"/>
      <c r="AW310" s="56"/>
      <c r="AX310" s="57"/>
      <c r="AZ310" s="53"/>
      <c r="BA310" s="59"/>
      <c r="BB310" s="54"/>
      <c r="BC310" s="55"/>
      <c r="BD310" s="55"/>
      <c r="BE310" s="55"/>
      <c r="BF310" s="55"/>
      <c r="BG310" s="55"/>
      <c r="BH310" s="55"/>
      <c r="BI310" s="55"/>
      <c r="BJ310" s="56"/>
      <c r="BK310" s="57"/>
      <c r="BM310" s="19" t="str">
        <f t="shared" si="283"/>
        <v/>
      </c>
      <c r="BN310" s="20" t="str">
        <f t="shared" si="284"/>
        <v/>
      </c>
    </row>
    <row r="311" spans="2:66" x14ac:dyDescent="0.25">
      <c r="B311" s="34" t="s">
        <v>352</v>
      </c>
      <c r="C311" s="35" t="s">
        <v>375</v>
      </c>
      <c r="D311" s="36">
        <f ca="1">IF(EXACT(C311, ""), "", VLOOKUP(C311, OFFSET($BM$6, 0, 0, PARAMETER!$C$2, 2), 2, FALSE))</f>
        <v>44158</v>
      </c>
      <c r="E311" s="138"/>
      <c r="F311" s="37">
        <f ca="1">IF(OR(EXACT(G311, ""), EXACT(H311, "")), "", H311-G311)</f>
        <v>1</v>
      </c>
      <c r="G311" s="38">
        <f ca="1">IF(COUNT(T311, AG311, AT311, BG311)=0, D311, MIN(T311, AG311, AT311, BG311))</f>
        <v>44250</v>
      </c>
      <c r="H311" s="38">
        <f ca="1">IF(COUNT(U311, AH311, AU311, BH311)=0, (D311 + IFERROR(1/(1/E311), 0)), MAX(U311, AH311, AU311, BH311))</f>
        <v>44251</v>
      </c>
      <c r="I311" s="37">
        <f>IF(OR(EXACT(J311, ""), EXACT(K311, "")), "", K311-J311)</f>
        <v>1</v>
      </c>
      <c r="J311" s="38">
        <f>IF(COUNT(W311, AJ311, AW311, BJ311)=0, D311, MIN(W311, AJ311, AW311, BJ311))</f>
        <v>44250</v>
      </c>
      <c r="K311" s="39">
        <f>IF(COUNT(X311, AK311, AX311, BK311)=0, (D311 + IFERROR(1/(1/E311), 0)), MAX(X311, AK311, AX311, BK311))</f>
        <v>44251</v>
      </c>
      <c r="M311" s="46"/>
      <c r="N311" s="58"/>
      <c r="O311" s="47"/>
      <c r="P311" s="48"/>
      <c r="Q311" s="123" t="str">
        <f>IF(OR(EXACT(R311, ""), EXACT(S311, "")), "", S311-R311)</f>
        <v/>
      </c>
      <c r="R311" s="50" t="str">
        <f>IF(COUNT(R312:R317)=0, "", MIN(R312:R317))</f>
        <v/>
      </c>
      <c r="S311" s="50" t="str">
        <f>IF(COUNT(S312:S317)=0, "", MAX(S312:S317))</f>
        <v/>
      </c>
      <c r="T311" s="50" t="str">
        <f>IF(COUNT(T312:T317)=0, "", MIN(T312:T317))</f>
        <v/>
      </c>
      <c r="U311" s="50" t="str">
        <f>IF(COUNT(U312:U317)=0, "", MAX(U312:U317))</f>
        <v/>
      </c>
      <c r="V311" s="49" t="str">
        <f>IF(OR(EXACT(W311, ""), EXACT(X311, "")), "", X311-W311)</f>
        <v/>
      </c>
      <c r="W311" s="50" t="str">
        <f>IF(COUNT(W312:W317)=0, "", MIN(W312:W317))</f>
        <v/>
      </c>
      <c r="X311" s="51" t="str">
        <f>IF(COUNT(X312:X317)=0, "", MAX(X312:X317))</f>
        <v/>
      </c>
      <c r="Y311" s="11"/>
      <c r="Z311" s="46"/>
      <c r="AA311" s="58"/>
      <c r="AB311" s="47"/>
      <c r="AC311" s="48"/>
      <c r="AD311" s="49">
        <f>IF(OR(EXACT(AE311, ""), EXACT(AF311, "")), "", AF311-AE311)</f>
        <v>1</v>
      </c>
      <c r="AE311" s="50">
        <f>IF(COUNT(AE312:AE317)=0, "", MIN(AE312:AE317))</f>
        <v>44250</v>
      </c>
      <c r="AF311" s="50">
        <f>IF(COUNT(AF312:AF317)=0, "", MAX(AF312:AF317))</f>
        <v>44251</v>
      </c>
      <c r="AG311" s="50">
        <f ca="1">IF(COUNT(AG312:AG317)=0, "", MIN(AG312:AG317))</f>
        <v>44250</v>
      </c>
      <c r="AH311" s="50">
        <f ca="1">IF(COUNT(AH312:AH317)=0, "", MAX(AH312:AH317))</f>
        <v>44251</v>
      </c>
      <c r="AI311" s="49">
        <f>IF(OR(EXACT(AJ311, ""), EXACT(AK311, "")), "", AK311-AJ311)</f>
        <v>1</v>
      </c>
      <c r="AJ311" s="50">
        <f>IF(COUNT(AJ312:AJ317)=0, "", MIN(AJ312:AJ317))</f>
        <v>44250</v>
      </c>
      <c r="AK311" s="51">
        <f>IF(COUNT(AK312:AK317)=0, "", MAX(AK312:AK317))</f>
        <v>44251</v>
      </c>
      <c r="AL311" s="11"/>
      <c r="AM311" s="46"/>
      <c r="AN311" s="58"/>
      <c r="AO311" s="47"/>
      <c r="AP311" s="48"/>
      <c r="AQ311" s="49" t="str">
        <f>IF(OR(EXACT(AR311, ""), EXACT(AS311, "")), "", AS311-AR311)</f>
        <v/>
      </c>
      <c r="AR311" s="50" t="str">
        <f>IF(COUNT(AR312:AR317)=0, "", MIN(AR312:AR317))</f>
        <v/>
      </c>
      <c r="AS311" s="50" t="str">
        <f>IF(COUNT(AS312:AS317)=0, "", MAX(AS312:AS317))</f>
        <v/>
      </c>
      <c r="AT311" s="50" t="str">
        <f>IF(COUNT(AT312:AT317)=0, "", MIN(AT312:AT317))</f>
        <v/>
      </c>
      <c r="AU311" s="50" t="str">
        <f>IF(COUNT(AU312:AU317)=0, "", MAX(AU312:AU317))</f>
        <v/>
      </c>
      <c r="AV311" s="49" t="str">
        <f>IF(OR(EXACT(AW311, ""), EXACT(AX311, "")), "", AX311-AW311)</f>
        <v/>
      </c>
      <c r="AW311" s="50" t="str">
        <f>IF(COUNT(AW312:AW317)=0, "", MIN(AW312:AW317))</f>
        <v/>
      </c>
      <c r="AX311" s="51" t="str">
        <f>IF(COUNT(AX312:AX317)=0, "", MAX(AX312:AX317))</f>
        <v/>
      </c>
      <c r="AY311" s="11"/>
      <c r="AZ311" s="46"/>
      <c r="BA311" s="58"/>
      <c r="BB311" s="47"/>
      <c r="BC311" s="48"/>
      <c r="BD311" s="49" t="str">
        <f>IF(OR(EXACT(BE311, ""), EXACT(BF311, "")), "", BF311-BE311)</f>
        <v/>
      </c>
      <c r="BE311" s="50" t="str">
        <f>IF(COUNT(BE312:BE317)=0, "", MIN(BE312:BE317))</f>
        <v/>
      </c>
      <c r="BF311" s="50" t="str">
        <f>IF(COUNT(BF312:BF317)=0, "", MAX(BF312:BF317))</f>
        <v/>
      </c>
      <c r="BG311" s="50" t="str">
        <f>IF(COUNT(BG312:BG317)=0, "", MIN(BG312:BG317))</f>
        <v/>
      </c>
      <c r="BH311" s="50" t="str">
        <f>IF(COUNT(BH312:BH317)=0, "", MAX(BH312:BH317))</f>
        <v/>
      </c>
      <c r="BI311" s="49" t="str">
        <f>IF(OR(EXACT(BJ311, ""), EXACT(BK311, "")), "", BK311-BJ311)</f>
        <v/>
      </c>
      <c r="BJ311" s="50" t="str">
        <f>IF(COUNT(BJ312:BJ317)=0, "", MIN(BJ312:BJ317))</f>
        <v/>
      </c>
      <c r="BK311" s="51" t="str">
        <f>IF(COUNT(BK312:BK317)=0, "", MAX(BK312:BK317))</f>
        <v/>
      </c>
      <c r="BM311" s="19" t="str">
        <f t="shared" si="283"/>
        <v>DataAcquisition.Sync.Device.PersonAccess</v>
      </c>
      <c r="BN311" s="20">
        <f t="shared" ca="1" si="284"/>
        <v>44251</v>
      </c>
    </row>
    <row r="312" spans="2:66" x14ac:dyDescent="0.25">
      <c r="B312" s="143"/>
      <c r="C312" s="144"/>
      <c r="D312" s="150">
        <f ca="1">D311</f>
        <v>44158</v>
      </c>
      <c r="E312" s="151"/>
      <c r="F312" s="146"/>
      <c r="G312" s="144"/>
      <c r="H312" s="144"/>
      <c r="I312" s="147"/>
      <c r="J312" s="144"/>
      <c r="K312" s="148"/>
      <c r="M312" s="52"/>
      <c r="N312" s="9"/>
      <c r="O312" s="10"/>
      <c r="P312" s="7"/>
      <c r="Q312" s="124"/>
      <c r="R312" s="66"/>
      <c r="S312" s="22" t="str">
        <f t="shared" ref="S312:S314" si="393">IF(OR(EXACT(Q312,""), EXACT(R312,"")), "", Q312+R312)</f>
        <v/>
      </c>
      <c r="T312" s="22" t="str">
        <f t="shared" ref="T312:T314" si="394">IF(OR(EXACT(Q312,""), EXACT(R312,"")), "", IF(R312&lt;$D312, $D312, R312))</f>
        <v/>
      </c>
      <c r="U312" s="22" t="str">
        <f t="shared" ref="U312:U314" si="395">IF(OR(EXACT(Q312,""), EXACT(R312,"")), "", Q312+T312)</f>
        <v/>
      </c>
      <c r="V312" s="31" t="str">
        <f t="shared" ref="V312:V314" si="396">IF(OR(EXACT(W312,""), EXACT(X312,"")), "",  X312-W312)</f>
        <v/>
      </c>
      <c r="W312" s="66"/>
      <c r="X312" s="61"/>
      <c r="Z312" s="52"/>
      <c r="AA312" s="9" t="s">
        <v>7</v>
      </c>
      <c r="AB312" s="10" t="s">
        <v>349</v>
      </c>
      <c r="AC312" s="7" t="s">
        <v>4</v>
      </c>
      <c r="AD312" s="7">
        <v>1</v>
      </c>
      <c r="AE312" s="68">
        <v>44250</v>
      </c>
      <c r="AF312" s="22">
        <f t="shared" ref="AF312:AF314" si="397">IF(OR(EXACT(AD312,""), EXACT(AE312,"")), "", AD312+AE312)</f>
        <v>44251</v>
      </c>
      <c r="AG312" s="22">
        <f t="shared" ref="AG312:AG314" ca="1" si="398">IF(OR(EXACT(AD312,""), EXACT(AE312,"")), "", IF(AE312&lt;$D312, $D312, AE312))</f>
        <v>44250</v>
      </c>
      <c r="AH312" s="22">
        <f t="shared" ref="AH312:AH314" ca="1" si="399">IF(OR(EXACT(AD312,""), EXACT(AE312,"")), "", AD312+AG312)</f>
        <v>44251</v>
      </c>
      <c r="AI312" s="31">
        <f t="shared" ref="AI312:AI314" si="400">IF(OR(EXACT(AJ312,""), EXACT(AK312,"")), "",  AK312-AJ312)</f>
        <v>1</v>
      </c>
      <c r="AJ312" s="66">
        <v>44250</v>
      </c>
      <c r="AK312" s="61">
        <v>44251</v>
      </c>
      <c r="AM312" s="52" t="s">
        <v>0</v>
      </c>
      <c r="AN312" s="102" t="s">
        <v>6</v>
      </c>
      <c r="AO312" s="103"/>
      <c r="AP312" s="7"/>
      <c r="AQ312" s="7"/>
      <c r="AR312" s="7"/>
      <c r="AS312" s="22" t="str">
        <f t="shared" ref="AS312:AS314" si="401">IF(OR(EXACT(AQ312,""), EXACT(AR312,"")), "", AQ312+AR312)</f>
        <v/>
      </c>
      <c r="AT312" s="22" t="str">
        <f t="shared" ref="AT312:AT314" si="402">IF(OR(EXACT(AQ312, ""), EXACT(AR312, "")), "", IF(EXACT($D312, ""), AR312, IF(AR312&lt;$D312, $D312, AR312)))</f>
        <v/>
      </c>
      <c r="AU312" s="22" t="str">
        <f t="shared" ref="AU312:AU314" si="403">IF(OR(EXACT(AQ312,""), EXACT(AR312,"")), "", AQ312+AT312)</f>
        <v/>
      </c>
      <c r="AV312" s="31" t="str">
        <f t="shared" ref="AV312:AV314" si="404">IF(OR(EXACT(AW312,""), EXACT(AX312,"")), "",  AX312-AW312)</f>
        <v/>
      </c>
      <c r="AW312" s="6"/>
      <c r="AX312" s="61"/>
      <c r="AZ312" s="52"/>
      <c r="BA312" s="104"/>
      <c r="BB312" s="105"/>
      <c r="BC312" s="7"/>
      <c r="BD312" s="7"/>
      <c r="BE312" s="7"/>
      <c r="BF312" s="22" t="str">
        <f t="shared" ref="BF312:BF314" si="405">IF(OR(EXACT(BD312,""), EXACT(BE312,"")), "", BD312+BE312)</f>
        <v/>
      </c>
      <c r="BG312" s="22" t="str">
        <f t="shared" ref="BG312:BG314" si="406">IF(OR(EXACT(BD312, ""), EXACT(BE312, "")), "", IF(EXACT($D312, ""), BE312, IF(BE312&lt;$D312, $D312, BE312)))</f>
        <v/>
      </c>
      <c r="BH312" s="22" t="str">
        <f t="shared" ref="BH312:BH314" si="407">IF(OR(EXACT(BD312,""), EXACT(BE312,"")), "", BD312+BG312)</f>
        <v/>
      </c>
      <c r="BI312" s="31" t="str">
        <f t="shared" ref="BI312:BI314" si="408">IF(OR(EXACT(BJ312,""), EXACT(BK312,"")), "",  BK312-BJ312)</f>
        <v/>
      </c>
      <c r="BJ312" s="8"/>
      <c r="BK312" s="61" t="s">
        <v>299</v>
      </c>
      <c r="BM312" s="19" t="str">
        <f t="shared" si="283"/>
        <v/>
      </c>
      <c r="BN312" s="20" t="str">
        <f t="shared" si="284"/>
        <v/>
      </c>
    </row>
    <row r="313" spans="2:66" x14ac:dyDescent="0.25">
      <c r="B313" s="143"/>
      <c r="C313" s="144"/>
      <c r="D313" s="150">
        <f t="shared" ref="D313:D316" ca="1" si="409">D312</f>
        <v>44158</v>
      </c>
      <c r="E313" s="151"/>
      <c r="F313" s="146"/>
      <c r="G313" s="144"/>
      <c r="H313" s="144"/>
      <c r="I313" s="147"/>
      <c r="J313" s="144"/>
      <c r="K313" s="148"/>
      <c r="M313" s="52"/>
      <c r="N313" s="9"/>
      <c r="O313" s="10"/>
      <c r="P313" s="7"/>
      <c r="Q313" s="124"/>
      <c r="R313" s="66"/>
      <c r="S313" s="22" t="str">
        <f t="shared" si="393"/>
        <v/>
      </c>
      <c r="T313" s="22" t="str">
        <f t="shared" si="394"/>
        <v/>
      </c>
      <c r="U313" s="22" t="str">
        <f t="shared" si="395"/>
        <v/>
      </c>
      <c r="V313" s="31" t="str">
        <f t="shared" si="396"/>
        <v/>
      </c>
      <c r="W313" s="66"/>
      <c r="X313" s="61"/>
      <c r="Z313" s="52"/>
      <c r="AA313" s="9"/>
      <c r="AB313" s="10"/>
      <c r="AC313" s="7"/>
      <c r="AD313" s="7"/>
      <c r="AE313" s="66"/>
      <c r="AF313" s="22" t="str">
        <f t="shared" si="397"/>
        <v/>
      </c>
      <c r="AG313" s="22" t="str">
        <f t="shared" si="398"/>
        <v/>
      </c>
      <c r="AH313" s="22" t="str">
        <f t="shared" si="399"/>
        <v/>
      </c>
      <c r="AI313" s="31" t="str">
        <f t="shared" si="400"/>
        <v/>
      </c>
      <c r="AJ313" s="66"/>
      <c r="AK313" s="61"/>
      <c r="AM313" s="52"/>
      <c r="AN313" s="9" t="s">
        <v>7</v>
      </c>
      <c r="AO313" s="10"/>
      <c r="AP313" s="7" t="s">
        <v>4</v>
      </c>
      <c r="AQ313" s="7">
        <v>1</v>
      </c>
      <c r="AR313" s="6"/>
      <c r="AS313" s="22" t="str">
        <f t="shared" si="401"/>
        <v/>
      </c>
      <c r="AT313" s="22" t="str">
        <f t="shared" si="402"/>
        <v/>
      </c>
      <c r="AU313" s="22" t="str">
        <f t="shared" si="403"/>
        <v/>
      </c>
      <c r="AV313" s="31" t="str">
        <f t="shared" si="404"/>
        <v/>
      </c>
      <c r="AW313" s="6"/>
      <c r="AX313" s="61"/>
      <c r="AZ313" s="52"/>
      <c r="BA313" s="104"/>
      <c r="BB313" s="105"/>
      <c r="BC313" s="7"/>
      <c r="BD313" s="7"/>
      <c r="BE313" s="7"/>
      <c r="BF313" s="22" t="str">
        <f t="shared" si="405"/>
        <v/>
      </c>
      <c r="BG313" s="22" t="str">
        <f t="shared" si="406"/>
        <v/>
      </c>
      <c r="BH313" s="22" t="str">
        <f t="shared" si="407"/>
        <v/>
      </c>
      <c r="BI313" s="31" t="str">
        <f t="shared" si="408"/>
        <v/>
      </c>
      <c r="BJ313" s="8"/>
      <c r="BK313" s="61" t="s">
        <v>299</v>
      </c>
      <c r="BM313" s="19" t="str">
        <f t="shared" si="283"/>
        <v/>
      </c>
      <c r="BN313" s="20" t="str">
        <f t="shared" si="284"/>
        <v/>
      </c>
    </row>
    <row r="314" spans="2:66" x14ac:dyDescent="0.25">
      <c r="B314" s="143"/>
      <c r="C314" s="144"/>
      <c r="D314" s="150">
        <f t="shared" ca="1" si="409"/>
        <v>44158</v>
      </c>
      <c r="E314" s="151"/>
      <c r="F314" s="146"/>
      <c r="G314" s="144"/>
      <c r="H314" s="144"/>
      <c r="I314" s="147"/>
      <c r="J314" s="144"/>
      <c r="K314" s="148"/>
      <c r="M314" s="52"/>
      <c r="N314" s="9"/>
      <c r="O314" s="10"/>
      <c r="P314" s="7"/>
      <c r="Q314" s="124"/>
      <c r="R314" s="66"/>
      <c r="S314" s="22" t="str">
        <f t="shared" si="393"/>
        <v/>
      </c>
      <c r="T314" s="22" t="str">
        <f t="shared" si="394"/>
        <v/>
      </c>
      <c r="U314" s="22" t="str">
        <f t="shared" si="395"/>
        <v/>
      </c>
      <c r="V314" s="31" t="str">
        <f t="shared" si="396"/>
        <v/>
      </c>
      <c r="W314" s="66"/>
      <c r="X314" s="61"/>
      <c r="Z314" s="52"/>
      <c r="AA314" s="9"/>
      <c r="AB314" s="10"/>
      <c r="AC314" s="7"/>
      <c r="AD314" s="7"/>
      <c r="AE314" s="68"/>
      <c r="AF314" s="22" t="str">
        <f t="shared" si="397"/>
        <v/>
      </c>
      <c r="AG314" s="22" t="str">
        <f t="shared" si="398"/>
        <v/>
      </c>
      <c r="AH314" s="22" t="str">
        <f t="shared" si="399"/>
        <v/>
      </c>
      <c r="AI314" s="31" t="str">
        <f t="shared" si="400"/>
        <v/>
      </c>
      <c r="AJ314" s="66"/>
      <c r="AK314" s="61"/>
      <c r="AM314" s="52" t="s">
        <v>0</v>
      </c>
      <c r="AN314" s="102" t="s">
        <v>5</v>
      </c>
      <c r="AO314" s="103"/>
      <c r="AP314" s="7"/>
      <c r="AQ314" s="7"/>
      <c r="AR314" s="7"/>
      <c r="AS314" s="22" t="str">
        <f t="shared" si="401"/>
        <v/>
      </c>
      <c r="AT314" s="22" t="str">
        <f t="shared" si="402"/>
        <v/>
      </c>
      <c r="AU314" s="22" t="str">
        <f t="shared" si="403"/>
        <v/>
      </c>
      <c r="AV314" s="31" t="str">
        <f t="shared" si="404"/>
        <v/>
      </c>
      <c r="AW314" s="6"/>
      <c r="AX314" s="61"/>
      <c r="AZ314" s="52"/>
      <c r="BA314" s="104"/>
      <c r="BB314" s="105"/>
      <c r="BC314" s="7"/>
      <c r="BD314" s="7"/>
      <c r="BE314" s="7"/>
      <c r="BF314" s="22" t="str">
        <f t="shared" si="405"/>
        <v/>
      </c>
      <c r="BG314" s="22" t="str">
        <f t="shared" si="406"/>
        <v/>
      </c>
      <c r="BH314" s="22" t="str">
        <f t="shared" si="407"/>
        <v/>
      </c>
      <c r="BI314" s="31" t="str">
        <f t="shared" si="408"/>
        <v/>
      </c>
      <c r="BJ314" s="8"/>
      <c r="BK314" s="61" t="s">
        <v>299</v>
      </c>
      <c r="BM314" s="19" t="str">
        <f t="shared" si="283"/>
        <v/>
      </c>
      <c r="BN314" s="20" t="str">
        <f t="shared" si="284"/>
        <v/>
      </c>
    </row>
    <row r="315" spans="2:66" x14ac:dyDescent="0.25">
      <c r="B315" s="143"/>
      <c r="C315" s="144"/>
      <c r="D315" s="150">
        <f t="shared" ca="1" si="409"/>
        <v>44158</v>
      </c>
      <c r="E315" s="151"/>
      <c r="F315" s="146"/>
      <c r="G315" s="144"/>
      <c r="H315" s="144"/>
      <c r="I315" s="147"/>
      <c r="J315" s="144"/>
      <c r="K315" s="148"/>
      <c r="M315" s="52"/>
      <c r="N315" s="9"/>
      <c r="O315" s="10"/>
      <c r="P315" s="7"/>
      <c r="Q315" s="124"/>
      <c r="R315" s="66"/>
      <c r="S315" s="22"/>
      <c r="T315" s="22"/>
      <c r="U315" s="22"/>
      <c r="V315" s="31"/>
      <c r="W315" s="66"/>
      <c r="X315" s="61"/>
      <c r="Z315" s="52"/>
      <c r="AA315" s="9"/>
      <c r="AB315" s="10"/>
      <c r="AC315" s="7"/>
      <c r="AD315" s="7"/>
      <c r="AE315" s="68"/>
      <c r="AF315" s="22"/>
      <c r="AG315" s="22"/>
      <c r="AH315" s="22"/>
      <c r="AI315" s="31"/>
      <c r="AJ315" s="66"/>
      <c r="AK315" s="61"/>
      <c r="AM315" s="52"/>
      <c r="AN315" s="78" t="s">
        <v>7</v>
      </c>
      <c r="AO315" s="77" t="s">
        <v>350</v>
      </c>
      <c r="AP315" s="7" t="s">
        <v>4</v>
      </c>
      <c r="AQ315" s="7">
        <v>1</v>
      </c>
      <c r="AR315" s="7"/>
      <c r="AS315" s="22"/>
      <c r="AT315" s="22"/>
      <c r="AU315" s="22"/>
      <c r="AV315" s="31"/>
      <c r="AW315" s="6"/>
      <c r="AX315" s="61"/>
      <c r="AZ315" s="52"/>
      <c r="BA315" s="76"/>
      <c r="BB315" s="77"/>
      <c r="BC315" s="7"/>
      <c r="BD315" s="7"/>
      <c r="BE315" s="7"/>
      <c r="BF315" s="22"/>
      <c r="BG315" s="22"/>
      <c r="BH315" s="22"/>
      <c r="BI315" s="31"/>
      <c r="BJ315" s="8"/>
      <c r="BK315" s="61"/>
      <c r="BM315" s="19" t="str">
        <f t="shared" si="283"/>
        <v/>
      </c>
      <c r="BN315" s="20" t="str">
        <f t="shared" si="284"/>
        <v/>
      </c>
    </row>
    <row r="316" spans="2:66" x14ac:dyDescent="0.25">
      <c r="B316" s="143"/>
      <c r="C316" s="144"/>
      <c r="D316" s="150">
        <f t="shared" ca="1" si="409"/>
        <v>44158</v>
      </c>
      <c r="E316" s="151"/>
      <c r="F316" s="146"/>
      <c r="G316" s="144"/>
      <c r="H316" s="144"/>
      <c r="I316" s="147"/>
      <c r="J316" s="144"/>
      <c r="K316" s="148"/>
      <c r="M316" s="52"/>
      <c r="N316" s="9"/>
      <c r="O316" s="10"/>
      <c r="P316" s="7"/>
      <c r="Q316" s="124"/>
      <c r="R316" s="66"/>
      <c r="S316" s="22"/>
      <c r="T316" s="22"/>
      <c r="U316" s="22"/>
      <c r="V316" s="31"/>
      <c r="W316" s="66"/>
      <c r="X316" s="61"/>
      <c r="Z316" s="52"/>
      <c r="AA316" s="9"/>
      <c r="AB316" s="10"/>
      <c r="AC316" s="7"/>
      <c r="AD316" s="7"/>
      <c r="AE316" s="68"/>
      <c r="AF316" s="22"/>
      <c r="AG316" s="22"/>
      <c r="AH316" s="22"/>
      <c r="AI316" s="31"/>
      <c r="AJ316" s="66"/>
      <c r="AK316" s="61"/>
      <c r="AM316" s="52"/>
      <c r="AN316" s="78" t="s">
        <v>7</v>
      </c>
      <c r="AO316" s="77" t="s">
        <v>351</v>
      </c>
      <c r="AP316" s="7"/>
      <c r="AQ316" s="7"/>
      <c r="AR316" s="7"/>
      <c r="AS316" s="22"/>
      <c r="AT316" s="22"/>
      <c r="AU316" s="22"/>
      <c r="AV316" s="31"/>
      <c r="AW316" s="6"/>
      <c r="AX316" s="61"/>
      <c r="AZ316" s="52"/>
      <c r="BA316" s="76"/>
      <c r="BB316" s="77"/>
      <c r="BC316" s="7"/>
      <c r="BD316" s="7"/>
      <c r="BE316" s="7"/>
      <c r="BF316" s="22"/>
      <c r="BG316" s="22"/>
      <c r="BH316" s="22"/>
      <c r="BI316" s="31"/>
      <c r="BJ316" s="8"/>
      <c r="BK316" s="61"/>
      <c r="BM316" s="19" t="str">
        <f t="shared" si="283"/>
        <v/>
      </c>
      <c r="BN316" s="20" t="str">
        <f t="shared" si="284"/>
        <v/>
      </c>
    </row>
    <row r="317" spans="2:66" ht="15.75" thickBot="1" x14ac:dyDescent="0.3">
      <c r="B317" s="40"/>
      <c r="C317" s="41"/>
      <c r="D317" s="42"/>
      <c r="E317" s="139"/>
      <c r="F317" s="43"/>
      <c r="G317" s="41"/>
      <c r="H317" s="41"/>
      <c r="I317" s="44"/>
      <c r="J317" s="41"/>
      <c r="K317" s="45"/>
      <c r="M317" s="53"/>
      <c r="N317" s="59"/>
      <c r="O317" s="54"/>
      <c r="P317" s="55"/>
      <c r="Q317" s="125"/>
      <c r="R317" s="55"/>
      <c r="S317" s="55"/>
      <c r="T317" s="55"/>
      <c r="U317" s="55"/>
      <c r="V317" s="55"/>
      <c r="W317" s="56"/>
      <c r="X317" s="57"/>
      <c r="Z317" s="53"/>
      <c r="AA317" s="59"/>
      <c r="AB317" s="54"/>
      <c r="AC317" s="55"/>
      <c r="AD317" s="55"/>
      <c r="AE317" s="67"/>
      <c r="AF317" s="55"/>
      <c r="AG317" s="55"/>
      <c r="AH317" s="55"/>
      <c r="AI317" s="55"/>
      <c r="AJ317" s="69"/>
      <c r="AK317" s="57"/>
      <c r="AM317" s="53"/>
      <c r="AN317" s="59"/>
      <c r="AO317" s="54"/>
      <c r="AP317" s="55"/>
      <c r="AQ317" s="55"/>
      <c r="AR317" s="55"/>
      <c r="AS317" s="55"/>
      <c r="AT317" s="55"/>
      <c r="AU317" s="55"/>
      <c r="AV317" s="55"/>
      <c r="AW317" s="56"/>
      <c r="AX317" s="57"/>
      <c r="AZ317" s="53"/>
      <c r="BA317" s="59"/>
      <c r="BB317" s="54"/>
      <c r="BC317" s="55"/>
      <c r="BD317" s="55"/>
      <c r="BE317" s="55"/>
      <c r="BF317" s="55"/>
      <c r="BG317" s="55"/>
      <c r="BH317" s="55"/>
      <c r="BI317" s="55"/>
      <c r="BJ317" s="56"/>
      <c r="BK317" s="57"/>
      <c r="BM317" s="19" t="str">
        <f t="shared" si="283"/>
        <v/>
      </c>
      <c r="BN317" s="20" t="str">
        <f t="shared" si="284"/>
        <v/>
      </c>
    </row>
    <row r="318" spans="2:66" x14ac:dyDescent="0.25">
      <c r="B318" s="34" t="s">
        <v>426</v>
      </c>
      <c r="C318" s="35" t="s">
        <v>375</v>
      </c>
      <c r="D318" s="36">
        <f ca="1">IF(EXACT(C318, ""), "", VLOOKUP(C318, OFFSET($BM$6, 0, 0, PARAMETER!$C$2, 2), 2, FALSE))</f>
        <v>44158</v>
      </c>
      <c r="E318" s="138"/>
      <c r="F318" s="37">
        <f ca="1">IF(OR(EXACT(G318, ""), EXACT(H318, "")), "", H318-G318)</f>
        <v>0</v>
      </c>
      <c r="G318" s="38">
        <f ca="1">IF(COUNT(T318, AG318, AT318, BG318)=0, D318, MIN(T318, AG318, AT318, BG318))</f>
        <v>44158</v>
      </c>
      <c r="H318" s="38">
        <f ca="1">IF(COUNT(U318, AH318, AU318, BH318)=0, (D318 + IFERROR(1/(1/E318), 0)), MAX(U318, AH318, AU318, BH318))</f>
        <v>44158</v>
      </c>
      <c r="I318" s="37">
        <f ca="1">IF(OR(EXACT(J318, ""), EXACT(K318, "")), "", K318-J318)</f>
        <v>0</v>
      </c>
      <c r="J318" s="38">
        <f ca="1">IF(COUNT(W318, AJ318, AW318, BJ318)=0, D318, MIN(W318, AJ318, AW318, BJ318))</f>
        <v>44158</v>
      </c>
      <c r="K318" s="39">
        <f ca="1">IF(COUNT(X318, AK318, AX318, BK318)=0, (D318 + IFERROR(1/(1/E318), 0)), MAX(X318, AK318, AX318, BK318))</f>
        <v>44158</v>
      </c>
      <c r="M318" s="46"/>
      <c r="N318" s="58"/>
      <c r="O318" s="47"/>
      <c r="P318" s="48"/>
      <c r="Q318" s="123" t="str">
        <f>IF(OR(EXACT(R318, ""), EXACT(S318, "")), "", S318-R318)</f>
        <v/>
      </c>
      <c r="R318" s="50" t="str">
        <f>IF(COUNT(R319:R323)=0, "", MIN(R319:R323))</f>
        <v/>
      </c>
      <c r="S318" s="50" t="str">
        <f>IF(COUNT(S319:S323)=0, "", MAX(S319:S323))</f>
        <v/>
      </c>
      <c r="T318" s="50" t="str">
        <f>IF(COUNT(T319:T323)=0, "", MIN(T319:T323))</f>
        <v/>
      </c>
      <c r="U318" s="50" t="str">
        <f>IF(COUNT(U319:U323)=0, "", MAX(U319:U323))</f>
        <v/>
      </c>
      <c r="V318" s="49" t="str">
        <f>IF(OR(EXACT(W318, ""), EXACT(X318, "")), "", X318-W318)</f>
        <v/>
      </c>
      <c r="W318" s="50" t="str">
        <f>IF(COUNT(W319:W323)=0, "", MIN(W319:W323))</f>
        <v/>
      </c>
      <c r="X318" s="51" t="str">
        <f>IF(COUNT(X319:X323)=0, "", MAX(X319:X323))</f>
        <v/>
      </c>
      <c r="Y318" s="11"/>
      <c r="Z318" s="46"/>
      <c r="AA318" s="58"/>
      <c r="AB318" s="47"/>
      <c r="AC318" s="48"/>
      <c r="AD318" s="49" t="str">
        <f>IF(OR(EXACT(AE318, ""), EXACT(AF318, "")), "", AF318-AE318)</f>
        <v/>
      </c>
      <c r="AE318" s="50" t="str">
        <f>IF(COUNT(AE319:AE323)=0, "", MIN(AE319:AE323))</f>
        <v/>
      </c>
      <c r="AF318" s="50" t="str">
        <f>IF(COUNT(AF319:AF323)=0, "", MAX(AF319:AF323))</f>
        <v/>
      </c>
      <c r="AG318" s="50" t="str">
        <f>IF(COUNT(AG319:AG323)=0, "", MIN(AG319:AG323))</f>
        <v/>
      </c>
      <c r="AH318" s="50" t="str">
        <f>IF(COUNT(AH319:AH323)=0, "", MAX(AH319:AH323))</f>
        <v/>
      </c>
      <c r="AI318" s="49" t="str">
        <f>IF(OR(EXACT(AJ318, ""), EXACT(AK318, "")), "", AK318-AJ318)</f>
        <v/>
      </c>
      <c r="AJ318" s="50" t="str">
        <f>IF(COUNT(AJ319:AJ323)=0, "", MIN(AJ319:AJ323))</f>
        <v/>
      </c>
      <c r="AK318" s="51" t="str">
        <f>IF(COUNT(AK319:AK323)=0, "", MAX(AK319:AK323))</f>
        <v/>
      </c>
      <c r="AL318" s="11"/>
      <c r="AM318" s="46"/>
      <c r="AN318" s="58"/>
      <c r="AO318" s="47"/>
      <c r="AP318" s="48"/>
      <c r="AQ318" s="49" t="str">
        <f>IF(OR(EXACT(AR318, ""), EXACT(AS318, "")), "", AS318-AR318)</f>
        <v/>
      </c>
      <c r="AR318" s="50" t="str">
        <f>IF(COUNT(AR319:AR323)=0, "", MIN(AR319:AR323))</f>
        <v/>
      </c>
      <c r="AS318" s="50" t="str">
        <f>IF(COUNT(AS319:AS323)=0, "", MAX(AS319:AS323))</f>
        <v/>
      </c>
      <c r="AT318" s="50" t="str">
        <f>IF(COUNT(AT319:AT323)=0, "", MIN(AT319:AT323))</f>
        <v/>
      </c>
      <c r="AU318" s="50" t="str">
        <f>IF(COUNT(AU319:AU323)=0, "", MAX(AU319:AU323))</f>
        <v/>
      </c>
      <c r="AV318" s="49" t="str">
        <f>IF(OR(EXACT(AW318, ""), EXACT(AX318, "")), "", AX318-AW318)</f>
        <v/>
      </c>
      <c r="AW318" s="50" t="str">
        <f>IF(COUNT(AW319:AW323)=0, "", MIN(AW319:AW323))</f>
        <v/>
      </c>
      <c r="AX318" s="51" t="str">
        <f>IF(COUNT(AX319:AX323)=0, "", MAX(AX319:AX323))</f>
        <v/>
      </c>
      <c r="AY318" s="11"/>
      <c r="AZ318" s="46"/>
      <c r="BA318" s="58"/>
      <c r="BB318" s="47"/>
      <c r="BC318" s="48"/>
      <c r="BD318" s="49" t="str">
        <f>IF(OR(EXACT(BE318, ""), EXACT(BF318, "")), "", BF318-BE318)</f>
        <v/>
      </c>
      <c r="BE318" s="50" t="str">
        <f>IF(COUNT(BE319:BE323)=0, "", MIN(BE319:BE323))</f>
        <v/>
      </c>
      <c r="BF318" s="50" t="str">
        <f>IF(COUNT(BF319:BF323)=0, "", MAX(BF319:BF323))</f>
        <v/>
      </c>
      <c r="BG318" s="50" t="str">
        <f>IF(COUNT(BG319:BG323)=0, "", MIN(BG319:BG323))</f>
        <v/>
      </c>
      <c r="BH318" s="50" t="str">
        <f>IF(COUNT(BH319:BH323)=0, "", MAX(BH319:BH323))</f>
        <v/>
      </c>
      <c r="BI318" s="49" t="str">
        <f>IF(OR(EXACT(BJ318, ""), EXACT(BK318, "")), "", BK318-BJ318)</f>
        <v/>
      </c>
      <c r="BJ318" s="50" t="str">
        <f>IF(COUNT(BJ319:BJ323)=0, "", MIN(BJ319:BJ323))</f>
        <v/>
      </c>
      <c r="BK318" s="51" t="str">
        <f>IF(COUNT(BK319:BK323)=0, "", MAX(BK319:BK323))</f>
        <v/>
      </c>
      <c r="BM318" s="19" t="str">
        <f t="shared" si="283"/>
        <v>Finance.System.Sync</v>
      </c>
      <c r="BN318" s="20">
        <f t="shared" ca="1" si="284"/>
        <v>44158</v>
      </c>
    </row>
    <row r="319" spans="2:66" x14ac:dyDescent="0.25">
      <c r="B319" s="143"/>
      <c r="C319" s="144"/>
      <c r="D319" s="150">
        <f ca="1">D318</f>
        <v>44158</v>
      </c>
      <c r="E319" s="151"/>
      <c r="F319" s="146"/>
      <c r="G319" s="144"/>
      <c r="H319" s="144"/>
      <c r="I319" s="147"/>
      <c r="J319" s="144"/>
      <c r="K319" s="148"/>
      <c r="M319" s="52"/>
      <c r="N319" s="9"/>
      <c r="O319" s="10"/>
      <c r="P319" s="7"/>
      <c r="Q319" s="124"/>
      <c r="R319" s="66"/>
      <c r="S319" s="22" t="str">
        <f t="shared" ref="S319:S321" si="410">IF(OR(EXACT(Q319,""), EXACT(R319,"")), "", Q319+R319)</f>
        <v/>
      </c>
      <c r="T319" s="22" t="str">
        <f t="shared" ref="T319:T321" si="411">IF(OR(EXACT(Q319,""), EXACT(R319,"")), "", IF(R319&lt;$D319, $D319, R319))</f>
        <v/>
      </c>
      <c r="U319" s="22" t="str">
        <f t="shared" ref="U319:U321" si="412">IF(OR(EXACT(Q319,""), EXACT(R319,"")), "", Q319+T319)</f>
        <v/>
      </c>
      <c r="V319" s="31" t="str">
        <f t="shared" ref="V319:V321" si="413">IF(OR(EXACT(W319,""), EXACT(X319,"")), "",  X319-W319)</f>
        <v/>
      </c>
      <c r="W319" s="66"/>
      <c r="X319" s="61"/>
      <c r="Z319" s="52"/>
      <c r="AA319" s="9" t="s">
        <v>7</v>
      </c>
      <c r="AB319" s="10"/>
      <c r="AC319" s="7" t="s">
        <v>4</v>
      </c>
      <c r="AD319" s="7"/>
      <c r="AE319" s="68"/>
      <c r="AF319" s="22" t="str">
        <f t="shared" ref="AF319:AF321" si="414">IF(OR(EXACT(AD319,""), EXACT(AE319,"")), "", AD319+AE319)</f>
        <v/>
      </c>
      <c r="AG319" s="22" t="str">
        <f t="shared" ref="AG319:AG321" si="415">IF(OR(EXACT(AD319,""), EXACT(AE319,"")), "", IF(AE319&lt;$D319, $D319, AE319))</f>
        <v/>
      </c>
      <c r="AH319" s="22" t="str">
        <f t="shared" ref="AH319:AH321" si="416">IF(OR(EXACT(AD319,""), EXACT(AE319,"")), "", AD319+AG319)</f>
        <v/>
      </c>
      <c r="AI319" s="31" t="str">
        <f t="shared" ref="AI319:AI321" si="417">IF(OR(EXACT(AJ319,""), EXACT(AK319,"")), "",  AK319-AJ319)</f>
        <v/>
      </c>
      <c r="AJ319" s="66"/>
      <c r="AK319" s="61"/>
      <c r="AM319" s="52" t="s">
        <v>0</v>
      </c>
      <c r="AN319" s="102" t="s">
        <v>6</v>
      </c>
      <c r="AO319" s="103"/>
      <c r="AP319" s="7"/>
      <c r="AQ319" s="7"/>
      <c r="AR319" s="7"/>
      <c r="AS319" s="22" t="str">
        <f t="shared" ref="AS319:AS321" si="418">IF(OR(EXACT(AQ319,""), EXACT(AR319,"")), "", AQ319+AR319)</f>
        <v/>
      </c>
      <c r="AT319" s="22" t="str">
        <f t="shared" ref="AT319:AT321" si="419">IF(OR(EXACT(AQ319, ""), EXACT(AR319, "")), "", IF(EXACT($D319, ""), AR319, IF(AR319&lt;$D319, $D319, AR319)))</f>
        <v/>
      </c>
      <c r="AU319" s="22" t="str">
        <f t="shared" ref="AU319:AU321" si="420">IF(OR(EXACT(AQ319,""), EXACT(AR319,"")), "", AQ319+AT319)</f>
        <v/>
      </c>
      <c r="AV319" s="31" t="str">
        <f t="shared" ref="AV319:AV321" si="421">IF(OR(EXACT(AW319,""), EXACT(AX319,"")), "",  AX319-AW319)</f>
        <v/>
      </c>
      <c r="AW319" s="6"/>
      <c r="AX319" s="61"/>
      <c r="AZ319" s="52"/>
      <c r="BA319" s="104"/>
      <c r="BB319" s="105"/>
      <c r="BC319" s="7"/>
      <c r="BD319" s="7"/>
      <c r="BE319" s="7"/>
      <c r="BF319" s="22" t="str">
        <f t="shared" ref="BF319:BF321" si="422">IF(OR(EXACT(BD319,""), EXACT(BE319,"")), "", BD319+BE319)</f>
        <v/>
      </c>
      <c r="BG319" s="22" t="str">
        <f t="shared" ref="BG319:BG321" si="423">IF(OR(EXACT(BD319, ""), EXACT(BE319, "")), "", IF(EXACT($D319, ""), BE319, IF(BE319&lt;$D319, $D319, BE319)))</f>
        <v/>
      </c>
      <c r="BH319" s="22" t="str">
        <f t="shared" ref="BH319:BH321" si="424">IF(OR(EXACT(BD319,""), EXACT(BE319,"")), "", BD319+BG319)</f>
        <v/>
      </c>
      <c r="BI319" s="31" t="str">
        <f t="shared" ref="BI319:BI321" si="425">IF(OR(EXACT(BJ319,""), EXACT(BK319,"")), "",  BK319-BJ319)</f>
        <v/>
      </c>
      <c r="BJ319" s="8"/>
      <c r="BK319" s="61" t="s">
        <v>299</v>
      </c>
      <c r="BM319" s="19" t="str">
        <f t="shared" si="283"/>
        <v/>
      </c>
      <c r="BN319" s="20" t="str">
        <f t="shared" si="284"/>
        <v/>
      </c>
    </row>
    <row r="320" spans="2:66" x14ac:dyDescent="0.25">
      <c r="B320" s="143"/>
      <c r="C320" s="144"/>
      <c r="D320" s="150">
        <f t="shared" ref="D320:D322" ca="1" si="426">D319</f>
        <v>44158</v>
      </c>
      <c r="E320" s="151"/>
      <c r="F320" s="146"/>
      <c r="G320" s="144"/>
      <c r="H320" s="144"/>
      <c r="I320" s="147"/>
      <c r="J320" s="144"/>
      <c r="K320" s="148"/>
      <c r="M320" s="52"/>
      <c r="N320" s="9"/>
      <c r="O320" s="10"/>
      <c r="P320" s="7"/>
      <c r="Q320" s="124"/>
      <c r="R320" s="66"/>
      <c r="S320" s="22" t="str">
        <f t="shared" si="410"/>
        <v/>
      </c>
      <c r="T320" s="22" t="str">
        <f t="shared" si="411"/>
        <v/>
      </c>
      <c r="U320" s="22" t="str">
        <f t="shared" si="412"/>
        <v/>
      </c>
      <c r="V320" s="31" t="str">
        <f t="shared" si="413"/>
        <v/>
      </c>
      <c r="W320" s="66"/>
      <c r="X320" s="61"/>
      <c r="Z320" s="52"/>
      <c r="AA320" s="9"/>
      <c r="AB320" s="10"/>
      <c r="AC320" s="7"/>
      <c r="AD320" s="7"/>
      <c r="AE320" s="66"/>
      <c r="AF320" s="22" t="str">
        <f t="shared" si="414"/>
        <v/>
      </c>
      <c r="AG320" s="22" t="str">
        <f t="shared" si="415"/>
        <v/>
      </c>
      <c r="AH320" s="22" t="str">
        <f t="shared" si="416"/>
        <v/>
      </c>
      <c r="AI320" s="31" t="str">
        <f t="shared" si="417"/>
        <v/>
      </c>
      <c r="AJ320" s="66"/>
      <c r="AK320" s="61"/>
      <c r="AM320" s="52"/>
      <c r="AN320" s="9" t="s">
        <v>7</v>
      </c>
      <c r="AO320" s="10"/>
      <c r="AP320" s="7" t="s">
        <v>4</v>
      </c>
      <c r="AQ320" s="7">
        <v>1</v>
      </c>
      <c r="AR320" s="6"/>
      <c r="AS320" s="22" t="str">
        <f t="shared" si="418"/>
        <v/>
      </c>
      <c r="AT320" s="22" t="str">
        <f t="shared" si="419"/>
        <v/>
      </c>
      <c r="AU320" s="22" t="str">
        <f t="shared" si="420"/>
        <v/>
      </c>
      <c r="AV320" s="31" t="str">
        <f t="shared" si="421"/>
        <v/>
      </c>
      <c r="AW320" s="6"/>
      <c r="AX320" s="61"/>
      <c r="AZ320" s="52"/>
      <c r="BA320" s="104"/>
      <c r="BB320" s="105"/>
      <c r="BC320" s="7"/>
      <c r="BD320" s="7"/>
      <c r="BE320" s="7"/>
      <c r="BF320" s="22" t="str">
        <f t="shared" si="422"/>
        <v/>
      </c>
      <c r="BG320" s="22" t="str">
        <f t="shared" si="423"/>
        <v/>
      </c>
      <c r="BH320" s="22" t="str">
        <f t="shared" si="424"/>
        <v/>
      </c>
      <c r="BI320" s="31" t="str">
        <f t="shared" si="425"/>
        <v/>
      </c>
      <c r="BJ320" s="8"/>
      <c r="BK320" s="61" t="s">
        <v>299</v>
      </c>
      <c r="BM320" s="19" t="str">
        <f t="shared" si="283"/>
        <v/>
      </c>
      <c r="BN320" s="20" t="str">
        <f t="shared" si="284"/>
        <v/>
      </c>
    </row>
    <row r="321" spans="2:66" x14ac:dyDescent="0.25">
      <c r="B321" s="143"/>
      <c r="C321" s="144"/>
      <c r="D321" s="150">
        <f t="shared" ca="1" si="426"/>
        <v>44158</v>
      </c>
      <c r="E321" s="151"/>
      <c r="F321" s="146"/>
      <c r="G321" s="144"/>
      <c r="H321" s="144"/>
      <c r="I321" s="147"/>
      <c r="J321" s="144"/>
      <c r="K321" s="148"/>
      <c r="M321" s="52"/>
      <c r="N321" s="9"/>
      <c r="O321" s="10"/>
      <c r="P321" s="7"/>
      <c r="Q321" s="124"/>
      <c r="R321" s="66"/>
      <c r="S321" s="22" t="str">
        <f t="shared" si="410"/>
        <v/>
      </c>
      <c r="T321" s="22" t="str">
        <f t="shared" si="411"/>
        <v/>
      </c>
      <c r="U321" s="22" t="str">
        <f t="shared" si="412"/>
        <v/>
      </c>
      <c r="V321" s="31" t="str">
        <f t="shared" si="413"/>
        <v/>
      </c>
      <c r="W321" s="66"/>
      <c r="X321" s="61"/>
      <c r="Z321" s="52"/>
      <c r="AA321" s="9"/>
      <c r="AB321" s="10"/>
      <c r="AC321" s="7"/>
      <c r="AD321" s="7"/>
      <c r="AE321" s="68"/>
      <c r="AF321" s="22" t="str">
        <f t="shared" si="414"/>
        <v/>
      </c>
      <c r="AG321" s="22" t="str">
        <f t="shared" si="415"/>
        <v/>
      </c>
      <c r="AH321" s="22" t="str">
        <f t="shared" si="416"/>
        <v/>
      </c>
      <c r="AI321" s="31" t="str">
        <f t="shared" si="417"/>
        <v/>
      </c>
      <c r="AJ321" s="66"/>
      <c r="AK321" s="61"/>
      <c r="AM321" s="52" t="s">
        <v>0</v>
      </c>
      <c r="AN321" s="102" t="s">
        <v>5</v>
      </c>
      <c r="AO321" s="103"/>
      <c r="AP321" s="7"/>
      <c r="AQ321" s="7"/>
      <c r="AR321" s="7"/>
      <c r="AS321" s="22" t="str">
        <f t="shared" si="418"/>
        <v/>
      </c>
      <c r="AT321" s="22" t="str">
        <f t="shared" si="419"/>
        <v/>
      </c>
      <c r="AU321" s="22" t="str">
        <f t="shared" si="420"/>
        <v/>
      </c>
      <c r="AV321" s="31" t="str">
        <f t="shared" si="421"/>
        <v/>
      </c>
      <c r="AW321" s="6"/>
      <c r="AX321" s="61"/>
      <c r="AZ321" s="52"/>
      <c r="BA321" s="104"/>
      <c r="BB321" s="105"/>
      <c r="BC321" s="7"/>
      <c r="BD321" s="7"/>
      <c r="BE321" s="7"/>
      <c r="BF321" s="22" t="str">
        <f t="shared" si="422"/>
        <v/>
      </c>
      <c r="BG321" s="22" t="str">
        <f t="shared" si="423"/>
        <v/>
      </c>
      <c r="BH321" s="22" t="str">
        <f t="shared" si="424"/>
        <v/>
      </c>
      <c r="BI321" s="31" t="str">
        <f t="shared" si="425"/>
        <v/>
      </c>
      <c r="BJ321" s="8"/>
      <c r="BK321" s="61" t="s">
        <v>299</v>
      </c>
      <c r="BM321" s="19" t="str">
        <f t="shared" si="283"/>
        <v/>
      </c>
      <c r="BN321" s="20" t="str">
        <f t="shared" si="284"/>
        <v/>
      </c>
    </row>
    <row r="322" spans="2:66" x14ac:dyDescent="0.25">
      <c r="B322" s="143"/>
      <c r="C322" s="144"/>
      <c r="D322" s="150">
        <f t="shared" ca="1" si="426"/>
        <v>44158</v>
      </c>
      <c r="E322" s="151"/>
      <c r="F322" s="146"/>
      <c r="G322" s="144"/>
      <c r="H322" s="144"/>
      <c r="I322" s="147"/>
      <c r="J322" s="144"/>
      <c r="K322" s="148"/>
      <c r="M322" s="52"/>
      <c r="N322" s="9"/>
      <c r="O322" s="10"/>
      <c r="P322" s="7"/>
      <c r="Q322" s="124"/>
      <c r="R322" s="66"/>
      <c r="S322" s="22"/>
      <c r="T322" s="22"/>
      <c r="U322" s="22"/>
      <c r="V322" s="31"/>
      <c r="W322" s="66"/>
      <c r="X322" s="61"/>
      <c r="Z322" s="52"/>
      <c r="AA322" s="9"/>
      <c r="AB322" s="10"/>
      <c r="AC322" s="7"/>
      <c r="AD322" s="7"/>
      <c r="AE322" s="68"/>
      <c r="AF322" s="22"/>
      <c r="AG322" s="22"/>
      <c r="AH322" s="22"/>
      <c r="AI322" s="31"/>
      <c r="AJ322" s="66"/>
      <c r="AK322" s="61"/>
      <c r="AM322" s="52"/>
      <c r="AN322" s="82" t="s">
        <v>7</v>
      </c>
      <c r="AO322" s="85"/>
      <c r="AP322" s="7" t="s">
        <v>4</v>
      </c>
      <c r="AQ322" s="7">
        <v>1</v>
      </c>
      <c r="AR322" s="7"/>
      <c r="AS322" s="22"/>
      <c r="AT322" s="22"/>
      <c r="AU322" s="22"/>
      <c r="AV322" s="31"/>
      <c r="AW322" s="6"/>
      <c r="AX322" s="61"/>
      <c r="AZ322" s="52"/>
      <c r="BA322" s="84"/>
      <c r="BB322" s="85"/>
      <c r="BC322" s="7"/>
      <c r="BD322" s="7"/>
      <c r="BE322" s="7"/>
      <c r="BF322" s="22"/>
      <c r="BG322" s="22"/>
      <c r="BH322" s="22"/>
      <c r="BI322" s="31"/>
      <c r="BJ322" s="8"/>
      <c r="BK322" s="61"/>
      <c r="BM322" s="19" t="str">
        <f t="shared" si="283"/>
        <v/>
      </c>
      <c r="BN322" s="20" t="str">
        <f t="shared" si="284"/>
        <v/>
      </c>
    </row>
    <row r="323" spans="2:66" ht="15.75" thickBot="1" x14ac:dyDescent="0.3">
      <c r="B323" s="40"/>
      <c r="C323" s="41"/>
      <c r="D323" s="42"/>
      <c r="E323" s="139"/>
      <c r="F323" s="43"/>
      <c r="G323" s="41"/>
      <c r="H323" s="41"/>
      <c r="I323" s="44"/>
      <c r="J323" s="41"/>
      <c r="K323" s="45"/>
      <c r="M323" s="53"/>
      <c r="N323" s="59"/>
      <c r="O323" s="54"/>
      <c r="P323" s="55"/>
      <c r="Q323" s="125"/>
      <c r="R323" s="55"/>
      <c r="S323" s="55"/>
      <c r="T323" s="55"/>
      <c r="U323" s="55"/>
      <c r="V323" s="55"/>
      <c r="W323" s="56"/>
      <c r="X323" s="57"/>
      <c r="Z323" s="53"/>
      <c r="AA323" s="59"/>
      <c r="AB323" s="54"/>
      <c r="AC323" s="55"/>
      <c r="AD323" s="55"/>
      <c r="AE323" s="67"/>
      <c r="AF323" s="55"/>
      <c r="AG323" s="55"/>
      <c r="AH323" s="55"/>
      <c r="AI323" s="55"/>
      <c r="AJ323" s="69"/>
      <c r="AK323" s="57"/>
      <c r="AM323" s="53"/>
      <c r="AN323" s="59"/>
      <c r="AO323" s="54"/>
      <c r="AP323" s="55"/>
      <c r="AQ323" s="55"/>
      <c r="AR323" s="55"/>
      <c r="AS323" s="55"/>
      <c r="AT323" s="55"/>
      <c r="AU323" s="55"/>
      <c r="AV323" s="55"/>
      <c r="AW323" s="56"/>
      <c r="AX323" s="57"/>
      <c r="AZ323" s="53"/>
      <c r="BA323" s="59"/>
      <c r="BB323" s="54"/>
      <c r="BC323" s="55"/>
      <c r="BD323" s="55"/>
      <c r="BE323" s="55"/>
      <c r="BF323" s="55"/>
      <c r="BG323" s="55"/>
      <c r="BH323" s="55"/>
      <c r="BI323" s="55"/>
      <c r="BJ323" s="56"/>
      <c r="BK323" s="57"/>
      <c r="BM323" s="19" t="str">
        <f t="shared" si="283"/>
        <v/>
      </c>
      <c r="BN323" s="20" t="str">
        <f t="shared" si="284"/>
        <v/>
      </c>
    </row>
    <row r="324" spans="2:66" x14ac:dyDescent="0.25">
      <c r="B324" s="34" t="s">
        <v>387</v>
      </c>
      <c r="C324" s="35" t="s">
        <v>375</v>
      </c>
      <c r="D324" s="36">
        <f ca="1">IF(EXACT(C324, ""), "", VLOOKUP(C324, OFFSET($BM$6, 0, 0, PARAMETER!$C$2, 2), 2, FALSE))</f>
        <v>44158</v>
      </c>
      <c r="E324" s="138"/>
      <c r="F324" s="37">
        <f ca="1">IF(OR(EXACT(G324, ""), EXACT(H324, "")), "", H324-G324)</f>
        <v>0</v>
      </c>
      <c r="G324" s="38">
        <f ca="1">IF(COUNT(T324, AG324, AT324, BG324)=0, D324, MIN(T324, AG324, AT324, BG324))</f>
        <v>44158</v>
      </c>
      <c r="H324" s="38">
        <f ca="1">IF(COUNT(U324, AH324, AU324, BH324)=0, (D324 + IFERROR(1/(1/E324), 0)), MAX(U324, AH324, AU324, BH324))</f>
        <v>44158</v>
      </c>
      <c r="I324" s="37">
        <f ca="1">IF(OR(EXACT(J324, ""), EXACT(K324, "")), "", K324-J324)</f>
        <v>0</v>
      </c>
      <c r="J324" s="38">
        <f ca="1">IF(COUNT(W324, AJ324, AW324, BJ324)=0, D324, MIN(W324, AJ324, AW324, BJ324))</f>
        <v>44158</v>
      </c>
      <c r="K324" s="39">
        <f ca="1">IF(COUNT(X324, AK324, AX324, BK324)=0, (D324 + IFERROR(1/(1/E324), 0)), MAX(X324, AK324, AX324, BK324))</f>
        <v>44158</v>
      </c>
      <c r="M324" s="46"/>
      <c r="N324" s="58"/>
      <c r="O324" s="47"/>
      <c r="P324" s="48"/>
      <c r="Q324" s="123" t="str">
        <f>IF(OR(EXACT(R324, ""), EXACT(S324, "")), "", S324-R324)</f>
        <v/>
      </c>
      <c r="R324" s="50" t="str">
        <f>IF(COUNT(R325:R329)=0, "", MIN(R325:R329))</f>
        <v/>
      </c>
      <c r="S324" s="50" t="str">
        <f>IF(COUNT(S325:S329)=0, "", MAX(S325:S329))</f>
        <v/>
      </c>
      <c r="T324" s="50" t="str">
        <f>IF(COUNT(T325:T329)=0, "", MIN(T325:T329))</f>
        <v/>
      </c>
      <c r="U324" s="50" t="str">
        <f>IF(COUNT(U325:U329)=0, "", MAX(U325:U329))</f>
        <v/>
      </c>
      <c r="V324" s="49" t="str">
        <f>IF(OR(EXACT(W324, ""), EXACT(X324, "")), "", X324-W324)</f>
        <v/>
      </c>
      <c r="W324" s="50" t="str">
        <f>IF(COUNT(W325:W329)=0, "", MIN(W325:W329))</f>
        <v/>
      </c>
      <c r="X324" s="51" t="str">
        <f>IF(COUNT(X325:X329)=0, "", MAX(X325:X329))</f>
        <v/>
      </c>
      <c r="Y324" s="11"/>
      <c r="Z324" s="46"/>
      <c r="AA324" s="58"/>
      <c r="AB324" s="47"/>
      <c r="AC324" s="48"/>
      <c r="AD324" s="49" t="str">
        <f>IF(OR(EXACT(AE324, ""), EXACT(AF324, "")), "", AF324-AE324)</f>
        <v/>
      </c>
      <c r="AE324" s="50" t="str">
        <f>IF(COUNT(AE325:AE329)=0, "", MIN(AE325:AE329))</f>
        <v/>
      </c>
      <c r="AF324" s="50" t="str">
        <f>IF(COUNT(AF325:AF329)=0, "", MAX(AF325:AF329))</f>
        <v/>
      </c>
      <c r="AG324" s="50" t="str">
        <f>IF(COUNT(AG325:AG329)=0, "", MIN(AG325:AG329))</f>
        <v/>
      </c>
      <c r="AH324" s="50" t="str">
        <f>IF(COUNT(AH325:AH329)=0, "", MAX(AH325:AH329))</f>
        <v/>
      </c>
      <c r="AI324" s="49" t="str">
        <f>IF(OR(EXACT(AJ324, ""), EXACT(AK324, "")), "", AK324-AJ324)</f>
        <v/>
      </c>
      <c r="AJ324" s="50" t="str">
        <f>IF(COUNT(AJ325:AJ329)=0, "", MIN(AJ325:AJ329))</f>
        <v/>
      </c>
      <c r="AK324" s="51" t="str">
        <f>IF(COUNT(AK325:AK329)=0, "", MAX(AK325:AK329))</f>
        <v/>
      </c>
      <c r="AL324" s="11"/>
      <c r="AM324" s="46"/>
      <c r="AN324" s="58"/>
      <c r="AO324" s="47"/>
      <c r="AP324" s="48"/>
      <c r="AQ324" s="49" t="str">
        <f>IF(OR(EXACT(AR324, ""), EXACT(AS324, "")), "", AS324-AR324)</f>
        <v/>
      </c>
      <c r="AR324" s="50" t="str">
        <f>IF(COUNT(AR325:AR329)=0, "", MIN(AR325:AR329))</f>
        <v/>
      </c>
      <c r="AS324" s="50" t="str">
        <f>IF(COUNT(AS325:AS329)=0, "", MAX(AS325:AS329))</f>
        <v/>
      </c>
      <c r="AT324" s="50" t="str">
        <f>IF(COUNT(AT325:AT329)=0, "", MIN(AT325:AT329))</f>
        <v/>
      </c>
      <c r="AU324" s="50" t="str">
        <f>IF(COUNT(AU325:AU329)=0, "", MAX(AU325:AU329))</f>
        <v/>
      </c>
      <c r="AV324" s="49" t="str">
        <f>IF(OR(EXACT(AW324, ""), EXACT(AX324, "")), "", AX324-AW324)</f>
        <v/>
      </c>
      <c r="AW324" s="50" t="str">
        <f>IF(COUNT(AW325:AW329)=0, "", MIN(AW325:AW329))</f>
        <v/>
      </c>
      <c r="AX324" s="51" t="str">
        <f>IF(COUNT(AX325:AX329)=0, "", MAX(AX325:AX329))</f>
        <v/>
      </c>
      <c r="AY324" s="11"/>
      <c r="AZ324" s="46"/>
      <c r="BA324" s="58"/>
      <c r="BB324" s="47"/>
      <c r="BC324" s="48"/>
      <c r="BD324" s="49" t="str">
        <f>IF(OR(EXACT(BE324, ""), EXACT(BF324, "")), "", BF324-BE324)</f>
        <v/>
      </c>
      <c r="BE324" s="50" t="str">
        <f>IF(COUNT(BE325:BE329)=0, "", MIN(BE325:BE329))</f>
        <v/>
      </c>
      <c r="BF324" s="50" t="str">
        <f>IF(COUNT(BF325:BF329)=0, "", MAX(BF325:BF329))</f>
        <v/>
      </c>
      <c r="BG324" s="50" t="str">
        <f>IF(COUNT(BG325:BG329)=0, "", MIN(BG325:BG329))</f>
        <v/>
      </c>
      <c r="BH324" s="50" t="str">
        <f>IF(COUNT(BH325:BH329)=0, "", MAX(BH325:BH329))</f>
        <v/>
      </c>
      <c r="BI324" s="49" t="str">
        <f>IF(OR(EXACT(BJ324, ""), EXACT(BK324, "")), "", BK324-BJ324)</f>
        <v/>
      </c>
      <c r="BJ324" s="50" t="str">
        <f>IF(COUNT(BJ325:BJ329)=0, "", MIN(BJ325:BJ329))</f>
        <v/>
      </c>
      <c r="BK324" s="51" t="str">
        <f>IF(COUNT(BK325:BK329)=0, "", MAX(BK325:BK329))</f>
        <v/>
      </c>
      <c r="BM324" s="19" t="str">
        <f t="shared" si="283"/>
        <v>Finance.Form</v>
      </c>
      <c r="BN324" s="20">
        <f t="shared" ca="1" si="284"/>
        <v>44158</v>
      </c>
    </row>
    <row r="325" spans="2:66" x14ac:dyDescent="0.25">
      <c r="B325" s="143"/>
      <c r="C325" s="144"/>
      <c r="D325" s="150">
        <f ca="1">D324</f>
        <v>44158</v>
      </c>
      <c r="E325" s="151"/>
      <c r="F325" s="146"/>
      <c r="G325" s="144"/>
      <c r="H325" s="144"/>
      <c r="I325" s="147"/>
      <c r="J325" s="144"/>
      <c r="K325" s="148"/>
      <c r="M325" s="52"/>
      <c r="N325" s="9"/>
      <c r="O325" s="10"/>
      <c r="P325" s="7"/>
      <c r="Q325" s="124"/>
      <c r="R325" s="66"/>
      <c r="S325" s="22" t="str">
        <f t="shared" ref="S325:S327" si="427">IF(OR(EXACT(Q325,""), EXACT(R325,"")), "", Q325+R325)</f>
        <v/>
      </c>
      <c r="T325" s="22" t="str">
        <f t="shared" ref="T325:T327" si="428">IF(OR(EXACT(Q325,""), EXACT(R325,"")), "", IF(R325&lt;$D325, $D325, R325))</f>
        <v/>
      </c>
      <c r="U325" s="22" t="str">
        <f t="shared" ref="U325:U327" si="429">IF(OR(EXACT(Q325,""), EXACT(R325,"")), "", Q325+T325)</f>
        <v/>
      </c>
      <c r="V325" s="31" t="str">
        <f t="shared" ref="V325:V327" si="430">IF(OR(EXACT(W325,""), EXACT(X325,"")), "",  X325-W325)</f>
        <v/>
      </c>
      <c r="W325" s="66"/>
      <c r="X325" s="61"/>
      <c r="Z325" s="52"/>
      <c r="AA325" s="9" t="s">
        <v>7</v>
      </c>
      <c r="AB325" s="10"/>
      <c r="AC325" s="7" t="s">
        <v>4</v>
      </c>
      <c r="AD325" s="7"/>
      <c r="AE325" s="68"/>
      <c r="AF325" s="22" t="str">
        <f t="shared" ref="AF325:AF327" si="431">IF(OR(EXACT(AD325,""), EXACT(AE325,"")), "", AD325+AE325)</f>
        <v/>
      </c>
      <c r="AG325" s="22" t="str">
        <f t="shared" ref="AG325:AG327" si="432">IF(OR(EXACT(AD325,""), EXACT(AE325,"")), "", IF(AE325&lt;$D325, $D325, AE325))</f>
        <v/>
      </c>
      <c r="AH325" s="22" t="str">
        <f t="shared" ref="AH325:AH327" si="433">IF(OR(EXACT(AD325,""), EXACT(AE325,"")), "", AD325+AG325)</f>
        <v/>
      </c>
      <c r="AI325" s="31" t="str">
        <f t="shared" ref="AI325:AI327" si="434">IF(OR(EXACT(AJ325,""), EXACT(AK325,"")), "",  AK325-AJ325)</f>
        <v/>
      </c>
      <c r="AJ325" s="66"/>
      <c r="AK325" s="61"/>
      <c r="AM325" s="52" t="s">
        <v>0</v>
      </c>
      <c r="AN325" s="102" t="s">
        <v>6</v>
      </c>
      <c r="AO325" s="103"/>
      <c r="AP325" s="7"/>
      <c r="AQ325" s="7"/>
      <c r="AR325" s="7"/>
      <c r="AS325" s="22" t="str">
        <f t="shared" ref="AS325:AS327" si="435">IF(OR(EXACT(AQ325,""), EXACT(AR325,"")), "", AQ325+AR325)</f>
        <v/>
      </c>
      <c r="AT325" s="22" t="str">
        <f t="shared" ref="AT325:AT327" si="436">IF(OR(EXACT(AQ325, ""), EXACT(AR325, "")), "", IF(EXACT($D325, ""), AR325, IF(AR325&lt;$D325, $D325, AR325)))</f>
        <v/>
      </c>
      <c r="AU325" s="22" t="str">
        <f t="shared" ref="AU325:AU327" si="437">IF(OR(EXACT(AQ325,""), EXACT(AR325,"")), "", AQ325+AT325)</f>
        <v/>
      </c>
      <c r="AV325" s="31" t="str">
        <f t="shared" ref="AV325:AV327" si="438">IF(OR(EXACT(AW325,""), EXACT(AX325,"")), "",  AX325-AW325)</f>
        <v/>
      </c>
      <c r="AW325" s="6"/>
      <c r="AX325" s="61"/>
      <c r="AZ325" s="52"/>
      <c r="BA325" s="104"/>
      <c r="BB325" s="105"/>
      <c r="BC325" s="7"/>
      <c r="BD325" s="7"/>
      <c r="BE325" s="7"/>
      <c r="BF325" s="22" t="str">
        <f t="shared" ref="BF325:BF327" si="439">IF(OR(EXACT(BD325,""), EXACT(BE325,"")), "", BD325+BE325)</f>
        <v/>
      </c>
      <c r="BG325" s="22" t="str">
        <f t="shared" ref="BG325:BG327" si="440">IF(OR(EXACT(BD325, ""), EXACT(BE325, "")), "", IF(EXACT($D325, ""), BE325, IF(BE325&lt;$D325, $D325, BE325)))</f>
        <v/>
      </c>
      <c r="BH325" s="22" t="str">
        <f t="shared" ref="BH325:BH327" si="441">IF(OR(EXACT(BD325,""), EXACT(BE325,"")), "", BD325+BG325)</f>
        <v/>
      </c>
      <c r="BI325" s="31" t="str">
        <f t="shared" ref="BI325:BI327" si="442">IF(OR(EXACT(BJ325,""), EXACT(BK325,"")), "",  BK325-BJ325)</f>
        <v/>
      </c>
      <c r="BJ325" s="8"/>
      <c r="BK325" s="61" t="s">
        <v>299</v>
      </c>
      <c r="BM325" s="19" t="str">
        <f t="shared" si="283"/>
        <v/>
      </c>
      <c r="BN325" s="20" t="str">
        <f t="shared" si="284"/>
        <v/>
      </c>
    </row>
    <row r="326" spans="2:66" x14ac:dyDescent="0.25">
      <c r="B326" s="143"/>
      <c r="C326" s="144"/>
      <c r="D326" s="150">
        <f t="shared" ref="D326:D328" ca="1" si="443">D325</f>
        <v>44158</v>
      </c>
      <c r="E326" s="151"/>
      <c r="F326" s="146"/>
      <c r="G326" s="144"/>
      <c r="H326" s="144"/>
      <c r="I326" s="147"/>
      <c r="J326" s="144"/>
      <c r="K326" s="148"/>
      <c r="M326" s="52"/>
      <c r="N326" s="9"/>
      <c r="O326" s="10"/>
      <c r="P326" s="7"/>
      <c r="Q326" s="124"/>
      <c r="R326" s="66"/>
      <c r="S326" s="22" t="str">
        <f t="shared" si="427"/>
        <v/>
      </c>
      <c r="T326" s="22" t="str">
        <f t="shared" si="428"/>
        <v/>
      </c>
      <c r="U326" s="22" t="str">
        <f t="shared" si="429"/>
        <v/>
      </c>
      <c r="V326" s="31" t="str">
        <f t="shared" si="430"/>
        <v/>
      </c>
      <c r="W326" s="66"/>
      <c r="X326" s="61"/>
      <c r="Z326" s="52"/>
      <c r="AA326" s="9"/>
      <c r="AB326" s="10"/>
      <c r="AC326" s="7"/>
      <c r="AD326" s="7"/>
      <c r="AE326" s="66"/>
      <c r="AF326" s="22" t="str">
        <f t="shared" si="431"/>
        <v/>
      </c>
      <c r="AG326" s="22" t="str">
        <f t="shared" si="432"/>
        <v/>
      </c>
      <c r="AH326" s="22" t="str">
        <f t="shared" si="433"/>
        <v/>
      </c>
      <c r="AI326" s="31" t="str">
        <f t="shared" si="434"/>
        <v/>
      </c>
      <c r="AJ326" s="66"/>
      <c r="AK326" s="61"/>
      <c r="AM326" s="52"/>
      <c r="AN326" s="9" t="s">
        <v>7</v>
      </c>
      <c r="AO326" s="10"/>
      <c r="AP326" s="7" t="s">
        <v>4</v>
      </c>
      <c r="AQ326" s="7">
        <v>1</v>
      </c>
      <c r="AR326" s="6"/>
      <c r="AS326" s="22" t="str">
        <f t="shared" si="435"/>
        <v/>
      </c>
      <c r="AT326" s="22" t="str">
        <f t="shared" si="436"/>
        <v/>
      </c>
      <c r="AU326" s="22" t="str">
        <f t="shared" si="437"/>
        <v/>
      </c>
      <c r="AV326" s="31" t="str">
        <f t="shared" si="438"/>
        <v/>
      </c>
      <c r="AW326" s="6"/>
      <c r="AX326" s="61"/>
      <c r="AZ326" s="52"/>
      <c r="BA326" s="104"/>
      <c r="BB326" s="105"/>
      <c r="BC326" s="7"/>
      <c r="BD326" s="7"/>
      <c r="BE326" s="7"/>
      <c r="BF326" s="22" t="str">
        <f t="shared" si="439"/>
        <v/>
      </c>
      <c r="BG326" s="22" t="str">
        <f t="shared" si="440"/>
        <v/>
      </c>
      <c r="BH326" s="22" t="str">
        <f t="shared" si="441"/>
        <v/>
      </c>
      <c r="BI326" s="31" t="str">
        <f t="shared" si="442"/>
        <v/>
      </c>
      <c r="BJ326" s="8"/>
      <c r="BK326" s="61" t="s">
        <v>299</v>
      </c>
      <c r="BM326" s="19" t="str">
        <f t="shared" si="283"/>
        <v/>
      </c>
      <c r="BN326" s="20" t="str">
        <f t="shared" si="284"/>
        <v/>
      </c>
    </row>
    <row r="327" spans="2:66" x14ac:dyDescent="0.25">
      <c r="B327" s="143"/>
      <c r="C327" s="144"/>
      <c r="D327" s="150">
        <f t="shared" ca="1" si="443"/>
        <v>44158</v>
      </c>
      <c r="E327" s="151"/>
      <c r="F327" s="146"/>
      <c r="G327" s="144"/>
      <c r="H327" s="144"/>
      <c r="I327" s="147"/>
      <c r="J327" s="144"/>
      <c r="K327" s="148"/>
      <c r="M327" s="52"/>
      <c r="N327" s="9"/>
      <c r="O327" s="10"/>
      <c r="P327" s="7"/>
      <c r="Q327" s="124"/>
      <c r="R327" s="66"/>
      <c r="S327" s="22" t="str">
        <f t="shared" si="427"/>
        <v/>
      </c>
      <c r="T327" s="22" t="str">
        <f t="shared" si="428"/>
        <v/>
      </c>
      <c r="U327" s="22" t="str">
        <f t="shared" si="429"/>
        <v/>
      </c>
      <c r="V327" s="31" t="str">
        <f t="shared" si="430"/>
        <v/>
      </c>
      <c r="W327" s="66"/>
      <c r="X327" s="61"/>
      <c r="Z327" s="52"/>
      <c r="AA327" s="9"/>
      <c r="AB327" s="10"/>
      <c r="AC327" s="7"/>
      <c r="AD327" s="7"/>
      <c r="AE327" s="68"/>
      <c r="AF327" s="22" t="str">
        <f t="shared" si="431"/>
        <v/>
      </c>
      <c r="AG327" s="22" t="str">
        <f t="shared" si="432"/>
        <v/>
      </c>
      <c r="AH327" s="22" t="str">
        <f t="shared" si="433"/>
        <v/>
      </c>
      <c r="AI327" s="31" t="str">
        <f t="shared" si="434"/>
        <v/>
      </c>
      <c r="AJ327" s="66"/>
      <c r="AK327" s="61"/>
      <c r="AM327" s="52" t="s">
        <v>0</v>
      </c>
      <c r="AN327" s="102" t="s">
        <v>5</v>
      </c>
      <c r="AO327" s="103"/>
      <c r="AP327" s="7"/>
      <c r="AQ327" s="7"/>
      <c r="AR327" s="7"/>
      <c r="AS327" s="22" t="str">
        <f t="shared" si="435"/>
        <v/>
      </c>
      <c r="AT327" s="22" t="str">
        <f t="shared" si="436"/>
        <v/>
      </c>
      <c r="AU327" s="22" t="str">
        <f t="shared" si="437"/>
        <v/>
      </c>
      <c r="AV327" s="31" t="str">
        <f t="shared" si="438"/>
        <v/>
      </c>
      <c r="AW327" s="6"/>
      <c r="AX327" s="61"/>
      <c r="AZ327" s="52"/>
      <c r="BA327" s="104"/>
      <c r="BB327" s="105"/>
      <c r="BC327" s="7"/>
      <c r="BD327" s="7"/>
      <c r="BE327" s="7"/>
      <c r="BF327" s="22" t="str">
        <f t="shared" si="439"/>
        <v/>
      </c>
      <c r="BG327" s="22" t="str">
        <f t="shared" si="440"/>
        <v/>
      </c>
      <c r="BH327" s="22" t="str">
        <f t="shared" si="441"/>
        <v/>
      </c>
      <c r="BI327" s="31" t="str">
        <f t="shared" si="442"/>
        <v/>
      </c>
      <c r="BJ327" s="8"/>
      <c r="BK327" s="61" t="s">
        <v>299</v>
      </c>
      <c r="BM327" s="19" t="str">
        <f t="shared" ref="BM327:BM390" si="444">IF(EXACT(B327, ""), "", B327)</f>
        <v/>
      </c>
      <c r="BN327" s="20" t="str">
        <f t="shared" ref="BN327:BN390" si="445">IF(EXACT(BM327, ""), "", IF(H327&gt;K327, K327, H327))</f>
        <v/>
      </c>
    </row>
    <row r="328" spans="2:66" x14ac:dyDescent="0.25">
      <c r="B328" s="143"/>
      <c r="C328" s="144"/>
      <c r="D328" s="150">
        <f t="shared" ca="1" si="443"/>
        <v>44158</v>
      </c>
      <c r="E328" s="151"/>
      <c r="F328" s="146"/>
      <c r="G328" s="144"/>
      <c r="H328" s="144"/>
      <c r="I328" s="147"/>
      <c r="J328" s="144"/>
      <c r="K328" s="148"/>
      <c r="M328" s="52"/>
      <c r="N328" s="9"/>
      <c r="O328" s="10"/>
      <c r="P328" s="7"/>
      <c r="Q328" s="124"/>
      <c r="R328" s="66"/>
      <c r="S328" s="22"/>
      <c r="T328" s="22"/>
      <c r="U328" s="22"/>
      <c r="V328" s="31"/>
      <c r="W328" s="66"/>
      <c r="X328" s="61"/>
      <c r="Z328" s="52"/>
      <c r="AA328" s="9"/>
      <c r="AB328" s="10"/>
      <c r="AC328" s="7"/>
      <c r="AD328" s="7"/>
      <c r="AE328" s="68"/>
      <c r="AF328" s="22"/>
      <c r="AG328" s="22"/>
      <c r="AH328" s="22"/>
      <c r="AI328" s="31"/>
      <c r="AJ328" s="66"/>
      <c r="AK328" s="61"/>
      <c r="AM328" s="52"/>
      <c r="AN328" s="82" t="s">
        <v>7</v>
      </c>
      <c r="AO328" s="85"/>
      <c r="AP328" s="7" t="s">
        <v>4</v>
      </c>
      <c r="AQ328" s="7">
        <v>1</v>
      </c>
      <c r="AR328" s="7"/>
      <c r="AS328" s="22"/>
      <c r="AT328" s="22"/>
      <c r="AU328" s="22"/>
      <c r="AV328" s="31"/>
      <c r="AW328" s="6"/>
      <c r="AX328" s="61"/>
      <c r="AZ328" s="52"/>
      <c r="BA328" s="84"/>
      <c r="BB328" s="85"/>
      <c r="BC328" s="7"/>
      <c r="BD328" s="7"/>
      <c r="BE328" s="7"/>
      <c r="BF328" s="22"/>
      <c r="BG328" s="22"/>
      <c r="BH328" s="22"/>
      <c r="BI328" s="31"/>
      <c r="BJ328" s="8"/>
      <c r="BK328" s="61"/>
      <c r="BM328" s="19" t="str">
        <f t="shared" si="444"/>
        <v/>
      </c>
      <c r="BN328" s="20" t="str">
        <f t="shared" si="445"/>
        <v/>
      </c>
    </row>
    <row r="329" spans="2:66" ht="15.75" thickBot="1" x14ac:dyDescent="0.3">
      <c r="B329" s="40"/>
      <c r="C329" s="41"/>
      <c r="D329" s="42"/>
      <c r="E329" s="139"/>
      <c r="F329" s="43"/>
      <c r="G329" s="41"/>
      <c r="H329" s="41"/>
      <c r="I329" s="44"/>
      <c r="J329" s="41"/>
      <c r="K329" s="45"/>
      <c r="M329" s="53"/>
      <c r="N329" s="59"/>
      <c r="O329" s="54"/>
      <c r="P329" s="55"/>
      <c r="Q329" s="125"/>
      <c r="R329" s="55"/>
      <c r="S329" s="55"/>
      <c r="T329" s="55"/>
      <c r="U329" s="55"/>
      <c r="V329" s="55"/>
      <c r="W329" s="56"/>
      <c r="X329" s="57"/>
      <c r="Z329" s="53"/>
      <c r="AA329" s="59"/>
      <c r="AB329" s="54"/>
      <c r="AC329" s="55"/>
      <c r="AD329" s="55"/>
      <c r="AE329" s="67"/>
      <c r="AF329" s="55"/>
      <c r="AG329" s="55"/>
      <c r="AH329" s="55"/>
      <c r="AI329" s="55"/>
      <c r="AJ329" s="69"/>
      <c r="AK329" s="57"/>
      <c r="AM329" s="53"/>
      <c r="AN329" s="59"/>
      <c r="AO329" s="54"/>
      <c r="AP329" s="55"/>
      <c r="AQ329" s="55"/>
      <c r="AR329" s="55"/>
      <c r="AS329" s="55"/>
      <c r="AT329" s="55"/>
      <c r="AU329" s="55"/>
      <c r="AV329" s="55"/>
      <c r="AW329" s="56"/>
      <c r="AX329" s="57"/>
      <c r="AZ329" s="53"/>
      <c r="BA329" s="59"/>
      <c r="BB329" s="54"/>
      <c r="BC329" s="55"/>
      <c r="BD329" s="55"/>
      <c r="BE329" s="55"/>
      <c r="BF329" s="55"/>
      <c r="BG329" s="55"/>
      <c r="BH329" s="55"/>
      <c r="BI329" s="55"/>
      <c r="BJ329" s="56"/>
      <c r="BK329" s="57"/>
      <c r="BM329" s="19" t="str">
        <f t="shared" si="444"/>
        <v/>
      </c>
      <c r="BN329" s="20" t="str">
        <f t="shared" si="445"/>
        <v/>
      </c>
    </row>
    <row r="330" spans="2:66" x14ac:dyDescent="0.25">
      <c r="B330" s="34" t="s">
        <v>388</v>
      </c>
      <c r="C330" s="35" t="s">
        <v>375</v>
      </c>
      <c r="D330" s="36">
        <f ca="1">IF(EXACT(C330, ""), "", VLOOKUP(C330, OFFSET($BM$6, 0, 0, PARAMETER!$C$2, 2), 2, FALSE))</f>
        <v>44158</v>
      </c>
      <c r="E330" s="138"/>
      <c r="F330" s="37">
        <f ca="1">IF(OR(EXACT(G330, ""), EXACT(H330, "")), "", H330-G330)</f>
        <v>0</v>
      </c>
      <c r="G330" s="38">
        <f ca="1">IF(COUNT(T330, AG330, AT330, BG330)=0, D330, MIN(T330, AG330, AT330, BG330))</f>
        <v>44158</v>
      </c>
      <c r="H330" s="38">
        <f ca="1">IF(COUNT(U330, AH330, AU330, BH330)=0, (D330 + IFERROR(1/(1/E330), 0)), MAX(U330, AH330, AU330, BH330))</f>
        <v>44158</v>
      </c>
      <c r="I330" s="37">
        <f ca="1">IF(OR(EXACT(J330, ""), EXACT(K330, "")), "", K330-J330)</f>
        <v>0</v>
      </c>
      <c r="J330" s="38">
        <f ca="1">IF(COUNT(W330, AJ330, AW330, BJ330)=0, D330, MIN(W330, AJ330, AW330, BJ330))</f>
        <v>44158</v>
      </c>
      <c r="K330" s="39">
        <f ca="1">IF(COUNT(X330, AK330, AX330, BK330)=0, (D330 + IFERROR(1/(1/E330), 0)), MAX(X330, AK330, AX330, BK330))</f>
        <v>44158</v>
      </c>
      <c r="M330" s="46"/>
      <c r="N330" s="58"/>
      <c r="O330" s="47"/>
      <c r="P330" s="48"/>
      <c r="Q330" s="123" t="str">
        <f>IF(OR(EXACT(R330, ""), EXACT(S330, "")), "", S330-R330)</f>
        <v/>
      </c>
      <c r="R330" s="50" t="str">
        <f>IF(COUNT(R331:R335)=0, "", MIN(R331:R335))</f>
        <v/>
      </c>
      <c r="S330" s="50" t="str">
        <f>IF(COUNT(S331:S335)=0, "", MAX(S331:S335))</f>
        <v/>
      </c>
      <c r="T330" s="50" t="str">
        <f>IF(COUNT(T331:T335)=0, "", MIN(T331:T335))</f>
        <v/>
      </c>
      <c r="U330" s="50" t="str">
        <f>IF(COUNT(U331:U335)=0, "", MAX(U331:U335))</f>
        <v/>
      </c>
      <c r="V330" s="49" t="str">
        <f>IF(OR(EXACT(W330, ""), EXACT(X330, "")), "", X330-W330)</f>
        <v/>
      </c>
      <c r="W330" s="50" t="str">
        <f>IF(COUNT(W331:W335)=0, "", MIN(W331:W335))</f>
        <v/>
      </c>
      <c r="X330" s="51" t="str">
        <f>IF(COUNT(X331:X335)=0, "", MAX(X331:X335))</f>
        <v/>
      </c>
      <c r="Y330" s="11"/>
      <c r="Z330" s="46"/>
      <c r="AA330" s="58"/>
      <c r="AB330" s="47"/>
      <c r="AC330" s="48"/>
      <c r="AD330" s="49" t="str">
        <f>IF(OR(EXACT(AE330, ""), EXACT(AF330, "")), "", AF330-AE330)</f>
        <v/>
      </c>
      <c r="AE330" s="50" t="str">
        <f>IF(COUNT(AE331:AE335)=0, "", MIN(AE331:AE335))</f>
        <v/>
      </c>
      <c r="AF330" s="50" t="str">
        <f>IF(COUNT(AF331:AF335)=0, "", MAX(AF331:AF335))</f>
        <v/>
      </c>
      <c r="AG330" s="50" t="str">
        <f>IF(COUNT(AG331:AG335)=0, "", MIN(AG331:AG335))</f>
        <v/>
      </c>
      <c r="AH330" s="50" t="str">
        <f>IF(COUNT(AH331:AH335)=0, "", MAX(AH331:AH335))</f>
        <v/>
      </c>
      <c r="AI330" s="49" t="str">
        <f>IF(OR(EXACT(AJ330, ""), EXACT(AK330, "")), "", AK330-AJ330)</f>
        <v/>
      </c>
      <c r="AJ330" s="50" t="str">
        <f>IF(COUNT(AJ331:AJ335)=0, "", MIN(AJ331:AJ335))</f>
        <v/>
      </c>
      <c r="AK330" s="51" t="str">
        <f>IF(COUNT(AK331:AK335)=0, "", MAX(AK331:AK335))</f>
        <v/>
      </c>
      <c r="AL330" s="11"/>
      <c r="AM330" s="46"/>
      <c r="AN330" s="58"/>
      <c r="AO330" s="47"/>
      <c r="AP330" s="48"/>
      <c r="AQ330" s="49" t="str">
        <f>IF(OR(EXACT(AR330, ""), EXACT(AS330, "")), "", AS330-AR330)</f>
        <v/>
      </c>
      <c r="AR330" s="50" t="str">
        <f>IF(COUNT(AR331:AR335)=0, "", MIN(AR331:AR335))</f>
        <v/>
      </c>
      <c r="AS330" s="50" t="str">
        <f>IF(COUNT(AS331:AS335)=0, "", MAX(AS331:AS335))</f>
        <v/>
      </c>
      <c r="AT330" s="50" t="str">
        <f>IF(COUNT(AT331:AT335)=0, "", MIN(AT331:AT335))</f>
        <v/>
      </c>
      <c r="AU330" s="50" t="str">
        <f>IF(COUNT(AU331:AU335)=0, "", MAX(AU331:AU335))</f>
        <v/>
      </c>
      <c r="AV330" s="49" t="str">
        <f>IF(OR(EXACT(AW330, ""), EXACT(AX330, "")), "", AX330-AW330)</f>
        <v/>
      </c>
      <c r="AW330" s="50" t="str">
        <f>IF(COUNT(AW331:AW335)=0, "", MIN(AW331:AW335))</f>
        <v/>
      </c>
      <c r="AX330" s="51" t="str">
        <f>IF(COUNT(AX331:AX335)=0, "", MAX(AX331:AX335))</f>
        <v/>
      </c>
      <c r="AY330" s="11"/>
      <c r="AZ330" s="46"/>
      <c r="BA330" s="58"/>
      <c r="BB330" s="47"/>
      <c r="BC330" s="48"/>
      <c r="BD330" s="49" t="str">
        <f>IF(OR(EXACT(BE330, ""), EXACT(BF330, "")), "", BF330-BE330)</f>
        <v/>
      </c>
      <c r="BE330" s="50" t="str">
        <f>IF(COUNT(BE331:BE335)=0, "", MIN(BE331:BE335))</f>
        <v/>
      </c>
      <c r="BF330" s="50" t="str">
        <f>IF(COUNT(BF331:BF335)=0, "", MAX(BF331:BF335))</f>
        <v/>
      </c>
      <c r="BG330" s="50" t="str">
        <f>IF(COUNT(BG331:BG335)=0, "", MIN(BG331:BG335))</f>
        <v/>
      </c>
      <c r="BH330" s="50" t="str">
        <f>IF(COUNT(BH331:BH335)=0, "", MAX(BH331:BH335))</f>
        <v/>
      </c>
      <c r="BI330" s="49" t="str">
        <f>IF(OR(EXACT(BJ330, ""), EXACT(BK330, "")), "", BK330-BJ330)</f>
        <v/>
      </c>
      <c r="BJ330" s="50" t="str">
        <f>IF(COUNT(BJ331:BJ335)=0, "", MIN(BJ331:BJ335))</f>
        <v/>
      </c>
      <c r="BK330" s="51" t="str">
        <f>IF(COUNT(BK331:BK335)=0, "", MAX(BK331:BK335))</f>
        <v/>
      </c>
      <c r="BM330" s="19" t="str">
        <f t="shared" si="444"/>
        <v>Finance.Report</v>
      </c>
      <c r="BN330" s="20">
        <f t="shared" ca="1" si="445"/>
        <v>44158</v>
      </c>
    </row>
    <row r="331" spans="2:66" x14ac:dyDescent="0.25">
      <c r="B331" s="143"/>
      <c r="C331" s="144"/>
      <c r="D331" s="150">
        <f ca="1">D330</f>
        <v>44158</v>
      </c>
      <c r="E331" s="151"/>
      <c r="F331" s="146"/>
      <c r="G331" s="144"/>
      <c r="H331" s="144"/>
      <c r="I331" s="147"/>
      <c r="J331" s="144"/>
      <c r="K331" s="148"/>
      <c r="M331" s="52"/>
      <c r="N331" s="9"/>
      <c r="O331" s="10"/>
      <c r="P331" s="7"/>
      <c r="Q331" s="124"/>
      <c r="R331" s="66"/>
      <c r="S331" s="22" t="str">
        <f t="shared" ref="S331:S333" si="446">IF(OR(EXACT(Q331,""), EXACT(R331,"")), "", Q331+R331)</f>
        <v/>
      </c>
      <c r="T331" s="22" t="str">
        <f t="shared" ref="T331:T333" si="447">IF(OR(EXACT(Q331,""), EXACT(R331,"")), "", IF(R331&lt;$D331, $D331, R331))</f>
        <v/>
      </c>
      <c r="U331" s="22" t="str">
        <f t="shared" ref="U331:U333" si="448">IF(OR(EXACT(Q331,""), EXACT(R331,"")), "", Q331+T331)</f>
        <v/>
      </c>
      <c r="V331" s="31" t="str">
        <f t="shared" ref="V331:V333" si="449">IF(OR(EXACT(W331,""), EXACT(X331,"")), "",  X331-W331)</f>
        <v/>
      </c>
      <c r="W331" s="66"/>
      <c r="X331" s="61"/>
      <c r="Z331" s="52"/>
      <c r="AA331" s="9" t="s">
        <v>7</v>
      </c>
      <c r="AB331" s="10"/>
      <c r="AC331" s="7" t="s">
        <v>4</v>
      </c>
      <c r="AD331" s="7"/>
      <c r="AE331" s="68"/>
      <c r="AF331" s="22" t="str">
        <f t="shared" ref="AF331:AF333" si="450">IF(OR(EXACT(AD331,""), EXACT(AE331,"")), "", AD331+AE331)</f>
        <v/>
      </c>
      <c r="AG331" s="22" t="str">
        <f t="shared" ref="AG331:AG333" si="451">IF(OR(EXACT(AD331,""), EXACT(AE331,"")), "", IF(AE331&lt;$D331, $D331, AE331))</f>
        <v/>
      </c>
      <c r="AH331" s="22" t="str">
        <f t="shared" ref="AH331:AH333" si="452">IF(OR(EXACT(AD331,""), EXACT(AE331,"")), "", AD331+AG331)</f>
        <v/>
      </c>
      <c r="AI331" s="31" t="str">
        <f t="shared" ref="AI331:AI333" si="453">IF(OR(EXACT(AJ331,""), EXACT(AK331,"")), "",  AK331-AJ331)</f>
        <v/>
      </c>
      <c r="AJ331" s="66"/>
      <c r="AK331" s="61"/>
      <c r="AM331" s="52" t="s">
        <v>0</v>
      </c>
      <c r="AN331" s="102" t="s">
        <v>6</v>
      </c>
      <c r="AO331" s="103"/>
      <c r="AP331" s="7"/>
      <c r="AQ331" s="7"/>
      <c r="AR331" s="7"/>
      <c r="AS331" s="22" t="str">
        <f t="shared" ref="AS331:AS333" si="454">IF(OR(EXACT(AQ331,""), EXACT(AR331,"")), "", AQ331+AR331)</f>
        <v/>
      </c>
      <c r="AT331" s="22" t="str">
        <f t="shared" ref="AT331:AT333" si="455">IF(OR(EXACT(AQ331, ""), EXACT(AR331, "")), "", IF(EXACT($D331, ""), AR331, IF(AR331&lt;$D331, $D331, AR331)))</f>
        <v/>
      </c>
      <c r="AU331" s="22" t="str">
        <f t="shared" ref="AU331:AU333" si="456">IF(OR(EXACT(AQ331,""), EXACT(AR331,"")), "", AQ331+AT331)</f>
        <v/>
      </c>
      <c r="AV331" s="31" t="str">
        <f t="shared" ref="AV331:AV333" si="457">IF(OR(EXACT(AW331,""), EXACT(AX331,"")), "",  AX331-AW331)</f>
        <v/>
      </c>
      <c r="AW331" s="6"/>
      <c r="AX331" s="61"/>
      <c r="AZ331" s="52"/>
      <c r="BA331" s="104"/>
      <c r="BB331" s="105"/>
      <c r="BC331" s="7"/>
      <c r="BD331" s="7"/>
      <c r="BE331" s="7"/>
      <c r="BF331" s="22" t="str">
        <f t="shared" ref="BF331:BF333" si="458">IF(OR(EXACT(BD331,""), EXACT(BE331,"")), "", BD331+BE331)</f>
        <v/>
      </c>
      <c r="BG331" s="22" t="str">
        <f t="shared" ref="BG331:BG333" si="459">IF(OR(EXACT(BD331, ""), EXACT(BE331, "")), "", IF(EXACT($D331, ""), BE331, IF(BE331&lt;$D331, $D331, BE331)))</f>
        <v/>
      </c>
      <c r="BH331" s="22" t="str">
        <f t="shared" ref="BH331:BH333" si="460">IF(OR(EXACT(BD331,""), EXACT(BE331,"")), "", BD331+BG331)</f>
        <v/>
      </c>
      <c r="BI331" s="31" t="str">
        <f t="shared" ref="BI331:BI333" si="461">IF(OR(EXACT(BJ331,""), EXACT(BK331,"")), "",  BK331-BJ331)</f>
        <v/>
      </c>
      <c r="BJ331" s="8"/>
      <c r="BK331" s="61" t="s">
        <v>299</v>
      </c>
      <c r="BM331" s="19" t="str">
        <f t="shared" si="444"/>
        <v/>
      </c>
      <c r="BN331" s="20" t="str">
        <f t="shared" si="445"/>
        <v/>
      </c>
    </row>
    <row r="332" spans="2:66" x14ac:dyDescent="0.25">
      <c r="B332" s="143"/>
      <c r="C332" s="144"/>
      <c r="D332" s="150">
        <f t="shared" ref="D332:D334" ca="1" si="462">D331</f>
        <v>44158</v>
      </c>
      <c r="E332" s="151"/>
      <c r="F332" s="146"/>
      <c r="G332" s="144"/>
      <c r="H332" s="144"/>
      <c r="I332" s="147"/>
      <c r="J332" s="144"/>
      <c r="K332" s="148"/>
      <c r="M332" s="52"/>
      <c r="N332" s="9"/>
      <c r="O332" s="10"/>
      <c r="P332" s="7"/>
      <c r="Q332" s="124"/>
      <c r="R332" s="66"/>
      <c r="S332" s="22" t="str">
        <f t="shared" si="446"/>
        <v/>
      </c>
      <c r="T332" s="22" t="str">
        <f t="shared" si="447"/>
        <v/>
      </c>
      <c r="U332" s="22" t="str">
        <f t="shared" si="448"/>
        <v/>
      </c>
      <c r="V332" s="31" t="str">
        <f t="shared" si="449"/>
        <v/>
      </c>
      <c r="W332" s="66"/>
      <c r="X332" s="61"/>
      <c r="Z332" s="52"/>
      <c r="AA332" s="9"/>
      <c r="AB332" s="10"/>
      <c r="AC332" s="7"/>
      <c r="AD332" s="7"/>
      <c r="AE332" s="66"/>
      <c r="AF332" s="22" t="str">
        <f t="shared" si="450"/>
        <v/>
      </c>
      <c r="AG332" s="22" t="str">
        <f t="shared" si="451"/>
        <v/>
      </c>
      <c r="AH332" s="22" t="str">
        <f t="shared" si="452"/>
        <v/>
      </c>
      <c r="AI332" s="31" t="str">
        <f t="shared" si="453"/>
        <v/>
      </c>
      <c r="AJ332" s="66"/>
      <c r="AK332" s="61"/>
      <c r="AM332" s="52"/>
      <c r="AN332" s="9" t="s">
        <v>7</v>
      </c>
      <c r="AO332" s="10"/>
      <c r="AP332" s="7" t="s">
        <v>4</v>
      </c>
      <c r="AQ332" s="7">
        <v>1</v>
      </c>
      <c r="AR332" s="6"/>
      <c r="AS332" s="22" t="str">
        <f t="shared" si="454"/>
        <v/>
      </c>
      <c r="AT332" s="22" t="str">
        <f t="shared" si="455"/>
        <v/>
      </c>
      <c r="AU332" s="22" t="str">
        <f t="shared" si="456"/>
        <v/>
      </c>
      <c r="AV332" s="31" t="str">
        <f t="shared" si="457"/>
        <v/>
      </c>
      <c r="AW332" s="6"/>
      <c r="AX332" s="61"/>
      <c r="AZ332" s="52"/>
      <c r="BA332" s="104"/>
      <c r="BB332" s="105"/>
      <c r="BC332" s="7"/>
      <c r="BD332" s="7"/>
      <c r="BE332" s="7"/>
      <c r="BF332" s="22" t="str">
        <f t="shared" si="458"/>
        <v/>
      </c>
      <c r="BG332" s="22" t="str">
        <f t="shared" si="459"/>
        <v/>
      </c>
      <c r="BH332" s="22" t="str">
        <f t="shared" si="460"/>
        <v/>
      </c>
      <c r="BI332" s="31" t="str">
        <f t="shared" si="461"/>
        <v/>
      </c>
      <c r="BJ332" s="8"/>
      <c r="BK332" s="61" t="s">
        <v>299</v>
      </c>
      <c r="BM332" s="19" t="str">
        <f t="shared" si="444"/>
        <v/>
      </c>
      <c r="BN332" s="20" t="str">
        <f t="shared" si="445"/>
        <v/>
      </c>
    </row>
    <row r="333" spans="2:66" x14ac:dyDescent="0.25">
      <c r="B333" s="143"/>
      <c r="C333" s="144"/>
      <c r="D333" s="150">
        <f t="shared" ca="1" si="462"/>
        <v>44158</v>
      </c>
      <c r="E333" s="151"/>
      <c r="F333" s="146"/>
      <c r="G333" s="144"/>
      <c r="H333" s="144"/>
      <c r="I333" s="147"/>
      <c r="J333" s="144"/>
      <c r="K333" s="148"/>
      <c r="M333" s="52"/>
      <c r="N333" s="9"/>
      <c r="O333" s="10"/>
      <c r="P333" s="7"/>
      <c r="Q333" s="124"/>
      <c r="R333" s="66"/>
      <c r="S333" s="22" t="str">
        <f t="shared" si="446"/>
        <v/>
      </c>
      <c r="T333" s="22" t="str">
        <f t="shared" si="447"/>
        <v/>
      </c>
      <c r="U333" s="22" t="str">
        <f t="shared" si="448"/>
        <v/>
      </c>
      <c r="V333" s="31" t="str">
        <f t="shared" si="449"/>
        <v/>
      </c>
      <c r="W333" s="66"/>
      <c r="X333" s="61"/>
      <c r="Z333" s="52"/>
      <c r="AA333" s="9"/>
      <c r="AB333" s="10"/>
      <c r="AC333" s="7"/>
      <c r="AD333" s="7"/>
      <c r="AE333" s="68"/>
      <c r="AF333" s="22" t="str">
        <f t="shared" si="450"/>
        <v/>
      </c>
      <c r="AG333" s="22" t="str">
        <f t="shared" si="451"/>
        <v/>
      </c>
      <c r="AH333" s="22" t="str">
        <f t="shared" si="452"/>
        <v/>
      </c>
      <c r="AI333" s="31" t="str">
        <f t="shared" si="453"/>
        <v/>
      </c>
      <c r="AJ333" s="66"/>
      <c r="AK333" s="61"/>
      <c r="AM333" s="52" t="s">
        <v>0</v>
      </c>
      <c r="AN333" s="102" t="s">
        <v>5</v>
      </c>
      <c r="AO333" s="103"/>
      <c r="AP333" s="7"/>
      <c r="AQ333" s="7"/>
      <c r="AR333" s="7"/>
      <c r="AS333" s="22" t="str">
        <f t="shared" si="454"/>
        <v/>
      </c>
      <c r="AT333" s="22" t="str">
        <f t="shared" si="455"/>
        <v/>
      </c>
      <c r="AU333" s="22" t="str">
        <f t="shared" si="456"/>
        <v/>
      </c>
      <c r="AV333" s="31" t="str">
        <f t="shared" si="457"/>
        <v/>
      </c>
      <c r="AW333" s="6"/>
      <c r="AX333" s="61"/>
      <c r="AZ333" s="52"/>
      <c r="BA333" s="104"/>
      <c r="BB333" s="105"/>
      <c r="BC333" s="7"/>
      <c r="BD333" s="7"/>
      <c r="BE333" s="7"/>
      <c r="BF333" s="22" t="str">
        <f t="shared" si="458"/>
        <v/>
      </c>
      <c r="BG333" s="22" t="str">
        <f t="shared" si="459"/>
        <v/>
      </c>
      <c r="BH333" s="22" t="str">
        <f t="shared" si="460"/>
        <v/>
      </c>
      <c r="BI333" s="31" t="str">
        <f t="shared" si="461"/>
        <v/>
      </c>
      <c r="BJ333" s="8"/>
      <c r="BK333" s="61" t="s">
        <v>299</v>
      </c>
      <c r="BM333" s="19" t="str">
        <f t="shared" si="444"/>
        <v/>
      </c>
      <c r="BN333" s="20" t="str">
        <f t="shared" si="445"/>
        <v/>
      </c>
    </row>
    <row r="334" spans="2:66" x14ac:dyDescent="0.25">
      <c r="B334" s="143"/>
      <c r="C334" s="144"/>
      <c r="D334" s="150">
        <f t="shared" ca="1" si="462"/>
        <v>44158</v>
      </c>
      <c r="E334" s="151"/>
      <c r="F334" s="146"/>
      <c r="G334" s="144"/>
      <c r="H334" s="144"/>
      <c r="I334" s="147"/>
      <c r="J334" s="144"/>
      <c r="K334" s="148"/>
      <c r="M334" s="52"/>
      <c r="N334" s="9"/>
      <c r="O334" s="10"/>
      <c r="P334" s="7"/>
      <c r="Q334" s="124"/>
      <c r="R334" s="66"/>
      <c r="S334" s="22"/>
      <c r="T334" s="22"/>
      <c r="U334" s="22"/>
      <c r="V334" s="31"/>
      <c r="W334" s="66"/>
      <c r="X334" s="61"/>
      <c r="Z334" s="52"/>
      <c r="AA334" s="9"/>
      <c r="AB334" s="10"/>
      <c r="AC334" s="7"/>
      <c r="AD334" s="7"/>
      <c r="AE334" s="68"/>
      <c r="AF334" s="22"/>
      <c r="AG334" s="22"/>
      <c r="AH334" s="22"/>
      <c r="AI334" s="31"/>
      <c r="AJ334" s="66"/>
      <c r="AK334" s="61"/>
      <c r="AM334" s="52"/>
      <c r="AN334" s="82" t="s">
        <v>7</v>
      </c>
      <c r="AO334" s="85"/>
      <c r="AP334" s="7" t="s">
        <v>4</v>
      </c>
      <c r="AQ334" s="7">
        <v>1</v>
      </c>
      <c r="AR334" s="7"/>
      <c r="AS334" s="22"/>
      <c r="AT334" s="22"/>
      <c r="AU334" s="22"/>
      <c r="AV334" s="31"/>
      <c r="AW334" s="6"/>
      <c r="AX334" s="61"/>
      <c r="AZ334" s="52"/>
      <c r="BA334" s="84"/>
      <c r="BB334" s="85"/>
      <c r="BC334" s="7"/>
      <c r="BD334" s="7"/>
      <c r="BE334" s="7"/>
      <c r="BF334" s="22"/>
      <c r="BG334" s="22"/>
      <c r="BH334" s="22"/>
      <c r="BI334" s="31"/>
      <c r="BJ334" s="8"/>
      <c r="BK334" s="61"/>
      <c r="BM334" s="19" t="str">
        <f t="shared" si="444"/>
        <v/>
      </c>
      <c r="BN334" s="20" t="str">
        <f t="shared" si="445"/>
        <v/>
      </c>
    </row>
    <row r="335" spans="2:66" ht="15.75" thickBot="1" x14ac:dyDescent="0.3">
      <c r="B335" s="40"/>
      <c r="C335" s="41"/>
      <c r="D335" s="42"/>
      <c r="E335" s="139"/>
      <c r="F335" s="43"/>
      <c r="G335" s="41"/>
      <c r="H335" s="41"/>
      <c r="I335" s="44"/>
      <c r="J335" s="41"/>
      <c r="K335" s="45"/>
      <c r="M335" s="53"/>
      <c r="N335" s="59"/>
      <c r="O335" s="54"/>
      <c r="P335" s="55"/>
      <c r="Q335" s="125"/>
      <c r="R335" s="55"/>
      <c r="S335" s="55"/>
      <c r="T335" s="55"/>
      <c r="U335" s="55"/>
      <c r="V335" s="55"/>
      <c r="W335" s="56"/>
      <c r="X335" s="57"/>
      <c r="Z335" s="53"/>
      <c r="AA335" s="59"/>
      <c r="AB335" s="54"/>
      <c r="AC335" s="55"/>
      <c r="AD335" s="55"/>
      <c r="AE335" s="67"/>
      <c r="AF335" s="55"/>
      <c r="AG335" s="55"/>
      <c r="AH335" s="55"/>
      <c r="AI335" s="55"/>
      <c r="AJ335" s="69"/>
      <c r="AK335" s="57"/>
      <c r="AM335" s="53"/>
      <c r="AN335" s="59"/>
      <c r="AO335" s="54"/>
      <c r="AP335" s="55"/>
      <c r="AQ335" s="55"/>
      <c r="AR335" s="55"/>
      <c r="AS335" s="55"/>
      <c r="AT335" s="55"/>
      <c r="AU335" s="55"/>
      <c r="AV335" s="55"/>
      <c r="AW335" s="56"/>
      <c r="AX335" s="57"/>
      <c r="AZ335" s="53"/>
      <c r="BA335" s="59"/>
      <c r="BB335" s="54"/>
      <c r="BC335" s="55"/>
      <c r="BD335" s="55"/>
      <c r="BE335" s="55"/>
      <c r="BF335" s="55"/>
      <c r="BG335" s="55"/>
      <c r="BH335" s="55"/>
      <c r="BI335" s="55"/>
      <c r="BJ335" s="56"/>
      <c r="BK335" s="57"/>
      <c r="BM335" s="19" t="str">
        <f t="shared" si="444"/>
        <v/>
      </c>
      <c r="BN335" s="20" t="str">
        <f t="shared" si="445"/>
        <v/>
      </c>
    </row>
    <row r="336" spans="2:66" x14ac:dyDescent="0.25">
      <c r="B336" s="34" t="s">
        <v>425</v>
      </c>
      <c r="C336" s="35" t="s">
        <v>375</v>
      </c>
      <c r="D336" s="36">
        <f ca="1">IF(EXACT(C336, ""), "", VLOOKUP(C336, OFFSET($BM$6, 0, 0, PARAMETER!$C$2, 2), 2, FALSE))</f>
        <v>44158</v>
      </c>
      <c r="E336" s="138"/>
      <c r="F336" s="37">
        <f ca="1">IF(OR(EXACT(G336, ""), EXACT(H336, "")), "", H336-G336)</f>
        <v>0</v>
      </c>
      <c r="G336" s="38">
        <f ca="1">IF(COUNT(T336, AG336, AT336, BG336)=0, D336, MIN(T336, AG336, AT336, BG336))</f>
        <v>44158</v>
      </c>
      <c r="H336" s="38">
        <f ca="1">IF(COUNT(U336, AH336, AU336, BH336)=0, (D336 + IFERROR(1/(1/E336), 0)), MAX(U336, AH336, AU336, BH336))</f>
        <v>44158</v>
      </c>
      <c r="I336" s="37">
        <f ca="1">IF(OR(EXACT(J336, ""), EXACT(K336, "")), "", K336-J336)</f>
        <v>0</v>
      </c>
      <c r="J336" s="38">
        <f ca="1">IF(COUNT(W336, AJ336, AW336, BJ336)=0, D336, MIN(W336, AJ336, AW336, BJ336))</f>
        <v>44158</v>
      </c>
      <c r="K336" s="39">
        <f ca="1">IF(COUNT(X336, AK336, AX336, BK336)=0, (D336 + IFERROR(1/(1/E336), 0)), MAX(X336, AK336, AX336, BK336))</f>
        <v>44158</v>
      </c>
      <c r="M336" s="46"/>
      <c r="N336" s="58"/>
      <c r="O336" s="47"/>
      <c r="P336" s="48"/>
      <c r="Q336" s="123" t="str">
        <f>IF(OR(EXACT(R336, ""), EXACT(S336, "")), "", S336-R336)</f>
        <v/>
      </c>
      <c r="R336" s="50" t="str">
        <f>IF(COUNT(R337:R341)=0, "", MIN(R337:R341))</f>
        <v/>
      </c>
      <c r="S336" s="50" t="str">
        <f>IF(COUNT(S337:S341)=0, "", MAX(S337:S341))</f>
        <v/>
      </c>
      <c r="T336" s="50" t="str">
        <f>IF(COUNT(T337:T341)=0, "", MIN(T337:T341))</f>
        <v/>
      </c>
      <c r="U336" s="50" t="str">
        <f>IF(COUNT(U337:U341)=0, "", MAX(U337:U341))</f>
        <v/>
      </c>
      <c r="V336" s="49" t="str">
        <f>IF(OR(EXACT(W336, ""), EXACT(X336, "")), "", X336-W336)</f>
        <v/>
      </c>
      <c r="W336" s="50" t="str">
        <f>IF(COUNT(W337:W341)=0, "", MIN(W337:W341))</f>
        <v/>
      </c>
      <c r="X336" s="51" t="str">
        <f>IF(COUNT(X337:X341)=0, "", MAX(X337:X341))</f>
        <v/>
      </c>
      <c r="Y336" s="11"/>
      <c r="Z336" s="46"/>
      <c r="AA336" s="58"/>
      <c r="AB336" s="47"/>
      <c r="AC336" s="48"/>
      <c r="AD336" s="49" t="str">
        <f>IF(OR(EXACT(AE336, ""), EXACT(AF336, "")), "", AF336-AE336)</f>
        <v/>
      </c>
      <c r="AE336" s="50" t="str">
        <f>IF(COUNT(AE337:AE341)=0, "", MIN(AE337:AE341))</f>
        <v/>
      </c>
      <c r="AF336" s="50" t="str">
        <f>IF(COUNT(AF337:AF341)=0, "", MAX(AF337:AF341))</f>
        <v/>
      </c>
      <c r="AG336" s="50" t="str">
        <f>IF(COUNT(AG337:AG341)=0, "", MIN(AG337:AG341))</f>
        <v/>
      </c>
      <c r="AH336" s="50" t="str">
        <f>IF(COUNT(AH337:AH341)=0, "", MAX(AH337:AH341))</f>
        <v/>
      </c>
      <c r="AI336" s="49" t="str">
        <f>IF(OR(EXACT(AJ336, ""), EXACT(AK336, "")), "", AK336-AJ336)</f>
        <v/>
      </c>
      <c r="AJ336" s="50" t="str">
        <f>IF(COUNT(AJ337:AJ341)=0, "", MIN(AJ337:AJ341))</f>
        <v/>
      </c>
      <c r="AK336" s="51" t="str">
        <f>IF(COUNT(AK337:AK341)=0, "", MAX(AK337:AK341))</f>
        <v/>
      </c>
      <c r="AL336" s="11"/>
      <c r="AM336" s="46"/>
      <c r="AN336" s="58"/>
      <c r="AO336" s="47"/>
      <c r="AP336" s="48"/>
      <c r="AQ336" s="49" t="str">
        <f>IF(OR(EXACT(AR336, ""), EXACT(AS336, "")), "", AS336-AR336)</f>
        <v/>
      </c>
      <c r="AR336" s="50" t="str">
        <f>IF(COUNT(AR337:AR341)=0, "", MIN(AR337:AR341))</f>
        <v/>
      </c>
      <c r="AS336" s="50" t="str">
        <f>IF(COUNT(AS337:AS341)=0, "", MAX(AS337:AS341))</f>
        <v/>
      </c>
      <c r="AT336" s="50" t="str">
        <f>IF(COUNT(AT337:AT341)=0, "", MIN(AT337:AT341))</f>
        <v/>
      </c>
      <c r="AU336" s="50" t="str">
        <f>IF(COUNT(AU337:AU341)=0, "", MAX(AU337:AU341))</f>
        <v/>
      </c>
      <c r="AV336" s="49" t="str">
        <f>IF(OR(EXACT(AW336, ""), EXACT(AX336, "")), "", AX336-AW336)</f>
        <v/>
      </c>
      <c r="AW336" s="50" t="str">
        <f>IF(COUNT(AW337:AW341)=0, "", MIN(AW337:AW341))</f>
        <v/>
      </c>
      <c r="AX336" s="51" t="str">
        <f>IF(COUNT(AX337:AX341)=0, "", MAX(AX337:AX341))</f>
        <v/>
      </c>
      <c r="AY336" s="11"/>
      <c r="AZ336" s="46"/>
      <c r="BA336" s="58"/>
      <c r="BB336" s="47"/>
      <c r="BC336" s="48"/>
      <c r="BD336" s="49" t="str">
        <f>IF(OR(EXACT(BE336, ""), EXACT(BF336, "")), "", BF336-BE336)</f>
        <v/>
      </c>
      <c r="BE336" s="50" t="str">
        <f>IF(COUNT(BE337:BE341)=0, "", MIN(BE337:BE341))</f>
        <v/>
      </c>
      <c r="BF336" s="50" t="str">
        <f>IF(COUNT(BF337:BF341)=0, "", MAX(BF337:BF341))</f>
        <v/>
      </c>
      <c r="BG336" s="50" t="str">
        <f>IF(COUNT(BG337:BG341)=0, "", MIN(BG337:BG341))</f>
        <v/>
      </c>
      <c r="BH336" s="50" t="str">
        <f>IF(COUNT(BH337:BH341)=0, "", MAX(BH337:BH341))</f>
        <v/>
      </c>
      <c r="BI336" s="49" t="str">
        <f>IF(OR(EXACT(BJ336, ""), EXACT(BK336, "")), "", BK336-BJ336)</f>
        <v/>
      </c>
      <c r="BJ336" s="50" t="str">
        <f>IF(COUNT(BJ337:BJ341)=0, "", MIN(BJ337:BJ341))</f>
        <v/>
      </c>
      <c r="BK336" s="51" t="str">
        <f>IF(COUNT(BK337:BK341)=0, "", MAX(BK337:BK341))</f>
        <v/>
      </c>
      <c r="BM336" s="19" t="str">
        <f t="shared" si="444"/>
        <v>FixedAsset.System.Sync</v>
      </c>
      <c r="BN336" s="20">
        <f t="shared" ca="1" si="445"/>
        <v>44158</v>
      </c>
    </row>
    <row r="337" spans="2:66" x14ac:dyDescent="0.25">
      <c r="B337" s="143"/>
      <c r="C337" s="144"/>
      <c r="D337" s="150">
        <f ca="1">D336</f>
        <v>44158</v>
      </c>
      <c r="E337" s="151"/>
      <c r="F337" s="146"/>
      <c r="G337" s="144"/>
      <c r="H337" s="144"/>
      <c r="I337" s="147"/>
      <c r="J337" s="144"/>
      <c r="K337" s="148"/>
      <c r="M337" s="52"/>
      <c r="N337" s="9"/>
      <c r="O337" s="10"/>
      <c r="P337" s="7"/>
      <c r="Q337" s="124"/>
      <c r="R337" s="66"/>
      <c r="S337" s="22" t="str">
        <f t="shared" ref="S337:S339" si="463">IF(OR(EXACT(Q337,""), EXACT(R337,"")), "", Q337+R337)</f>
        <v/>
      </c>
      <c r="T337" s="22" t="str">
        <f t="shared" ref="T337:T339" si="464">IF(OR(EXACT(Q337,""), EXACT(R337,"")), "", IF(R337&lt;$D337, $D337, R337))</f>
        <v/>
      </c>
      <c r="U337" s="22" t="str">
        <f t="shared" ref="U337:U339" si="465">IF(OR(EXACT(Q337,""), EXACT(R337,"")), "", Q337+T337)</f>
        <v/>
      </c>
      <c r="V337" s="31" t="str">
        <f t="shared" ref="V337:V339" si="466">IF(OR(EXACT(W337,""), EXACT(X337,"")), "",  X337-W337)</f>
        <v/>
      </c>
      <c r="W337" s="66"/>
      <c r="X337" s="61"/>
      <c r="Z337" s="52"/>
      <c r="AA337" s="9" t="s">
        <v>7</v>
      </c>
      <c r="AB337" s="10"/>
      <c r="AC337" s="7" t="s">
        <v>4</v>
      </c>
      <c r="AD337" s="7"/>
      <c r="AE337" s="68"/>
      <c r="AF337" s="22" t="str">
        <f t="shared" ref="AF337:AF339" si="467">IF(OR(EXACT(AD337,""), EXACT(AE337,"")), "", AD337+AE337)</f>
        <v/>
      </c>
      <c r="AG337" s="22" t="str">
        <f t="shared" ref="AG337:AG339" si="468">IF(OR(EXACT(AD337,""), EXACT(AE337,"")), "", IF(AE337&lt;$D337, $D337, AE337))</f>
        <v/>
      </c>
      <c r="AH337" s="22" t="str">
        <f t="shared" ref="AH337:AH339" si="469">IF(OR(EXACT(AD337,""), EXACT(AE337,"")), "", AD337+AG337)</f>
        <v/>
      </c>
      <c r="AI337" s="31" t="str">
        <f t="shared" ref="AI337:AI339" si="470">IF(OR(EXACT(AJ337,""), EXACT(AK337,"")), "",  AK337-AJ337)</f>
        <v/>
      </c>
      <c r="AJ337" s="66"/>
      <c r="AK337" s="61"/>
      <c r="AM337" s="52" t="s">
        <v>0</v>
      </c>
      <c r="AN337" s="102" t="s">
        <v>6</v>
      </c>
      <c r="AO337" s="103"/>
      <c r="AP337" s="7"/>
      <c r="AQ337" s="7"/>
      <c r="AR337" s="7"/>
      <c r="AS337" s="22" t="str">
        <f t="shared" ref="AS337:AS339" si="471">IF(OR(EXACT(AQ337,""), EXACT(AR337,"")), "", AQ337+AR337)</f>
        <v/>
      </c>
      <c r="AT337" s="22" t="str">
        <f t="shared" ref="AT337:AT339" si="472">IF(OR(EXACT(AQ337, ""), EXACT(AR337, "")), "", IF(EXACT($D337, ""), AR337, IF(AR337&lt;$D337, $D337, AR337)))</f>
        <v/>
      </c>
      <c r="AU337" s="22" t="str">
        <f t="shared" ref="AU337:AU339" si="473">IF(OR(EXACT(AQ337,""), EXACT(AR337,"")), "", AQ337+AT337)</f>
        <v/>
      </c>
      <c r="AV337" s="31" t="str">
        <f t="shared" ref="AV337:AV339" si="474">IF(OR(EXACT(AW337,""), EXACT(AX337,"")), "",  AX337-AW337)</f>
        <v/>
      </c>
      <c r="AW337" s="6"/>
      <c r="AX337" s="61"/>
      <c r="AZ337" s="52"/>
      <c r="BA337" s="104"/>
      <c r="BB337" s="105"/>
      <c r="BC337" s="7"/>
      <c r="BD337" s="7"/>
      <c r="BE337" s="7"/>
      <c r="BF337" s="22" t="str">
        <f t="shared" ref="BF337:BF339" si="475">IF(OR(EXACT(BD337,""), EXACT(BE337,"")), "", BD337+BE337)</f>
        <v/>
      </c>
      <c r="BG337" s="22" t="str">
        <f t="shared" ref="BG337:BG339" si="476">IF(OR(EXACT(BD337, ""), EXACT(BE337, "")), "", IF(EXACT($D337, ""), BE337, IF(BE337&lt;$D337, $D337, BE337)))</f>
        <v/>
      </c>
      <c r="BH337" s="22" t="str">
        <f t="shared" ref="BH337:BH339" si="477">IF(OR(EXACT(BD337,""), EXACT(BE337,"")), "", BD337+BG337)</f>
        <v/>
      </c>
      <c r="BI337" s="31" t="str">
        <f t="shared" ref="BI337:BI339" si="478">IF(OR(EXACT(BJ337,""), EXACT(BK337,"")), "",  BK337-BJ337)</f>
        <v/>
      </c>
      <c r="BJ337" s="8"/>
      <c r="BK337" s="61" t="s">
        <v>299</v>
      </c>
      <c r="BM337" s="19" t="str">
        <f t="shared" si="444"/>
        <v/>
      </c>
      <c r="BN337" s="20" t="str">
        <f t="shared" si="445"/>
        <v/>
      </c>
    </row>
    <row r="338" spans="2:66" x14ac:dyDescent="0.25">
      <c r="B338" s="143"/>
      <c r="C338" s="144"/>
      <c r="D338" s="150">
        <f t="shared" ref="D338:D340" ca="1" si="479">D337</f>
        <v>44158</v>
      </c>
      <c r="E338" s="151"/>
      <c r="F338" s="146"/>
      <c r="G338" s="144"/>
      <c r="H338" s="144"/>
      <c r="I338" s="147"/>
      <c r="J338" s="144"/>
      <c r="K338" s="148"/>
      <c r="M338" s="52"/>
      <c r="N338" s="9"/>
      <c r="O338" s="10"/>
      <c r="P338" s="7"/>
      <c r="Q338" s="124"/>
      <c r="R338" s="66"/>
      <c r="S338" s="22" t="str">
        <f t="shared" si="463"/>
        <v/>
      </c>
      <c r="T338" s="22" t="str">
        <f t="shared" si="464"/>
        <v/>
      </c>
      <c r="U338" s="22" t="str">
        <f t="shared" si="465"/>
        <v/>
      </c>
      <c r="V338" s="31" t="str">
        <f t="shared" si="466"/>
        <v/>
      </c>
      <c r="W338" s="66"/>
      <c r="X338" s="61"/>
      <c r="Z338" s="52"/>
      <c r="AA338" s="9"/>
      <c r="AB338" s="10"/>
      <c r="AC338" s="7"/>
      <c r="AD338" s="7"/>
      <c r="AE338" s="66"/>
      <c r="AF338" s="22" t="str">
        <f t="shared" si="467"/>
        <v/>
      </c>
      <c r="AG338" s="22" t="str">
        <f t="shared" si="468"/>
        <v/>
      </c>
      <c r="AH338" s="22" t="str">
        <f t="shared" si="469"/>
        <v/>
      </c>
      <c r="AI338" s="31" t="str">
        <f t="shared" si="470"/>
        <v/>
      </c>
      <c r="AJ338" s="66"/>
      <c r="AK338" s="61"/>
      <c r="AM338" s="52"/>
      <c r="AN338" s="9" t="s">
        <v>7</v>
      </c>
      <c r="AO338" s="10"/>
      <c r="AP338" s="7" t="s">
        <v>4</v>
      </c>
      <c r="AQ338" s="7">
        <v>1</v>
      </c>
      <c r="AR338" s="6"/>
      <c r="AS338" s="22" t="str">
        <f t="shared" si="471"/>
        <v/>
      </c>
      <c r="AT338" s="22" t="str">
        <f t="shared" si="472"/>
        <v/>
      </c>
      <c r="AU338" s="22" t="str">
        <f t="shared" si="473"/>
        <v/>
      </c>
      <c r="AV338" s="31" t="str">
        <f t="shared" si="474"/>
        <v/>
      </c>
      <c r="AW338" s="6"/>
      <c r="AX338" s="61"/>
      <c r="AZ338" s="52"/>
      <c r="BA338" s="104"/>
      <c r="BB338" s="105"/>
      <c r="BC338" s="7"/>
      <c r="BD338" s="7"/>
      <c r="BE338" s="7"/>
      <c r="BF338" s="22" t="str">
        <f t="shared" si="475"/>
        <v/>
      </c>
      <c r="BG338" s="22" t="str">
        <f t="shared" si="476"/>
        <v/>
      </c>
      <c r="BH338" s="22" t="str">
        <f t="shared" si="477"/>
        <v/>
      </c>
      <c r="BI338" s="31" t="str">
        <f t="shared" si="478"/>
        <v/>
      </c>
      <c r="BJ338" s="8"/>
      <c r="BK338" s="61" t="s">
        <v>299</v>
      </c>
      <c r="BM338" s="19" t="str">
        <f t="shared" si="444"/>
        <v/>
      </c>
      <c r="BN338" s="20" t="str">
        <f t="shared" si="445"/>
        <v/>
      </c>
    </row>
    <row r="339" spans="2:66" x14ac:dyDescent="0.25">
      <c r="B339" s="143"/>
      <c r="C339" s="144"/>
      <c r="D339" s="150">
        <f t="shared" ca="1" si="479"/>
        <v>44158</v>
      </c>
      <c r="E339" s="151"/>
      <c r="F339" s="146"/>
      <c r="G339" s="144"/>
      <c r="H339" s="144"/>
      <c r="I339" s="147"/>
      <c r="J339" s="144"/>
      <c r="K339" s="148"/>
      <c r="M339" s="52"/>
      <c r="N339" s="9"/>
      <c r="O339" s="10"/>
      <c r="P339" s="7"/>
      <c r="Q339" s="124"/>
      <c r="R339" s="66"/>
      <c r="S339" s="22" t="str">
        <f t="shared" si="463"/>
        <v/>
      </c>
      <c r="T339" s="22" t="str">
        <f t="shared" si="464"/>
        <v/>
      </c>
      <c r="U339" s="22" t="str">
        <f t="shared" si="465"/>
        <v/>
      </c>
      <c r="V339" s="31" t="str">
        <f t="shared" si="466"/>
        <v/>
      </c>
      <c r="W339" s="66"/>
      <c r="X339" s="61"/>
      <c r="Z339" s="52"/>
      <c r="AA339" s="9"/>
      <c r="AB339" s="10"/>
      <c r="AC339" s="7"/>
      <c r="AD339" s="7"/>
      <c r="AE339" s="68"/>
      <c r="AF339" s="22" t="str">
        <f t="shared" si="467"/>
        <v/>
      </c>
      <c r="AG339" s="22" t="str">
        <f t="shared" si="468"/>
        <v/>
      </c>
      <c r="AH339" s="22" t="str">
        <f t="shared" si="469"/>
        <v/>
      </c>
      <c r="AI339" s="31" t="str">
        <f t="shared" si="470"/>
        <v/>
      </c>
      <c r="AJ339" s="66"/>
      <c r="AK339" s="61"/>
      <c r="AM339" s="52" t="s">
        <v>0</v>
      </c>
      <c r="AN339" s="102" t="s">
        <v>5</v>
      </c>
      <c r="AO339" s="103"/>
      <c r="AP339" s="7"/>
      <c r="AQ339" s="7"/>
      <c r="AR339" s="7"/>
      <c r="AS339" s="22" t="str">
        <f t="shared" si="471"/>
        <v/>
      </c>
      <c r="AT339" s="22" t="str">
        <f t="shared" si="472"/>
        <v/>
      </c>
      <c r="AU339" s="22" t="str">
        <f t="shared" si="473"/>
        <v/>
      </c>
      <c r="AV339" s="31" t="str">
        <f t="shared" si="474"/>
        <v/>
      </c>
      <c r="AW339" s="6"/>
      <c r="AX339" s="61"/>
      <c r="AZ339" s="52"/>
      <c r="BA339" s="104"/>
      <c r="BB339" s="105"/>
      <c r="BC339" s="7"/>
      <c r="BD339" s="7"/>
      <c r="BE339" s="7"/>
      <c r="BF339" s="22" t="str">
        <f t="shared" si="475"/>
        <v/>
      </c>
      <c r="BG339" s="22" t="str">
        <f t="shared" si="476"/>
        <v/>
      </c>
      <c r="BH339" s="22" t="str">
        <f t="shared" si="477"/>
        <v/>
      </c>
      <c r="BI339" s="31" t="str">
        <f t="shared" si="478"/>
        <v/>
      </c>
      <c r="BJ339" s="8"/>
      <c r="BK339" s="61" t="s">
        <v>299</v>
      </c>
      <c r="BM339" s="19" t="str">
        <f t="shared" si="444"/>
        <v/>
      </c>
      <c r="BN339" s="20" t="str">
        <f t="shared" si="445"/>
        <v/>
      </c>
    </row>
    <row r="340" spans="2:66" x14ac:dyDescent="0.25">
      <c r="B340" s="143"/>
      <c r="C340" s="144"/>
      <c r="D340" s="150">
        <f t="shared" ca="1" si="479"/>
        <v>44158</v>
      </c>
      <c r="E340" s="151"/>
      <c r="F340" s="146"/>
      <c r="G340" s="144"/>
      <c r="H340" s="144"/>
      <c r="I340" s="147"/>
      <c r="J340" s="144"/>
      <c r="K340" s="148"/>
      <c r="M340" s="52"/>
      <c r="N340" s="9"/>
      <c r="O340" s="10"/>
      <c r="P340" s="7"/>
      <c r="Q340" s="124"/>
      <c r="R340" s="66"/>
      <c r="S340" s="22"/>
      <c r="T340" s="22"/>
      <c r="U340" s="22"/>
      <c r="V340" s="31"/>
      <c r="W340" s="66"/>
      <c r="X340" s="61"/>
      <c r="Z340" s="52"/>
      <c r="AA340" s="9"/>
      <c r="AB340" s="10"/>
      <c r="AC340" s="7"/>
      <c r="AD340" s="7"/>
      <c r="AE340" s="68"/>
      <c r="AF340" s="22"/>
      <c r="AG340" s="22"/>
      <c r="AH340" s="22"/>
      <c r="AI340" s="31"/>
      <c r="AJ340" s="66"/>
      <c r="AK340" s="61"/>
      <c r="AM340" s="52"/>
      <c r="AN340" s="82" t="s">
        <v>7</v>
      </c>
      <c r="AO340" s="85"/>
      <c r="AP340" s="7" t="s">
        <v>4</v>
      </c>
      <c r="AQ340" s="7">
        <v>1</v>
      </c>
      <c r="AR340" s="7"/>
      <c r="AS340" s="22"/>
      <c r="AT340" s="22"/>
      <c r="AU340" s="22"/>
      <c r="AV340" s="31"/>
      <c r="AW340" s="6"/>
      <c r="AX340" s="61"/>
      <c r="AZ340" s="52"/>
      <c r="BA340" s="84"/>
      <c r="BB340" s="85"/>
      <c r="BC340" s="7"/>
      <c r="BD340" s="7"/>
      <c r="BE340" s="7"/>
      <c r="BF340" s="22"/>
      <c r="BG340" s="22"/>
      <c r="BH340" s="22"/>
      <c r="BI340" s="31"/>
      <c r="BJ340" s="8"/>
      <c r="BK340" s="61"/>
      <c r="BM340" s="19" t="str">
        <f t="shared" si="444"/>
        <v/>
      </c>
      <c r="BN340" s="20" t="str">
        <f t="shared" si="445"/>
        <v/>
      </c>
    </row>
    <row r="341" spans="2:66" ht="15.75" thickBot="1" x14ac:dyDescent="0.3">
      <c r="B341" s="40"/>
      <c r="C341" s="41"/>
      <c r="D341" s="42"/>
      <c r="E341" s="139"/>
      <c r="F341" s="43"/>
      <c r="G341" s="41"/>
      <c r="H341" s="41"/>
      <c r="I341" s="44"/>
      <c r="J341" s="41"/>
      <c r="K341" s="45"/>
      <c r="M341" s="53"/>
      <c r="N341" s="59"/>
      <c r="O341" s="54"/>
      <c r="P341" s="55"/>
      <c r="Q341" s="125"/>
      <c r="R341" s="55"/>
      <c r="S341" s="55"/>
      <c r="T341" s="55"/>
      <c r="U341" s="55"/>
      <c r="V341" s="55"/>
      <c r="W341" s="56"/>
      <c r="X341" s="57"/>
      <c r="Z341" s="53"/>
      <c r="AA341" s="59"/>
      <c r="AB341" s="54"/>
      <c r="AC341" s="55"/>
      <c r="AD341" s="55"/>
      <c r="AE341" s="67"/>
      <c r="AF341" s="55"/>
      <c r="AG341" s="55"/>
      <c r="AH341" s="55"/>
      <c r="AI341" s="55"/>
      <c r="AJ341" s="69"/>
      <c r="AK341" s="57"/>
      <c r="AM341" s="53"/>
      <c r="AN341" s="59"/>
      <c r="AO341" s="54"/>
      <c r="AP341" s="55"/>
      <c r="AQ341" s="55"/>
      <c r="AR341" s="55"/>
      <c r="AS341" s="55"/>
      <c r="AT341" s="55"/>
      <c r="AU341" s="55"/>
      <c r="AV341" s="55"/>
      <c r="AW341" s="56"/>
      <c r="AX341" s="57"/>
      <c r="AZ341" s="53"/>
      <c r="BA341" s="59"/>
      <c r="BB341" s="54"/>
      <c r="BC341" s="55"/>
      <c r="BD341" s="55"/>
      <c r="BE341" s="55"/>
      <c r="BF341" s="55"/>
      <c r="BG341" s="55"/>
      <c r="BH341" s="55"/>
      <c r="BI341" s="55"/>
      <c r="BJ341" s="56"/>
      <c r="BK341" s="57"/>
      <c r="BM341" s="19" t="str">
        <f t="shared" si="444"/>
        <v/>
      </c>
      <c r="BN341" s="20" t="str">
        <f t="shared" si="445"/>
        <v/>
      </c>
    </row>
    <row r="342" spans="2:66" x14ac:dyDescent="0.25">
      <c r="B342" s="34" t="s">
        <v>389</v>
      </c>
      <c r="C342" s="35" t="s">
        <v>375</v>
      </c>
      <c r="D342" s="36">
        <f ca="1">IF(EXACT(C342, ""), "", VLOOKUP(C342, OFFSET($BM$6, 0, 0, PARAMETER!$C$2, 2), 2, FALSE))</f>
        <v>44158</v>
      </c>
      <c r="E342" s="138"/>
      <c r="F342" s="37">
        <f ca="1">IF(OR(EXACT(G342, ""), EXACT(H342, "")), "", H342-G342)</f>
        <v>0</v>
      </c>
      <c r="G342" s="38">
        <f ca="1">IF(COUNT(T342, AG342, AT342, BG342)=0, D342, MIN(T342, AG342, AT342, BG342))</f>
        <v>44158</v>
      </c>
      <c r="H342" s="38">
        <f ca="1">IF(COUNT(U342, AH342, AU342, BH342)=0, (D342 + IFERROR(1/(1/E342), 0)), MAX(U342, AH342, AU342, BH342))</f>
        <v>44158</v>
      </c>
      <c r="I342" s="37">
        <f ca="1">IF(OR(EXACT(J342, ""), EXACT(K342, "")), "", K342-J342)</f>
        <v>0</v>
      </c>
      <c r="J342" s="38">
        <f ca="1">IF(COUNT(W342, AJ342, AW342, BJ342)=0, D342, MIN(W342, AJ342, AW342, BJ342))</f>
        <v>44158</v>
      </c>
      <c r="K342" s="39">
        <f ca="1">IF(COUNT(X342, AK342, AX342, BK342)=0, (D342 + IFERROR(1/(1/E342), 0)), MAX(X342, AK342, AX342, BK342))</f>
        <v>44158</v>
      </c>
      <c r="M342" s="46"/>
      <c r="N342" s="58"/>
      <c r="O342" s="47"/>
      <c r="P342" s="48"/>
      <c r="Q342" s="123" t="str">
        <f>IF(OR(EXACT(R342, ""), EXACT(S342, "")), "", S342-R342)</f>
        <v/>
      </c>
      <c r="R342" s="50" t="str">
        <f>IF(COUNT(R343:R347)=0, "", MIN(R343:R347))</f>
        <v/>
      </c>
      <c r="S342" s="50" t="str">
        <f>IF(COUNT(S343:S347)=0, "", MAX(S343:S347))</f>
        <v/>
      </c>
      <c r="T342" s="50" t="str">
        <f>IF(COUNT(T343:T347)=0, "", MIN(T343:T347))</f>
        <v/>
      </c>
      <c r="U342" s="50" t="str">
        <f>IF(COUNT(U343:U347)=0, "", MAX(U343:U347))</f>
        <v/>
      </c>
      <c r="V342" s="49" t="str">
        <f>IF(OR(EXACT(W342, ""), EXACT(X342, "")), "", X342-W342)</f>
        <v/>
      </c>
      <c r="W342" s="50" t="str">
        <f>IF(COUNT(W343:W347)=0, "", MIN(W343:W347))</f>
        <v/>
      </c>
      <c r="X342" s="51" t="str">
        <f>IF(COUNT(X343:X347)=0, "", MAX(X343:X347))</f>
        <v/>
      </c>
      <c r="Y342" s="11"/>
      <c r="Z342" s="46"/>
      <c r="AA342" s="58"/>
      <c r="AB342" s="47"/>
      <c r="AC342" s="48"/>
      <c r="AD342" s="49" t="str">
        <f>IF(OR(EXACT(AE342, ""), EXACT(AF342, "")), "", AF342-AE342)</f>
        <v/>
      </c>
      <c r="AE342" s="50" t="str">
        <f>IF(COUNT(AE343:AE347)=0, "", MIN(AE343:AE347))</f>
        <v/>
      </c>
      <c r="AF342" s="50" t="str">
        <f>IF(COUNT(AF343:AF347)=0, "", MAX(AF343:AF347))</f>
        <v/>
      </c>
      <c r="AG342" s="50" t="str">
        <f>IF(COUNT(AG343:AG347)=0, "", MIN(AG343:AG347))</f>
        <v/>
      </c>
      <c r="AH342" s="50" t="str">
        <f>IF(COUNT(AH343:AH347)=0, "", MAX(AH343:AH347))</f>
        <v/>
      </c>
      <c r="AI342" s="49" t="str">
        <f>IF(OR(EXACT(AJ342, ""), EXACT(AK342, "")), "", AK342-AJ342)</f>
        <v/>
      </c>
      <c r="AJ342" s="50" t="str">
        <f>IF(COUNT(AJ343:AJ347)=0, "", MIN(AJ343:AJ347))</f>
        <v/>
      </c>
      <c r="AK342" s="51" t="str">
        <f>IF(COUNT(AK343:AK347)=0, "", MAX(AK343:AK347))</f>
        <v/>
      </c>
      <c r="AL342" s="11"/>
      <c r="AM342" s="46"/>
      <c r="AN342" s="58"/>
      <c r="AO342" s="47"/>
      <c r="AP342" s="48"/>
      <c r="AQ342" s="49" t="str">
        <f>IF(OR(EXACT(AR342, ""), EXACT(AS342, "")), "", AS342-AR342)</f>
        <v/>
      </c>
      <c r="AR342" s="50" t="str">
        <f>IF(COUNT(AR343:AR347)=0, "", MIN(AR343:AR347))</f>
        <v/>
      </c>
      <c r="AS342" s="50" t="str">
        <f>IF(COUNT(AS343:AS347)=0, "", MAX(AS343:AS347))</f>
        <v/>
      </c>
      <c r="AT342" s="50" t="str">
        <f>IF(COUNT(AT343:AT347)=0, "", MIN(AT343:AT347))</f>
        <v/>
      </c>
      <c r="AU342" s="50" t="str">
        <f>IF(COUNT(AU343:AU347)=0, "", MAX(AU343:AU347))</f>
        <v/>
      </c>
      <c r="AV342" s="49" t="str">
        <f>IF(OR(EXACT(AW342, ""), EXACT(AX342, "")), "", AX342-AW342)</f>
        <v/>
      </c>
      <c r="AW342" s="50" t="str">
        <f>IF(COUNT(AW343:AW347)=0, "", MIN(AW343:AW347))</f>
        <v/>
      </c>
      <c r="AX342" s="51" t="str">
        <f>IF(COUNT(AX343:AX347)=0, "", MAX(AX343:AX347))</f>
        <v/>
      </c>
      <c r="AY342" s="11"/>
      <c r="AZ342" s="46"/>
      <c r="BA342" s="58"/>
      <c r="BB342" s="47"/>
      <c r="BC342" s="48"/>
      <c r="BD342" s="49" t="str">
        <f>IF(OR(EXACT(BE342, ""), EXACT(BF342, "")), "", BF342-BE342)</f>
        <v/>
      </c>
      <c r="BE342" s="50" t="str">
        <f>IF(COUNT(BE343:BE347)=0, "", MIN(BE343:BE347))</f>
        <v/>
      </c>
      <c r="BF342" s="50" t="str">
        <f>IF(COUNT(BF343:BF347)=0, "", MAX(BF343:BF347))</f>
        <v/>
      </c>
      <c r="BG342" s="50" t="str">
        <f>IF(COUNT(BG343:BG347)=0, "", MIN(BG343:BG347))</f>
        <v/>
      </c>
      <c r="BH342" s="50" t="str">
        <f>IF(COUNT(BH343:BH347)=0, "", MAX(BH343:BH347))</f>
        <v/>
      </c>
      <c r="BI342" s="49" t="str">
        <f>IF(OR(EXACT(BJ342, ""), EXACT(BK342, "")), "", BK342-BJ342)</f>
        <v/>
      </c>
      <c r="BJ342" s="50" t="str">
        <f>IF(COUNT(BJ343:BJ347)=0, "", MIN(BJ343:BJ347))</f>
        <v/>
      </c>
      <c r="BK342" s="51" t="str">
        <f>IF(COUNT(BK343:BK347)=0, "", MAX(BK343:BK347))</f>
        <v/>
      </c>
      <c r="BM342" s="19" t="str">
        <f t="shared" si="444"/>
        <v>FixedAsset.Form</v>
      </c>
      <c r="BN342" s="20">
        <f t="shared" ca="1" si="445"/>
        <v>44158</v>
      </c>
    </row>
    <row r="343" spans="2:66" x14ac:dyDescent="0.25">
      <c r="B343" s="143"/>
      <c r="C343" s="144"/>
      <c r="D343" s="150">
        <f ca="1">D342</f>
        <v>44158</v>
      </c>
      <c r="E343" s="151"/>
      <c r="F343" s="146"/>
      <c r="G343" s="144"/>
      <c r="H343" s="144"/>
      <c r="I343" s="147"/>
      <c r="J343" s="144"/>
      <c r="K343" s="148"/>
      <c r="M343" s="52"/>
      <c r="N343" s="9"/>
      <c r="O343" s="10"/>
      <c r="P343" s="7"/>
      <c r="Q343" s="124"/>
      <c r="R343" s="66"/>
      <c r="S343" s="22" t="str">
        <f t="shared" ref="S343:S345" si="480">IF(OR(EXACT(Q343,""), EXACT(R343,"")), "", Q343+R343)</f>
        <v/>
      </c>
      <c r="T343" s="22" t="str">
        <f t="shared" ref="T343:T345" si="481">IF(OR(EXACT(Q343,""), EXACT(R343,"")), "", IF(R343&lt;$D343, $D343, R343))</f>
        <v/>
      </c>
      <c r="U343" s="22" t="str">
        <f t="shared" ref="U343:U345" si="482">IF(OR(EXACT(Q343,""), EXACT(R343,"")), "", Q343+T343)</f>
        <v/>
      </c>
      <c r="V343" s="31" t="str">
        <f t="shared" ref="V343:V345" si="483">IF(OR(EXACT(W343,""), EXACT(X343,"")), "",  X343-W343)</f>
        <v/>
      </c>
      <c r="W343" s="66"/>
      <c r="X343" s="61"/>
      <c r="Z343" s="52"/>
      <c r="AA343" s="9" t="s">
        <v>7</v>
      </c>
      <c r="AB343" s="10"/>
      <c r="AC343" s="7" t="s">
        <v>4</v>
      </c>
      <c r="AD343" s="7"/>
      <c r="AE343" s="68"/>
      <c r="AF343" s="22" t="str">
        <f t="shared" ref="AF343:AF345" si="484">IF(OR(EXACT(AD343,""), EXACT(AE343,"")), "", AD343+AE343)</f>
        <v/>
      </c>
      <c r="AG343" s="22" t="str">
        <f t="shared" ref="AG343:AG345" si="485">IF(OR(EXACT(AD343,""), EXACT(AE343,"")), "", IF(AE343&lt;$D343, $D343, AE343))</f>
        <v/>
      </c>
      <c r="AH343" s="22" t="str">
        <f t="shared" ref="AH343:AH345" si="486">IF(OR(EXACT(AD343,""), EXACT(AE343,"")), "", AD343+AG343)</f>
        <v/>
      </c>
      <c r="AI343" s="31" t="str">
        <f t="shared" ref="AI343:AI345" si="487">IF(OR(EXACT(AJ343,""), EXACT(AK343,"")), "",  AK343-AJ343)</f>
        <v/>
      </c>
      <c r="AJ343" s="66"/>
      <c r="AK343" s="61"/>
      <c r="AM343" s="52" t="s">
        <v>0</v>
      </c>
      <c r="AN343" s="102" t="s">
        <v>6</v>
      </c>
      <c r="AO343" s="103"/>
      <c r="AP343" s="7"/>
      <c r="AQ343" s="7"/>
      <c r="AR343" s="7"/>
      <c r="AS343" s="22" t="str">
        <f t="shared" ref="AS343:AS345" si="488">IF(OR(EXACT(AQ343,""), EXACT(AR343,"")), "", AQ343+AR343)</f>
        <v/>
      </c>
      <c r="AT343" s="22" t="str">
        <f t="shared" ref="AT343:AT345" si="489">IF(OR(EXACT(AQ343, ""), EXACT(AR343, "")), "", IF(EXACT($D343, ""), AR343, IF(AR343&lt;$D343, $D343, AR343)))</f>
        <v/>
      </c>
      <c r="AU343" s="22" t="str">
        <f t="shared" ref="AU343:AU345" si="490">IF(OR(EXACT(AQ343,""), EXACT(AR343,"")), "", AQ343+AT343)</f>
        <v/>
      </c>
      <c r="AV343" s="31" t="str">
        <f t="shared" ref="AV343:AV345" si="491">IF(OR(EXACT(AW343,""), EXACT(AX343,"")), "",  AX343-AW343)</f>
        <v/>
      </c>
      <c r="AW343" s="6"/>
      <c r="AX343" s="61"/>
      <c r="AZ343" s="52"/>
      <c r="BA343" s="104"/>
      <c r="BB343" s="105"/>
      <c r="BC343" s="7"/>
      <c r="BD343" s="7"/>
      <c r="BE343" s="7"/>
      <c r="BF343" s="22" t="str">
        <f t="shared" ref="BF343:BF345" si="492">IF(OR(EXACT(BD343,""), EXACT(BE343,"")), "", BD343+BE343)</f>
        <v/>
      </c>
      <c r="BG343" s="22" t="str">
        <f t="shared" ref="BG343:BG345" si="493">IF(OR(EXACT(BD343, ""), EXACT(BE343, "")), "", IF(EXACT($D343, ""), BE343, IF(BE343&lt;$D343, $D343, BE343)))</f>
        <v/>
      </c>
      <c r="BH343" s="22" t="str">
        <f t="shared" ref="BH343:BH345" si="494">IF(OR(EXACT(BD343,""), EXACT(BE343,"")), "", BD343+BG343)</f>
        <v/>
      </c>
      <c r="BI343" s="31" t="str">
        <f t="shared" ref="BI343:BI345" si="495">IF(OR(EXACT(BJ343,""), EXACT(BK343,"")), "",  BK343-BJ343)</f>
        <v/>
      </c>
      <c r="BJ343" s="8"/>
      <c r="BK343" s="61" t="s">
        <v>299</v>
      </c>
      <c r="BM343" s="19" t="str">
        <f t="shared" si="444"/>
        <v/>
      </c>
      <c r="BN343" s="20" t="str">
        <f t="shared" si="445"/>
        <v/>
      </c>
    </row>
    <row r="344" spans="2:66" x14ac:dyDescent="0.25">
      <c r="B344" s="143"/>
      <c r="C344" s="144"/>
      <c r="D344" s="150">
        <f t="shared" ref="D344:D346" ca="1" si="496">D343</f>
        <v>44158</v>
      </c>
      <c r="E344" s="151"/>
      <c r="F344" s="146"/>
      <c r="G344" s="144"/>
      <c r="H344" s="144"/>
      <c r="I344" s="147"/>
      <c r="J344" s="144"/>
      <c r="K344" s="148"/>
      <c r="M344" s="52"/>
      <c r="N344" s="9"/>
      <c r="O344" s="10"/>
      <c r="P344" s="7"/>
      <c r="Q344" s="124"/>
      <c r="R344" s="66"/>
      <c r="S344" s="22" t="str">
        <f t="shared" si="480"/>
        <v/>
      </c>
      <c r="T344" s="22" t="str">
        <f t="shared" si="481"/>
        <v/>
      </c>
      <c r="U344" s="22" t="str">
        <f t="shared" si="482"/>
        <v/>
      </c>
      <c r="V344" s="31" t="str">
        <f t="shared" si="483"/>
        <v/>
      </c>
      <c r="W344" s="66"/>
      <c r="X344" s="61"/>
      <c r="Z344" s="52"/>
      <c r="AA344" s="9"/>
      <c r="AB344" s="10"/>
      <c r="AC344" s="7"/>
      <c r="AD344" s="7"/>
      <c r="AE344" s="66"/>
      <c r="AF344" s="22" t="str">
        <f t="shared" si="484"/>
        <v/>
      </c>
      <c r="AG344" s="22" t="str">
        <f t="shared" si="485"/>
        <v/>
      </c>
      <c r="AH344" s="22" t="str">
        <f t="shared" si="486"/>
        <v/>
      </c>
      <c r="AI344" s="31" t="str">
        <f t="shared" si="487"/>
        <v/>
      </c>
      <c r="AJ344" s="66"/>
      <c r="AK344" s="61"/>
      <c r="AM344" s="52"/>
      <c r="AN344" s="9" t="s">
        <v>7</v>
      </c>
      <c r="AO344" s="10"/>
      <c r="AP344" s="7" t="s">
        <v>4</v>
      </c>
      <c r="AQ344" s="7">
        <v>1</v>
      </c>
      <c r="AR344" s="6"/>
      <c r="AS344" s="22" t="str">
        <f t="shared" si="488"/>
        <v/>
      </c>
      <c r="AT344" s="22" t="str">
        <f t="shared" si="489"/>
        <v/>
      </c>
      <c r="AU344" s="22" t="str">
        <f t="shared" si="490"/>
        <v/>
      </c>
      <c r="AV344" s="31" t="str">
        <f t="shared" si="491"/>
        <v/>
      </c>
      <c r="AW344" s="6"/>
      <c r="AX344" s="61"/>
      <c r="AZ344" s="52"/>
      <c r="BA344" s="104"/>
      <c r="BB344" s="105"/>
      <c r="BC344" s="7"/>
      <c r="BD344" s="7"/>
      <c r="BE344" s="7"/>
      <c r="BF344" s="22" t="str">
        <f t="shared" si="492"/>
        <v/>
      </c>
      <c r="BG344" s="22" t="str">
        <f t="shared" si="493"/>
        <v/>
      </c>
      <c r="BH344" s="22" t="str">
        <f t="shared" si="494"/>
        <v/>
      </c>
      <c r="BI344" s="31" t="str">
        <f t="shared" si="495"/>
        <v/>
      </c>
      <c r="BJ344" s="8"/>
      <c r="BK344" s="61" t="s">
        <v>299</v>
      </c>
      <c r="BM344" s="19" t="str">
        <f t="shared" si="444"/>
        <v/>
      </c>
      <c r="BN344" s="20" t="str">
        <f t="shared" si="445"/>
        <v/>
      </c>
    </row>
    <row r="345" spans="2:66" x14ac:dyDescent="0.25">
      <c r="B345" s="143"/>
      <c r="C345" s="144"/>
      <c r="D345" s="150">
        <f t="shared" ca="1" si="496"/>
        <v>44158</v>
      </c>
      <c r="E345" s="151"/>
      <c r="F345" s="146"/>
      <c r="G345" s="144"/>
      <c r="H345" s="144"/>
      <c r="I345" s="147"/>
      <c r="J345" s="144"/>
      <c r="K345" s="148"/>
      <c r="M345" s="52"/>
      <c r="N345" s="9"/>
      <c r="O345" s="10"/>
      <c r="P345" s="7"/>
      <c r="Q345" s="124"/>
      <c r="R345" s="66"/>
      <c r="S345" s="22" t="str">
        <f t="shared" si="480"/>
        <v/>
      </c>
      <c r="T345" s="22" t="str">
        <f t="shared" si="481"/>
        <v/>
      </c>
      <c r="U345" s="22" t="str">
        <f t="shared" si="482"/>
        <v/>
      </c>
      <c r="V345" s="31" t="str">
        <f t="shared" si="483"/>
        <v/>
      </c>
      <c r="W345" s="66"/>
      <c r="X345" s="61"/>
      <c r="Z345" s="52"/>
      <c r="AA345" s="9"/>
      <c r="AB345" s="10"/>
      <c r="AC345" s="7"/>
      <c r="AD345" s="7"/>
      <c r="AE345" s="68"/>
      <c r="AF345" s="22" t="str">
        <f t="shared" si="484"/>
        <v/>
      </c>
      <c r="AG345" s="22" t="str">
        <f t="shared" si="485"/>
        <v/>
      </c>
      <c r="AH345" s="22" t="str">
        <f t="shared" si="486"/>
        <v/>
      </c>
      <c r="AI345" s="31" t="str">
        <f t="shared" si="487"/>
        <v/>
      </c>
      <c r="AJ345" s="66"/>
      <c r="AK345" s="61"/>
      <c r="AM345" s="52" t="s">
        <v>0</v>
      </c>
      <c r="AN345" s="102" t="s">
        <v>5</v>
      </c>
      <c r="AO345" s="103"/>
      <c r="AP345" s="7"/>
      <c r="AQ345" s="7"/>
      <c r="AR345" s="7"/>
      <c r="AS345" s="22" t="str">
        <f t="shared" si="488"/>
        <v/>
      </c>
      <c r="AT345" s="22" t="str">
        <f t="shared" si="489"/>
        <v/>
      </c>
      <c r="AU345" s="22" t="str">
        <f t="shared" si="490"/>
        <v/>
      </c>
      <c r="AV345" s="31" t="str">
        <f t="shared" si="491"/>
        <v/>
      </c>
      <c r="AW345" s="6"/>
      <c r="AX345" s="61"/>
      <c r="AZ345" s="52"/>
      <c r="BA345" s="104"/>
      <c r="BB345" s="105"/>
      <c r="BC345" s="7"/>
      <c r="BD345" s="7"/>
      <c r="BE345" s="7"/>
      <c r="BF345" s="22" t="str">
        <f t="shared" si="492"/>
        <v/>
      </c>
      <c r="BG345" s="22" t="str">
        <f t="shared" si="493"/>
        <v/>
      </c>
      <c r="BH345" s="22" t="str">
        <f t="shared" si="494"/>
        <v/>
      </c>
      <c r="BI345" s="31" t="str">
        <f t="shared" si="495"/>
        <v/>
      </c>
      <c r="BJ345" s="8"/>
      <c r="BK345" s="61" t="s">
        <v>299</v>
      </c>
      <c r="BM345" s="19" t="str">
        <f t="shared" si="444"/>
        <v/>
      </c>
      <c r="BN345" s="20" t="str">
        <f t="shared" si="445"/>
        <v/>
      </c>
    </row>
    <row r="346" spans="2:66" x14ac:dyDescent="0.25">
      <c r="B346" s="143"/>
      <c r="C346" s="144"/>
      <c r="D346" s="150">
        <f t="shared" ca="1" si="496"/>
        <v>44158</v>
      </c>
      <c r="E346" s="151"/>
      <c r="F346" s="146"/>
      <c r="G346" s="144"/>
      <c r="H346" s="144"/>
      <c r="I346" s="147"/>
      <c r="J346" s="144"/>
      <c r="K346" s="148"/>
      <c r="M346" s="52"/>
      <c r="N346" s="9"/>
      <c r="O346" s="10"/>
      <c r="P346" s="7"/>
      <c r="Q346" s="124"/>
      <c r="R346" s="66"/>
      <c r="S346" s="22"/>
      <c r="T346" s="22"/>
      <c r="U346" s="22"/>
      <c r="V346" s="31"/>
      <c r="W346" s="66"/>
      <c r="X346" s="61"/>
      <c r="Z346" s="52"/>
      <c r="AA346" s="9"/>
      <c r="AB346" s="10"/>
      <c r="AC346" s="7"/>
      <c r="AD346" s="7"/>
      <c r="AE346" s="68"/>
      <c r="AF346" s="22"/>
      <c r="AG346" s="22"/>
      <c r="AH346" s="22"/>
      <c r="AI346" s="31"/>
      <c r="AJ346" s="66"/>
      <c r="AK346" s="61"/>
      <c r="AM346" s="52"/>
      <c r="AN346" s="82" t="s">
        <v>7</v>
      </c>
      <c r="AO346" s="85"/>
      <c r="AP346" s="7" t="s">
        <v>4</v>
      </c>
      <c r="AQ346" s="7">
        <v>1</v>
      </c>
      <c r="AR346" s="7"/>
      <c r="AS346" s="22"/>
      <c r="AT346" s="22"/>
      <c r="AU346" s="22"/>
      <c r="AV346" s="31"/>
      <c r="AW346" s="6"/>
      <c r="AX346" s="61"/>
      <c r="AZ346" s="52"/>
      <c r="BA346" s="84"/>
      <c r="BB346" s="85"/>
      <c r="BC346" s="7"/>
      <c r="BD346" s="7"/>
      <c r="BE346" s="7"/>
      <c r="BF346" s="22"/>
      <c r="BG346" s="22"/>
      <c r="BH346" s="22"/>
      <c r="BI346" s="31"/>
      <c r="BJ346" s="8"/>
      <c r="BK346" s="61"/>
      <c r="BM346" s="19" t="str">
        <f t="shared" si="444"/>
        <v/>
      </c>
      <c r="BN346" s="20" t="str">
        <f t="shared" si="445"/>
        <v/>
      </c>
    </row>
    <row r="347" spans="2:66" ht="15.75" thickBot="1" x14ac:dyDescent="0.3">
      <c r="B347" s="40"/>
      <c r="C347" s="41"/>
      <c r="D347" s="42"/>
      <c r="E347" s="139"/>
      <c r="F347" s="43"/>
      <c r="G347" s="41"/>
      <c r="H347" s="41"/>
      <c r="I347" s="44"/>
      <c r="J347" s="41"/>
      <c r="K347" s="45"/>
      <c r="M347" s="53"/>
      <c r="N347" s="59"/>
      <c r="O347" s="54"/>
      <c r="P347" s="55"/>
      <c r="Q347" s="125"/>
      <c r="R347" s="55"/>
      <c r="S347" s="55"/>
      <c r="T347" s="55"/>
      <c r="U347" s="55"/>
      <c r="V347" s="55"/>
      <c r="W347" s="56"/>
      <c r="X347" s="57"/>
      <c r="Z347" s="53"/>
      <c r="AA347" s="59"/>
      <c r="AB347" s="54"/>
      <c r="AC347" s="55"/>
      <c r="AD347" s="55"/>
      <c r="AE347" s="67"/>
      <c r="AF347" s="55"/>
      <c r="AG347" s="55"/>
      <c r="AH347" s="55"/>
      <c r="AI347" s="55"/>
      <c r="AJ347" s="69"/>
      <c r="AK347" s="57"/>
      <c r="AM347" s="53"/>
      <c r="AN347" s="59"/>
      <c r="AO347" s="54"/>
      <c r="AP347" s="55"/>
      <c r="AQ347" s="55"/>
      <c r="AR347" s="55"/>
      <c r="AS347" s="55"/>
      <c r="AT347" s="55"/>
      <c r="AU347" s="55"/>
      <c r="AV347" s="55"/>
      <c r="AW347" s="56"/>
      <c r="AX347" s="57"/>
      <c r="AZ347" s="53"/>
      <c r="BA347" s="59"/>
      <c r="BB347" s="54"/>
      <c r="BC347" s="55"/>
      <c r="BD347" s="55"/>
      <c r="BE347" s="55"/>
      <c r="BF347" s="55"/>
      <c r="BG347" s="55"/>
      <c r="BH347" s="55"/>
      <c r="BI347" s="55"/>
      <c r="BJ347" s="56"/>
      <c r="BK347" s="57"/>
      <c r="BM347" s="19" t="str">
        <f t="shared" si="444"/>
        <v/>
      </c>
      <c r="BN347" s="20" t="str">
        <f t="shared" si="445"/>
        <v/>
      </c>
    </row>
    <row r="348" spans="2:66" x14ac:dyDescent="0.25">
      <c r="B348" s="34" t="s">
        <v>390</v>
      </c>
      <c r="C348" s="35" t="s">
        <v>375</v>
      </c>
      <c r="D348" s="36">
        <f ca="1">IF(EXACT(C348, ""), "", VLOOKUP(C348, OFFSET($BM$6, 0, 0, PARAMETER!$C$2, 2), 2, FALSE))</f>
        <v>44158</v>
      </c>
      <c r="E348" s="138"/>
      <c r="F348" s="37">
        <f ca="1">IF(OR(EXACT(G348, ""), EXACT(H348, "")), "", H348-G348)</f>
        <v>0</v>
      </c>
      <c r="G348" s="38">
        <f ca="1">IF(COUNT(T348, AG348, AT348, BG348)=0, D348, MIN(T348, AG348, AT348, BG348))</f>
        <v>44158</v>
      </c>
      <c r="H348" s="38">
        <f ca="1">IF(COUNT(U348, AH348, AU348, BH348)=0, (D348 + IFERROR(1/(1/E348), 0)), MAX(U348, AH348, AU348, BH348))</f>
        <v>44158</v>
      </c>
      <c r="I348" s="37">
        <f ca="1">IF(OR(EXACT(J348, ""), EXACT(K348, "")), "", K348-J348)</f>
        <v>0</v>
      </c>
      <c r="J348" s="38">
        <f ca="1">IF(COUNT(W348, AJ348, AW348, BJ348)=0, D348, MIN(W348, AJ348, AW348, BJ348))</f>
        <v>44158</v>
      </c>
      <c r="K348" s="39">
        <f ca="1">IF(COUNT(X348, AK348, AX348, BK348)=0, (D348 + IFERROR(1/(1/E348), 0)), MAX(X348, AK348, AX348, BK348))</f>
        <v>44158</v>
      </c>
      <c r="M348" s="46"/>
      <c r="N348" s="58"/>
      <c r="O348" s="47"/>
      <c r="P348" s="48"/>
      <c r="Q348" s="123" t="str">
        <f>IF(OR(EXACT(R348, ""), EXACT(S348, "")), "", S348-R348)</f>
        <v/>
      </c>
      <c r="R348" s="50" t="str">
        <f>IF(COUNT(R349:R353)=0, "", MIN(R349:R353))</f>
        <v/>
      </c>
      <c r="S348" s="50" t="str">
        <f>IF(COUNT(S349:S353)=0, "", MAX(S349:S353))</f>
        <v/>
      </c>
      <c r="T348" s="50" t="str">
        <f>IF(COUNT(T349:T353)=0, "", MIN(T349:T353))</f>
        <v/>
      </c>
      <c r="U348" s="50" t="str">
        <f>IF(COUNT(U349:U353)=0, "", MAX(U349:U353))</f>
        <v/>
      </c>
      <c r="V348" s="49" t="str">
        <f>IF(OR(EXACT(W348, ""), EXACT(X348, "")), "", X348-W348)</f>
        <v/>
      </c>
      <c r="W348" s="50" t="str">
        <f>IF(COUNT(W349:W353)=0, "", MIN(W349:W353))</f>
        <v/>
      </c>
      <c r="X348" s="51" t="str">
        <f>IF(COUNT(X349:X353)=0, "", MAX(X349:X353))</f>
        <v/>
      </c>
      <c r="Y348" s="11"/>
      <c r="Z348" s="46"/>
      <c r="AA348" s="58"/>
      <c r="AB348" s="47"/>
      <c r="AC348" s="48"/>
      <c r="AD348" s="49" t="str">
        <f>IF(OR(EXACT(AE348, ""), EXACT(AF348, "")), "", AF348-AE348)</f>
        <v/>
      </c>
      <c r="AE348" s="50" t="str">
        <f>IF(COUNT(AE349:AE353)=0, "", MIN(AE349:AE353))</f>
        <v/>
      </c>
      <c r="AF348" s="50" t="str">
        <f>IF(COUNT(AF349:AF353)=0, "", MAX(AF349:AF353))</f>
        <v/>
      </c>
      <c r="AG348" s="50" t="str">
        <f>IF(COUNT(AG349:AG353)=0, "", MIN(AG349:AG353))</f>
        <v/>
      </c>
      <c r="AH348" s="50" t="str">
        <f>IF(COUNT(AH349:AH353)=0, "", MAX(AH349:AH353))</f>
        <v/>
      </c>
      <c r="AI348" s="49" t="str">
        <f>IF(OR(EXACT(AJ348, ""), EXACT(AK348, "")), "", AK348-AJ348)</f>
        <v/>
      </c>
      <c r="AJ348" s="50" t="str">
        <f>IF(COUNT(AJ349:AJ353)=0, "", MIN(AJ349:AJ353))</f>
        <v/>
      </c>
      <c r="AK348" s="51" t="str">
        <f>IF(COUNT(AK349:AK353)=0, "", MAX(AK349:AK353))</f>
        <v/>
      </c>
      <c r="AL348" s="11"/>
      <c r="AM348" s="46"/>
      <c r="AN348" s="58"/>
      <c r="AO348" s="47"/>
      <c r="AP348" s="48"/>
      <c r="AQ348" s="49" t="str">
        <f>IF(OR(EXACT(AR348, ""), EXACT(AS348, "")), "", AS348-AR348)</f>
        <v/>
      </c>
      <c r="AR348" s="50" t="str">
        <f>IF(COUNT(AR349:AR353)=0, "", MIN(AR349:AR353))</f>
        <v/>
      </c>
      <c r="AS348" s="50" t="str">
        <f>IF(COUNT(AS349:AS353)=0, "", MAX(AS349:AS353))</f>
        <v/>
      </c>
      <c r="AT348" s="50" t="str">
        <f>IF(COUNT(AT349:AT353)=0, "", MIN(AT349:AT353))</f>
        <v/>
      </c>
      <c r="AU348" s="50" t="str">
        <f>IF(COUNT(AU349:AU353)=0, "", MAX(AU349:AU353))</f>
        <v/>
      </c>
      <c r="AV348" s="49" t="str">
        <f>IF(OR(EXACT(AW348, ""), EXACT(AX348, "")), "", AX348-AW348)</f>
        <v/>
      </c>
      <c r="AW348" s="50" t="str">
        <f>IF(COUNT(AW349:AW353)=0, "", MIN(AW349:AW353))</f>
        <v/>
      </c>
      <c r="AX348" s="51" t="str">
        <f>IF(COUNT(AX349:AX353)=0, "", MAX(AX349:AX353))</f>
        <v/>
      </c>
      <c r="AY348" s="11"/>
      <c r="AZ348" s="46"/>
      <c r="BA348" s="58"/>
      <c r="BB348" s="47"/>
      <c r="BC348" s="48"/>
      <c r="BD348" s="49" t="str">
        <f>IF(OR(EXACT(BE348, ""), EXACT(BF348, "")), "", BF348-BE348)</f>
        <v/>
      </c>
      <c r="BE348" s="50" t="str">
        <f>IF(COUNT(BE349:BE353)=0, "", MIN(BE349:BE353))</f>
        <v/>
      </c>
      <c r="BF348" s="50" t="str">
        <f>IF(COUNT(BF349:BF353)=0, "", MAX(BF349:BF353))</f>
        <v/>
      </c>
      <c r="BG348" s="50" t="str">
        <f>IF(COUNT(BG349:BG353)=0, "", MIN(BG349:BG353))</f>
        <v/>
      </c>
      <c r="BH348" s="50" t="str">
        <f>IF(COUNT(BH349:BH353)=0, "", MAX(BH349:BH353))</f>
        <v/>
      </c>
      <c r="BI348" s="49" t="str">
        <f>IF(OR(EXACT(BJ348, ""), EXACT(BK348, "")), "", BK348-BJ348)</f>
        <v/>
      </c>
      <c r="BJ348" s="50" t="str">
        <f>IF(COUNT(BJ349:BJ353)=0, "", MIN(BJ349:BJ353))</f>
        <v/>
      </c>
      <c r="BK348" s="51" t="str">
        <f>IF(COUNT(BK349:BK353)=0, "", MAX(BK349:BK353))</f>
        <v/>
      </c>
      <c r="BM348" s="19" t="str">
        <f t="shared" si="444"/>
        <v>FixedAsset.Report</v>
      </c>
      <c r="BN348" s="20">
        <f t="shared" ca="1" si="445"/>
        <v>44158</v>
      </c>
    </row>
    <row r="349" spans="2:66" x14ac:dyDescent="0.25">
      <c r="B349" s="143"/>
      <c r="C349" s="144"/>
      <c r="D349" s="150">
        <f ca="1">D348</f>
        <v>44158</v>
      </c>
      <c r="E349" s="151"/>
      <c r="F349" s="146"/>
      <c r="G349" s="144"/>
      <c r="H349" s="144"/>
      <c r="I349" s="147"/>
      <c r="J349" s="144"/>
      <c r="K349" s="148"/>
      <c r="M349" s="52"/>
      <c r="N349" s="9"/>
      <c r="O349" s="10"/>
      <c r="P349" s="7"/>
      <c r="Q349" s="124"/>
      <c r="R349" s="66"/>
      <c r="S349" s="22" t="str">
        <f t="shared" ref="S349:S351" si="497">IF(OR(EXACT(Q349,""), EXACT(R349,"")), "", Q349+R349)</f>
        <v/>
      </c>
      <c r="T349" s="22" t="str">
        <f t="shared" ref="T349:T351" si="498">IF(OR(EXACT(Q349,""), EXACT(R349,"")), "", IF(R349&lt;$D349, $D349, R349))</f>
        <v/>
      </c>
      <c r="U349" s="22" t="str">
        <f t="shared" ref="U349:U351" si="499">IF(OR(EXACT(Q349,""), EXACT(R349,"")), "", Q349+T349)</f>
        <v/>
      </c>
      <c r="V349" s="31" t="str">
        <f t="shared" ref="V349:V351" si="500">IF(OR(EXACT(W349,""), EXACT(X349,"")), "",  X349-W349)</f>
        <v/>
      </c>
      <c r="W349" s="66"/>
      <c r="X349" s="61"/>
      <c r="Z349" s="52"/>
      <c r="AA349" s="9" t="s">
        <v>7</v>
      </c>
      <c r="AB349" s="10"/>
      <c r="AC349" s="7" t="s">
        <v>4</v>
      </c>
      <c r="AD349" s="7"/>
      <c r="AE349" s="68"/>
      <c r="AF349" s="22" t="str">
        <f t="shared" ref="AF349:AF351" si="501">IF(OR(EXACT(AD349,""), EXACT(AE349,"")), "", AD349+AE349)</f>
        <v/>
      </c>
      <c r="AG349" s="22" t="str">
        <f t="shared" ref="AG349:AG351" si="502">IF(OR(EXACT(AD349,""), EXACT(AE349,"")), "", IF(AE349&lt;$D349, $D349, AE349))</f>
        <v/>
      </c>
      <c r="AH349" s="22" t="str">
        <f t="shared" ref="AH349:AH351" si="503">IF(OR(EXACT(AD349,""), EXACT(AE349,"")), "", AD349+AG349)</f>
        <v/>
      </c>
      <c r="AI349" s="31" t="str">
        <f t="shared" ref="AI349:AI351" si="504">IF(OR(EXACT(AJ349,""), EXACT(AK349,"")), "",  AK349-AJ349)</f>
        <v/>
      </c>
      <c r="AJ349" s="66"/>
      <c r="AK349" s="61"/>
      <c r="AM349" s="52" t="s">
        <v>0</v>
      </c>
      <c r="AN349" s="102" t="s">
        <v>6</v>
      </c>
      <c r="AO349" s="103"/>
      <c r="AP349" s="7"/>
      <c r="AQ349" s="7"/>
      <c r="AR349" s="7"/>
      <c r="AS349" s="22" t="str">
        <f t="shared" ref="AS349:AS351" si="505">IF(OR(EXACT(AQ349,""), EXACT(AR349,"")), "", AQ349+AR349)</f>
        <v/>
      </c>
      <c r="AT349" s="22" t="str">
        <f t="shared" ref="AT349:AT351" si="506">IF(OR(EXACT(AQ349, ""), EXACT(AR349, "")), "", IF(EXACT($D349, ""), AR349, IF(AR349&lt;$D349, $D349, AR349)))</f>
        <v/>
      </c>
      <c r="AU349" s="22" t="str">
        <f t="shared" ref="AU349:AU351" si="507">IF(OR(EXACT(AQ349,""), EXACT(AR349,"")), "", AQ349+AT349)</f>
        <v/>
      </c>
      <c r="AV349" s="31" t="str">
        <f t="shared" ref="AV349:AV351" si="508">IF(OR(EXACT(AW349,""), EXACT(AX349,"")), "",  AX349-AW349)</f>
        <v/>
      </c>
      <c r="AW349" s="6"/>
      <c r="AX349" s="61"/>
      <c r="AZ349" s="52"/>
      <c r="BA349" s="104"/>
      <c r="BB349" s="105"/>
      <c r="BC349" s="7"/>
      <c r="BD349" s="7"/>
      <c r="BE349" s="7"/>
      <c r="BF349" s="22" t="str">
        <f t="shared" ref="BF349:BF351" si="509">IF(OR(EXACT(BD349,""), EXACT(BE349,"")), "", BD349+BE349)</f>
        <v/>
      </c>
      <c r="BG349" s="22" t="str">
        <f t="shared" ref="BG349:BG351" si="510">IF(OR(EXACT(BD349, ""), EXACT(BE349, "")), "", IF(EXACT($D349, ""), BE349, IF(BE349&lt;$D349, $D349, BE349)))</f>
        <v/>
      </c>
      <c r="BH349" s="22" t="str">
        <f t="shared" ref="BH349:BH351" si="511">IF(OR(EXACT(BD349,""), EXACT(BE349,"")), "", BD349+BG349)</f>
        <v/>
      </c>
      <c r="BI349" s="31" t="str">
        <f t="shared" ref="BI349:BI351" si="512">IF(OR(EXACT(BJ349,""), EXACT(BK349,"")), "",  BK349-BJ349)</f>
        <v/>
      </c>
      <c r="BJ349" s="8"/>
      <c r="BK349" s="61" t="s">
        <v>299</v>
      </c>
      <c r="BM349" s="19" t="str">
        <f t="shared" si="444"/>
        <v/>
      </c>
      <c r="BN349" s="20" t="str">
        <f t="shared" si="445"/>
        <v/>
      </c>
    </row>
    <row r="350" spans="2:66" x14ac:dyDescent="0.25">
      <c r="B350" s="143"/>
      <c r="C350" s="144"/>
      <c r="D350" s="150">
        <f t="shared" ref="D350:D352" ca="1" si="513">D349</f>
        <v>44158</v>
      </c>
      <c r="E350" s="151"/>
      <c r="F350" s="146"/>
      <c r="G350" s="144"/>
      <c r="H350" s="144"/>
      <c r="I350" s="147"/>
      <c r="J350" s="144"/>
      <c r="K350" s="148"/>
      <c r="M350" s="52"/>
      <c r="N350" s="9"/>
      <c r="O350" s="10"/>
      <c r="P350" s="7"/>
      <c r="Q350" s="124"/>
      <c r="R350" s="66"/>
      <c r="S350" s="22" t="str">
        <f t="shared" si="497"/>
        <v/>
      </c>
      <c r="T350" s="22" t="str">
        <f t="shared" si="498"/>
        <v/>
      </c>
      <c r="U350" s="22" t="str">
        <f t="shared" si="499"/>
        <v/>
      </c>
      <c r="V350" s="31" t="str">
        <f t="shared" si="500"/>
        <v/>
      </c>
      <c r="W350" s="66"/>
      <c r="X350" s="61"/>
      <c r="Z350" s="52"/>
      <c r="AA350" s="9"/>
      <c r="AB350" s="10"/>
      <c r="AC350" s="7"/>
      <c r="AD350" s="7"/>
      <c r="AE350" s="66"/>
      <c r="AF350" s="22" t="str">
        <f t="shared" si="501"/>
        <v/>
      </c>
      <c r="AG350" s="22" t="str">
        <f t="shared" si="502"/>
        <v/>
      </c>
      <c r="AH350" s="22" t="str">
        <f t="shared" si="503"/>
        <v/>
      </c>
      <c r="AI350" s="31" t="str">
        <f t="shared" si="504"/>
        <v/>
      </c>
      <c r="AJ350" s="66"/>
      <c r="AK350" s="61"/>
      <c r="AM350" s="52"/>
      <c r="AN350" s="9" t="s">
        <v>7</v>
      </c>
      <c r="AO350" s="10"/>
      <c r="AP350" s="7" t="s">
        <v>4</v>
      </c>
      <c r="AQ350" s="7">
        <v>1</v>
      </c>
      <c r="AR350" s="6"/>
      <c r="AS350" s="22" t="str">
        <f t="shared" si="505"/>
        <v/>
      </c>
      <c r="AT350" s="22" t="str">
        <f t="shared" si="506"/>
        <v/>
      </c>
      <c r="AU350" s="22" t="str">
        <f t="shared" si="507"/>
        <v/>
      </c>
      <c r="AV350" s="31" t="str">
        <f t="shared" si="508"/>
        <v/>
      </c>
      <c r="AW350" s="6"/>
      <c r="AX350" s="61"/>
      <c r="AZ350" s="52"/>
      <c r="BA350" s="104"/>
      <c r="BB350" s="105"/>
      <c r="BC350" s="7"/>
      <c r="BD350" s="7"/>
      <c r="BE350" s="7"/>
      <c r="BF350" s="22" t="str">
        <f t="shared" si="509"/>
        <v/>
      </c>
      <c r="BG350" s="22" t="str">
        <f t="shared" si="510"/>
        <v/>
      </c>
      <c r="BH350" s="22" t="str">
        <f t="shared" si="511"/>
        <v/>
      </c>
      <c r="BI350" s="31" t="str">
        <f t="shared" si="512"/>
        <v/>
      </c>
      <c r="BJ350" s="8"/>
      <c r="BK350" s="61" t="s">
        <v>299</v>
      </c>
      <c r="BM350" s="19" t="str">
        <f t="shared" si="444"/>
        <v/>
      </c>
      <c r="BN350" s="20" t="str">
        <f t="shared" si="445"/>
        <v/>
      </c>
    </row>
    <row r="351" spans="2:66" x14ac:dyDescent="0.25">
      <c r="B351" s="143"/>
      <c r="C351" s="144"/>
      <c r="D351" s="150">
        <f t="shared" ca="1" si="513"/>
        <v>44158</v>
      </c>
      <c r="E351" s="151"/>
      <c r="F351" s="146"/>
      <c r="G351" s="144"/>
      <c r="H351" s="144"/>
      <c r="I351" s="147"/>
      <c r="J351" s="144"/>
      <c r="K351" s="148"/>
      <c r="M351" s="52"/>
      <c r="N351" s="9"/>
      <c r="O351" s="10"/>
      <c r="P351" s="7"/>
      <c r="Q351" s="124"/>
      <c r="R351" s="66"/>
      <c r="S351" s="22" t="str">
        <f t="shared" si="497"/>
        <v/>
      </c>
      <c r="T351" s="22" t="str">
        <f t="shared" si="498"/>
        <v/>
      </c>
      <c r="U351" s="22" t="str">
        <f t="shared" si="499"/>
        <v/>
      </c>
      <c r="V351" s="31" t="str">
        <f t="shared" si="500"/>
        <v/>
      </c>
      <c r="W351" s="66"/>
      <c r="X351" s="61"/>
      <c r="Z351" s="52"/>
      <c r="AA351" s="9"/>
      <c r="AB351" s="10"/>
      <c r="AC351" s="7"/>
      <c r="AD351" s="7"/>
      <c r="AE351" s="68"/>
      <c r="AF351" s="22" t="str">
        <f t="shared" si="501"/>
        <v/>
      </c>
      <c r="AG351" s="22" t="str">
        <f t="shared" si="502"/>
        <v/>
      </c>
      <c r="AH351" s="22" t="str">
        <f t="shared" si="503"/>
        <v/>
      </c>
      <c r="AI351" s="31" t="str">
        <f t="shared" si="504"/>
        <v/>
      </c>
      <c r="AJ351" s="66"/>
      <c r="AK351" s="61"/>
      <c r="AM351" s="52" t="s">
        <v>0</v>
      </c>
      <c r="AN351" s="102" t="s">
        <v>5</v>
      </c>
      <c r="AO351" s="103"/>
      <c r="AP351" s="7"/>
      <c r="AQ351" s="7"/>
      <c r="AR351" s="7"/>
      <c r="AS351" s="22" t="str">
        <f t="shared" si="505"/>
        <v/>
      </c>
      <c r="AT351" s="22" t="str">
        <f t="shared" si="506"/>
        <v/>
      </c>
      <c r="AU351" s="22" t="str">
        <f t="shared" si="507"/>
        <v/>
      </c>
      <c r="AV351" s="31" t="str">
        <f t="shared" si="508"/>
        <v/>
      </c>
      <c r="AW351" s="6"/>
      <c r="AX351" s="61"/>
      <c r="AZ351" s="52"/>
      <c r="BA351" s="104"/>
      <c r="BB351" s="105"/>
      <c r="BC351" s="7"/>
      <c r="BD351" s="7"/>
      <c r="BE351" s="7"/>
      <c r="BF351" s="22" t="str">
        <f t="shared" si="509"/>
        <v/>
      </c>
      <c r="BG351" s="22" t="str">
        <f t="shared" si="510"/>
        <v/>
      </c>
      <c r="BH351" s="22" t="str">
        <f t="shared" si="511"/>
        <v/>
      </c>
      <c r="BI351" s="31" t="str">
        <f t="shared" si="512"/>
        <v/>
      </c>
      <c r="BJ351" s="8"/>
      <c r="BK351" s="61" t="s">
        <v>299</v>
      </c>
      <c r="BM351" s="19" t="str">
        <f t="shared" si="444"/>
        <v/>
      </c>
      <c r="BN351" s="20" t="str">
        <f t="shared" si="445"/>
        <v/>
      </c>
    </row>
    <row r="352" spans="2:66" x14ac:dyDescent="0.25">
      <c r="B352" s="143"/>
      <c r="C352" s="144"/>
      <c r="D352" s="150">
        <f t="shared" ca="1" si="513"/>
        <v>44158</v>
      </c>
      <c r="E352" s="151"/>
      <c r="F352" s="146"/>
      <c r="G352" s="144"/>
      <c r="H352" s="144"/>
      <c r="I352" s="147"/>
      <c r="J352" s="144"/>
      <c r="K352" s="148"/>
      <c r="M352" s="52"/>
      <c r="N352" s="9"/>
      <c r="O352" s="10"/>
      <c r="P352" s="7"/>
      <c r="Q352" s="124"/>
      <c r="R352" s="66"/>
      <c r="S352" s="22"/>
      <c r="T352" s="22"/>
      <c r="U352" s="22"/>
      <c r="V352" s="31"/>
      <c r="W352" s="66"/>
      <c r="X352" s="61"/>
      <c r="Z352" s="52"/>
      <c r="AA352" s="9"/>
      <c r="AB352" s="10"/>
      <c r="AC352" s="7"/>
      <c r="AD352" s="7"/>
      <c r="AE352" s="68"/>
      <c r="AF352" s="22"/>
      <c r="AG352" s="22"/>
      <c r="AH352" s="22"/>
      <c r="AI352" s="31"/>
      <c r="AJ352" s="66"/>
      <c r="AK352" s="61"/>
      <c r="AM352" s="52"/>
      <c r="AN352" s="82" t="s">
        <v>7</v>
      </c>
      <c r="AO352" s="85"/>
      <c r="AP352" s="7" t="s">
        <v>4</v>
      </c>
      <c r="AQ352" s="7">
        <v>1</v>
      </c>
      <c r="AR352" s="7"/>
      <c r="AS352" s="22"/>
      <c r="AT352" s="22"/>
      <c r="AU352" s="22"/>
      <c r="AV352" s="31"/>
      <c r="AW352" s="6"/>
      <c r="AX352" s="61"/>
      <c r="AZ352" s="52"/>
      <c r="BA352" s="84"/>
      <c r="BB352" s="85"/>
      <c r="BC352" s="7"/>
      <c r="BD352" s="7"/>
      <c r="BE352" s="7"/>
      <c r="BF352" s="22"/>
      <c r="BG352" s="22"/>
      <c r="BH352" s="22"/>
      <c r="BI352" s="31"/>
      <c r="BJ352" s="8"/>
      <c r="BK352" s="61"/>
      <c r="BM352" s="19" t="str">
        <f t="shared" si="444"/>
        <v/>
      </c>
      <c r="BN352" s="20" t="str">
        <f t="shared" si="445"/>
        <v/>
      </c>
    </row>
    <row r="353" spans="2:66" ht="15.75" thickBot="1" x14ac:dyDescent="0.3">
      <c r="B353" s="40"/>
      <c r="C353" s="41"/>
      <c r="D353" s="42"/>
      <c r="E353" s="139"/>
      <c r="F353" s="43"/>
      <c r="G353" s="41"/>
      <c r="H353" s="41"/>
      <c r="I353" s="44"/>
      <c r="J353" s="41"/>
      <c r="K353" s="45"/>
      <c r="M353" s="53"/>
      <c r="N353" s="59"/>
      <c r="O353" s="54"/>
      <c r="P353" s="55"/>
      <c r="Q353" s="125"/>
      <c r="R353" s="55"/>
      <c r="S353" s="55"/>
      <c r="T353" s="55"/>
      <c r="U353" s="55"/>
      <c r="V353" s="55"/>
      <c r="W353" s="56"/>
      <c r="X353" s="57"/>
      <c r="Z353" s="53"/>
      <c r="AA353" s="59"/>
      <c r="AB353" s="54"/>
      <c r="AC353" s="55"/>
      <c r="AD353" s="55"/>
      <c r="AE353" s="67"/>
      <c r="AF353" s="55"/>
      <c r="AG353" s="55"/>
      <c r="AH353" s="55"/>
      <c r="AI353" s="55"/>
      <c r="AJ353" s="69"/>
      <c r="AK353" s="57"/>
      <c r="AM353" s="53"/>
      <c r="AN353" s="59"/>
      <c r="AO353" s="54"/>
      <c r="AP353" s="55"/>
      <c r="AQ353" s="55"/>
      <c r="AR353" s="55"/>
      <c r="AS353" s="55"/>
      <c r="AT353" s="55"/>
      <c r="AU353" s="55"/>
      <c r="AV353" s="55"/>
      <c r="AW353" s="56"/>
      <c r="AX353" s="57"/>
      <c r="AZ353" s="53"/>
      <c r="BA353" s="59"/>
      <c r="BB353" s="54"/>
      <c r="BC353" s="55"/>
      <c r="BD353" s="55"/>
      <c r="BE353" s="55"/>
      <c r="BF353" s="55"/>
      <c r="BG353" s="55"/>
      <c r="BH353" s="55"/>
      <c r="BI353" s="55"/>
      <c r="BJ353" s="56"/>
      <c r="BK353" s="57"/>
      <c r="BM353" s="19" t="str">
        <f t="shared" si="444"/>
        <v/>
      </c>
      <c r="BN353" s="20" t="str">
        <f t="shared" si="445"/>
        <v/>
      </c>
    </row>
    <row r="354" spans="2:66" x14ac:dyDescent="0.25">
      <c r="B354" s="34" t="s">
        <v>424</v>
      </c>
      <c r="C354" s="35" t="s">
        <v>375</v>
      </c>
      <c r="D354" s="36">
        <f ca="1">IF(EXACT(C354, ""), "", VLOOKUP(C354, OFFSET($BM$6, 0, 0, PARAMETER!$C$2, 2), 2, FALSE))</f>
        <v>44158</v>
      </c>
      <c r="E354" s="138"/>
      <c r="F354" s="37">
        <f ca="1">IF(OR(EXACT(G354, ""), EXACT(H354, "")), "", H354-G354)</f>
        <v>0</v>
      </c>
      <c r="G354" s="38">
        <f ca="1">IF(COUNT(T354, AG354, AT354, BG354)=0, D354, MIN(T354, AG354, AT354, BG354))</f>
        <v>44158</v>
      </c>
      <c r="H354" s="38">
        <f ca="1">IF(COUNT(U354, AH354, AU354, BH354)=0, (D354 + IFERROR(1/(1/E354), 0)), MAX(U354, AH354, AU354, BH354))</f>
        <v>44158</v>
      </c>
      <c r="I354" s="37">
        <f ca="1">IF(OR(EXACT(J354, ""), EXACT(K354, "")), "", K354-J354)</f>
        <v>0</v>
      </c>
      <c r="J354" s="38">
        <f ca="1">IF(COUNT(W354, AJ354, AW354, BJ354)=0, D354, MIN(W354, AJ354, AW354, BJ354))</f>
        <v>44158</v>
      </c>
      <c r="K354" s="39">
        <f ca="1">IF(COUNT(X354, AK354, AX354, BK354)=0, (D354 + IFERROR(1/(1/E354), 0)), MAX(X354, AK354, AX354, BK354))</f>
        <v>44158</v>
      </c>
      <c r="M354" s="46"/>
      <c r="N354" s="58"/>
      <c r="O354" s="47"/>
      <c r="P354" s="48"/>
      <c r="Q354" s="123" t="str">
        <f>IF(OR(EXACT(R354, ""), EXACT(S354, "")), "", S354-R354)</f>
        <v/>
      </c>
      <c r="R354" s="50" t="str">
        <f>IF(COUNT(R355:R359)=0, "", MIN(R355:R359))</f>
        <v/>
      </c>
      <c r="S354" s="50" t="str">
        <f>IF(COUNT(S355:S359)=0, "", MAX(S355:S359))</f>
        <v/>
      </c>
      <c r="T354" s="50" t="str">
        <f>IF(COUNT(T355:T359)=0, "", MIN(T355:T359))</f>
        <v/>
      </c>
      <c r="U354" s="50" t="str">
        <f>IF(COUNT(U355:U359)=0, "", MAX(U355:U359))</f>
        <v/>
      </c>
      <c r="V354" s="49" t="str">
        <f>IF(OR(EXACT(W354, ""), EXACT(X354, "")), "", X354-W354)</f>
        <v/>
      </c>
      <c r="W354" s="50" t="str">
        <f>IF(COUNT(W355:W359)=0, "", MIN(W355:W359))</f>
        <v/>
      </c>
      <c r="X354" s="51" t="str">
        <f>IF(COUNT(X355:X359)=0, "", MAX(X355:X359))</f>
        <v/>
      </c>
      <c r="Y354" s="11"/>
      <c r="Z354" s="46"/>
      <c r="AA354" s="58"/>
      <c r="AB354" s="47"/>
      <c r="AC354" s="48"/>
      <c r="AD354" s="49" t="str">
        <f>IF(OR(EXACT(AE354, ""), EXACT(AF354, "")), "", AF354-AE354)</f>
        <v/>
      </c>
      <c r="AE354" s="50" t="str">
        <f>IF(COUNT(AE355:AE359)=0, "", MIN(AE355:AE359))</f>
        <v/>
      </c>
      <c r="AF354" s="50" t="str">
        <f>IF(COUNT(AF355:AF359)=0, "", MAX(AF355:AF359))</f>
        <v/>
      </c>
      <c r="AG354" s="50" t="str">
        <f>IF(COUNT(AG355:AG359)=0, "", MIN(AG355:AG359))</f>
        <v/>
      </c>
      <c r="AH354" s="50" t="str">
        <f>IF(COUNT(AH355:AH359)=0, "", MAX(AH355:AH359))</f>
        <v/>
      </c>
      <c r="AI354" s="49" t="str">
        <f>IF(OR(EXACT(AJ354, ""), EXACT(AK354, "")), "", AK354-AJ354)</f>
        <v/>
      </c>
      <c r="AJ354" s="50" t="str">
        <f>IF(COUNT(AJ355:AJ359)=0, "", MIN(AJ355:AJ359))</f>
        <v/>
      </c>
      <c r="AK354" s="51" t="str">
        <f>IF(COUNT(AK355:AK359)=0, "", MAX(AK355:AK359))</f>
        <v/>
      </c>
      <c r="AL354" s="11"/>
      <c r="AM354" s="46"/>
      <c r="AN354" s="58"/>
      <c r="AO354" s="47"/>
      <c r="AP354" s="48"/>
      <c r="AQ354" s="49" t="str">
        <f>IF(OR(EXACT(AR354, ""), EXACT(AS354, "")), "", AS354-AR354)</f>
        <v/>
      </c>
      <c r="AR354" s="50" t="str">
        <f>IF(COUNT(AR355:AR359)=0, "", MIN(AR355:AR359))</f>
        <v/>
      </c>
      <c r="AS354" s="50" t="str">
        <f>IF(COUNT(AS355:AS359)=0, "", MAX(AS355:AS359))</f>
        <v/>
      </c>
      <c r="AT354" s="50" t="str">
        <f>IF(COUNT(AT355:AT359)=0, "", MIN(AT355:AT359))</f>
        <v/>
      </c>
      <c r="AU354" s="50" t="str">
        <f>IF(COUNT(AU355:AU359)=0, "", MAX(AU355:AU359))</f>
        <v/>
      </c>
      <c r="AV354" s="49" t="str">
        <f>IF(OR(EXACT(AW354, ""), EXACT(AX354, "")), "", AX354-AW354)</f>
        <v/>
      </c>
      <c r="AW354" s="50" t="str">
        <f>IF(COUNT(AW355:AW359)=0, "", MIN(AW355:AW359))</f>
        <v/>
      </c>
      <c r="AX354" s="51" t="str">
        <f>IF(COUNT(AX355:AX359)=0, "", MAX(AX355:AX359))</f>
        <v/>
      </c>
      <c r="AY354" s="11"/>
      <c r="AZ354" s="46"/>
      <c r="BA354" s="58"/>
      <c r="BB354" s="47"/>
      <c r="BC354" s="48"/>
      <c r="BD354" s="49" t="str">
        <f>IF(OR(EXACT(BE354, ""), EXACT(BF354, "")), "", BF354-BE354)</f>
        <v/>
      </c>
      <c r="BE354" s="50" t="str">
        <f>IF(COUNT(BE355:BE359)=0, "", MIN(BE355:BE359))</f>
        <v/>
      </c>
      <c r="BF354" s="50" t="str">
        <f>IF(COUNT(BF355:BF359)=0, "", MAX(BF355:BF359))</f>
        <v/>
      </c>
      <c r="BG354" s="50" t="str">
        <f>IF(COUNT(BG355:BG359)=0, "", MIN(BG355:BG359))</f>
        <v/>
      </c>
      <c r="BH354" s="50" t="str">
        <f>IF(COUNT(BH355:BH359)=0, "", MAX(BH355:BH359))</f>
        <v/>
      </c>
      <c r="BI354" s="49" t="str">
        <f>IF(OR(EXACT(BJ354, ""), EXACT(BK354, "")), "", BK354-BJ354)</f>
        <v/>
      </c>
      <c r="BJ354" s="50" t="str">
        <f>IF(COUNT(BJ355:BJ359)=0, "", MIN(BJ355:BJ359))</f>
        <v/>
      </c>
      <c r="BK354" s="51" t="str">
        <f>IF(COUNT(BK355:BK359)=0, "", MAX(BK355:BK359))</f>
        <v/>
      </c>
      <c r="BM354" s="19" t="str">
        <f t="shared" si="444"/>
        <v>HumanResource.System.Sync</v>
      </c>
      <c r="BN354" s="20">
        <f t="shared" ca="1" si="445"/>
        <v>44158</v>
      </c>
    </row>
    <row r="355" spans="2:66" x14ac:dyDescent="0.25">
      <c r="B355" s="143"/>
      <c r="C355" s="144"/>
      <c r="D355" s="150">
        <f ca="1">D354</f>
        <v>44158</v>
      </c>
      <c r="E355" s="151"/>
      <c r="F355" s="146"/>
      <c r="G355" s="144"/>
      <c r="H355" s="144"/>
      <c r="I355" s="147"/>
      <c r="J355" s="144"/>
      <c r="K355" s="148"/>
      <c r="M355" s="52"/>
      <c r="N355" s="9"/>
      <c r="O355" s="10"/>
      <c r="P355" s="7"/>
      <c r="Q355" s="124"/>
      <c r="R355" s="66"/>
      <c r="S355" s="22" t="str">
        <f t="shared" ref="S355:S357" si="514">IF(OR(EXACT(Q355,""), EXACT(R355,"")), "", Q355+R355)</f>
        <v/>
      </c>
      <c r="T355" s="22" t="str">
        <f t="shared" ref="T355:T357" si="515">IF(OR(EXACT(Q355,""), EXACT(R355,"")), "", IF(R355&lt;$D355, $D355, R355))</f>
        <v/>
      </c>
      <c r="U355" s="22" t="str">
        <f t="shared" ref="U355:U357" si="516">IF(OR(EXACT(Q355,""), EXACT(R355,"")), "", Q355+T355)</f>
        <v/>
      </c>
      <c r="V355" s="31" t="str">
        <f t="shared" ref="V355:V357" si="517">IF(OR(EXACT(W355,""), EXACT(X355,"")), "",  X355-W355)</f>
        <v/>
      </c>
      <c r="W355" s="66"/>
      <c r="X355" s="61"/>
      <c r="Z355" s="52"/>
      <c r="AA355" s="9" t="s">
        <v>7</v>
      </c>
      <c r="AB355" s="10"/>
      <c r="AC355" s="7" t="s">
        <v>4</v>
      </c>
      <c r="AD355" s="7"/>
      <c r="AE355" s="68"/>
      <c r="AF355" s="22" t="str">
        <f t="shared" ref="AF355:AF357" si="518">IF(OR(EXACT(AD355,""), EXACT(AE355,"")), "", AD355+AE355)</f>
        <v/>
      </c>
      <c r="AG355" s="22" t="str">
        <f t="shared" ref="AG355:AG357" si="519">IF(OR(EXACT(AD355,""), EXACT(AE355,"")), "", IF(AE355&lt;$D355, $D355, AE355))</f>
        <v/>
      </c>
      <c r="AH355" s="22" t="str">
        <f t="shared" ref="AH355:AH357" si="520">IF(OR(EXACT(AD355,""), EXACT(AE355,"")), "", AD355+AG355)</f>
        <v/>
      </c>
      <c r="AI355" s="31" t="str">
        <f t="shared" ref="AI355:AI357" si="521">IF(OR(EXACT(AJ355,""), EXACT(AK355,"")), "",  AK355-AJ355)</f>
        <v/>
      </c>
      <c r="AJ355" s="66"/>
      <c r="AK355" s="61"/>
      <c r="AM355" s="52" t="s">
        <v>0</v>
      </c>
      <c r="AN355" s="102" t="s">
        <v>6</v>
      </c>
      <c r="AO355" s="103"/>
      <c r="AP355" s="7"/>
      <c r="AQ355" s="7"/>
      <c r="AR355" s="7"/>
      <c r="AS355" s="22" t="str">
        <f t="shared" ref="AS355:AS357" si="522">IF(OR(EXACT(AQ355,""), EXACT(AR355,"")), "", AQ355+AR355)</f>
        <v/>
      </c>
      <c r="AT355" s="22" t="str">
        <f t="shared" ref="AT355:AT357" si="523">IF(OR(EXACT(AQ355, ""), EXACT(AR355, "")), "", IF(EXACT($D355, ""), AR355, IF(AR355&lt;$D355, $D355, AR355)))</f>
        <v/>
      </c>
      <c r="AU355" s="22" t="str">
        <f t="shared" ref="AU355:AU357" si="524">IF(OR(EXACT(AQ355,""), EXACT(AR355,"")), "", AQ355+AT355)</f>
        <v/>
      </c>
      <c r="AV355" s="31" t="str">
        <f t="shared" ref="AV355:AV357" si="525">IF(OR(EXACT(AW355,""), EXACT(AX355,"")), "",  AX355-AW355)</f>
        <v/>
      </c>
      <c r="AW355" s="6"/>
      <c r="AX355" s="61"/>
      <c r="AZ355" s="52"/>
      <c r="BA355" s="104"/>
      <c r="BB355" s="105"/>
      <c r="BC355" s="7"/>
      <c r="BD355" s="7"/>
      <c r="BE355" s="7"/>
      <c r="BF355" s="22" t="str">
        <f t="shared" ref="BF355:BF357" si="526">IF(OR(EXACT(BD355,""), EXACT(BE355,"")), "", BD355+BE355)</f>
        <v/>
      </c>
      <c r="BG355" s="22" t="str">
        <f t="shared" ref="BG355:BG357" si="527">IF(OR(EXACT(BD355, ""), EXACT(BE355, "")), "", IF(EXACT($D355, ""), BE355, IF(BE355&lt;$D355, $D355, BE355)))</f>
        <v/>
      </c>
      <c r="BH355" s="22" t="str">
        <f t="shared" ref="BH355:BH357" si="528">IF(OR(EXACT(BD355,""), EXACT(BE355,"")), "", BD355+BG355)</f>
        <v/>
      </c>
      <c r="BI355" s="31" t="str">
        <f t="shared" ref="BI355:BI357" si="529">IF(OR(EXACT(BJ355,""), EXACT(BK355,"")), "",  BK355-BJ355)</f>
        <v/>
      </c>
      <c r="BJ355" s="8"/>
      <c r="BK355" s="61" t="s">
        <v>299</v>
      </c>
      <c r="BM355" s="19" t="str">
        <f t="shared" si="444"/>
        <v/>
      </c>
      <c r="BN355" s="20" t="str">
        <f t="shared" si="445"/>
        <v/>
      </c>
    </row>
    <row r="356" spans="2:66" x14ac:dyDescent="0.25">
      <c r="B356" s="143"/>
      <c r="C356" s="144"/>
      <c r="D356" s="150">
        <f t="shared" ref="D356:D358" ca="1" si="530">D355</f>
        <v>44158</v>
      </c>
      <c r="E356" s="151"/>
      <c r="F356" s="146"/>
      <c r="G356" s="144"/>
      <c r="H356" s="144"/>
      <c r="I356" s="147"/>
      <c r="J356" s="144"/>
      <c r="K356" s="148"/>
      <c r="M356" s="52"/>
      <c r="N356" s="9"/>
      <c r="O356" s="10"/>
      <c r="P356" s="7"/>
      <c r="Q356" s="124"/>
      <c r="R356" s="66"/>
      <c r="S356" s="22" t="str">
        <f t="shared" si="514"/>
        <v/>
      </c>
      <c r="T356" s="22" t="str">
        <f t="shared" si="515"/>
        <v/>
      </c>
      <c r="U356" s="22" t="str">
        <f t="shared" si="516"/>
        <v/>
      </c>
      <c r="V356" s="31" t="str">
        <f t="shared" si="517"/>
        <v/>
      </c>
      <c r="W356" s="66"/>
      <c r="X356" s="61"/>
      <c r="Z356" s="52"/>
      <c r="AA356" s="9"/>
      <c r="AB356" s="10"/>
      <c r="AC356" s="7"/>
      <c r="AD356" s="7"/>
      <c r="AE356" s="66"/>
      <c r="AF356" s="22" t="str">
        <f t="shared" si="518"/>
        <v/>
      </c>
      <c r="AG356" s="22" t="str">
        <f t="shared" si="519"/>
        <v/>
      </c>
      <c r="AH356" s="22" t="str">
        <f t="shared" si="520"/>
        <v/>
      </c>
      <c r="AI356" s="31" t="str">
        <f t="shared" si="521"/>
        <v/>
      </c>
      <c r="AJ356" s="66"/>
      <c r="AK356" s="61"/>
      <c r="AM356" s="52"/>
      <c r="AN356" s="9" t="s">
        <v>7</v>
      </c>
      <c r="AO356" s="10"/>
      <c r="AP356" s="7" t="s">
        <v>4</v>
      </c>
      <c r="AQ356" s="7">
        <v>1</v>
      </c>
      <c r="AR356" s="6"/>
      <c r="AS356" s="22" t="str">
        <f t="shared" si="522"/>
        <v/>
      </c>
      <c r="AT356" s="22" t="str">
        <f t="shared" si="523"/>
        <v/>
      </c>
      <c r="AU356" s="22" t="str">
        <f t="shared" si="524"/>
        <v/>
      </c>
      <c r="AV356" s="31" t="str">
        <f t="shared" si="525"/>
        <v/>
      </c>
      <c r="AW356" s="6"/>
      <c r="AX356" s="61"/>
      <c r="AZ356" s="52"/>
      <c r="BA356" s="104"/>
      <c r="BB356" s="105"/>
      <c r="BC356" s="7"/>
      <c r="BD356" s="7"/>
      <c r="BE356" s="7"/>
      <c r="BF356" s="22" t="str">
        <f t="shared" si="526"/>
        <v/>
      </c>
      <c r="BG356" s="22" t="str">
        <f t="shared" si="527"/>
        <v/>
      </c>
      <c r="BH356" s="22" t="str">
        <f t="shared" si="528"/>
        <v/>
      </c>
      <c r="BI356" s="31" t="str">
        <f t="shared" si="529"/>
        <v/>
      </c>
      <c r="BJ356" s="8"/>
      <c r="BK356" s="61" t="s">
        <v>299</v>
      </c>
      <c r="BM356" s="19" t="str">
        <f t="shared" si="444"/>
        <v/>
      </c>
      <c r="BN356" s="20" t="str">
        <f t="shared" si="445"/>
        <v/>
      </c>
    </row>
    <row r="357" spans="2:66" x14ac:dyDescent="0.25">
      <c r="B357" s="143"/>
      <c r="C357" s="144"/>
      <c r="D357" s="150">
        <f t="shared" ca="1" si="530"/>
        <v>44158</v>
      </c>
      <c r="E357" s="151"/>
      <c r="F357" s="146"/>
      <c r="G357" s="144"/>
      <c r="H357" s="144"/>
      <c r="I357" s="147"/>
      <c r="J357" s="144"/>
      <c r="K357" s="148"/>
      <c r="M357" s="52"/>
      <c r="N357" s="9"/>
      <c r="O357" s="10"/>
      <c r="P357" s="7"/>
      <c r="Q357" s="124"/>
      <c r="R357" s="66"/>
      <c r="S357" s="22" t="str">
        <f t="shared" si="514"/>
        <v/>
      </c>
      <c r="T357" s="22" t="str">
        <f t="shared" si="515"/>
        <v/>
      </c>
      <c r="U357" s="22" t="str">
        <f t="shared" si="516"/>
        <v/>
      </c>
      <c r="V357" s="31" t="str">
        <f t="shared" si="517"/>
        <v/>
      </c>
      <c r="W357" s="66"/>
      <c r="X357" s="61"/>
      <c r="Z357" s="52"/>
      <c r="AA357" s="9"/>
      <c r="AB357" s="10"/>
      <c r="AC357" s="7"/>
      <c r="AD357" s="7"/>
      <c r="AE357" s="68"/>
      <c r="AF357" s="22" t="str">
        <f t="shared" si="518"/>
        <v/>
      </c>
      <c r="AG357" s="22" t="str">
        <f t="shared" si="519"/>
        <v/>
      </c>
      <c r="AH357" s="22" t="str">
        <f t="shared" si="520"/>
        <v/>
      </c>
      <c r="AI357" s="31" t="str">
        <f t="shared" si="521"/>
        <v/>
      </c>
      <c r="AJ357" s="66"/>
      <c r="AK357" s="61"/>
      <c r="AM357" s="52" t="s">
        <v>0</v>
      </c>
      <c r="AN357" s="102" t="s">
        <v>5</v>
      </c>
      <c r="AO357" s="103"/>
      <c r="AP357" s="7"/>
      <c r="AQ357" s="7"/>
      <c r="AR357" s="7"/>
      <c r="AS357" s="22" t="str">
        <f t="shared" si="522"/>
        <v/>
      </c>
      <c r="AT357" s="22" t="str">
        <f t="shared" si="523"/>
        <v/>
      </c>
      <c r="AU357" s="22" t="str">
        <f t="shared" si="524"/>
        <v/>
      </c>
      <c r="AV357" s="31" t="str">
        <f t="shared" si="525"/>
        <v/>
      </c>
      <c r="AW357" s="6"/>
      <c r="AX357" s="61"/>
      <c r="AZ357" s="52"/>
      <c r="BA357" s="104"/>
      <c r="BB357" s="105"/>
      <c r="BC357" s="7"/>
      <c r="BD357" s="7"/>
      <c r="BE357" s="7"/>
      <c r="BF357" s="22" t="str">
        <f t="shared" si="526"/>
        <v/>
      </c>
      <c r="BG357" s="22" t="str">
        <f t="shared" si="527"/>
        <v/>
      </c>
      <c r="BH357" s="22" t="str">
        <f t="shared" si="528"/>
        <v/>
      </c>
      <c r="BI357" s="31" t="str">
        <f t="shared" si="529"/>
        <v/>
      </c>
      <c r="BJ357" s="8"/>
      <c r="BK357" s="61" t="s">
        <v>299</v>
      </c>
      <c r="BM357" s="19" t="str">
        <f t="shared" si="444"/>
        <v/>
      </c>
      <c r="BN357" s="20" t="str">
        <f t="shared" si="445"/>
        <v/>
      </c>
    </row>
    <row r="358" spans="2:66" x14ac:dyDescent="0.25">
      <c r="B358" s="143"/>
      <c r="C358" s="144"/>
      <c r="D358" s="150">
        <f t="shared" ca="1" si="530"/>
        <v>44158</v>
      </c>
      <c r="E358" s="151"/>
      <c r="F358" s="146"/>
      <c r="G358" s="144"/>
      <c r="H358" s="144"/>
      <c r="I358" s="147"/>
      <c r="J358" s="144"/>
      <c r="K358" s="148"/>
      <c r="M358" s="52"/>
      <c r="N358" s="9"/>
      <c r="O358" s="10"/>
      <c r="P358" s="7"/>
      <c r="Q358" s="124"/>
      <c r="R358" s="66"/>
      <c r="S358" s="22"/>
      <c r="T358" s="22"/>
      <c r="U358" s="22"/>
      <c r="V358" s="31"/>
      <c r="W358" s="66"/>
      <c r="X358" s="61"/>
      <c r="Z358" s="52"/>
      <c r="AA358" s="9"/>
      <c r="AB358" s="10"/>
      <c r="AC358" s="7"/>
      <c r="AD358" s="7"/>
      <c r="AE358" s="68"/>
      <c r="AF358" s="22"/>
      <c r="AG358" s="22"/>
      <c r="AH358" s="22"/>
      <c r="AI358" s="31"/>
      <c r="AJ358" s="66"/>
      <c r="AK358" s="61"/>
      <c r="AM358" s="52"/>
      <c r="AN358" s="82" t="s">
        <v>7</v>
      </c>
      <c r="AO358" s="85"/>
      <c r="AP358" s="7" t="s">
        <v>4</v>
      </c>
      <c r="AQ358" s="7">
        <v>1</v>
      </c>
      <c r="AR358" s="7"/>
      <c r="AS358" s="22"/>
      <c r="AT358" s="22"/>
      <c r="AU358" s="22"/>
      <c r="AV358" s="31"/>
      <c r="AW358" s="6"/>
      <c r="AX358" s="61"/>
      <c r="AZ358" s="52"/>
      <c r="BA358" s="84"/>
      <c r="BB358" s="85"/>
      <c r="BC358" s="7"/>
      <c r="BD358" s="7"/>
      <c r="BE358" s="7"/>
      <c r="BF358" s="22"/>
      <c r="BG358" s="22"/>
      <c r="BH358" s="22"/>
      <c r="BI358" s="31"/>
      <c r="BJ358" s="8"/>
      <c r="BK358" s="61"/>
      <c r="BM358" s="19" t="str">
        <f t="shared" si="444"/>
        <v/>
      </c>
      <c r="BN358" s="20" t="str">
        <f t="shared" si="445"/>
        <v/>
      </c>
    </row>
    <row r="359" spans="2:66" ht="15.75" thickBot="1" x14ac:dyDescent="0.3">
      <c r="B359" s="40"/>
      <c r="C359" s="41"/>
      <c r="D359" s="42"/>
      <c r="E359" s="139"/>
      <c r="F359" s="43"/>
      <c r="G359" s="41"/>
      <c r="H359" s="41"/>
      <c r="I359" s="44"/>
      <c r="J359" s="41"/>
      <c r="K359" s="45"/>
      <c r="M359" s="53"/>
      <c r="N359" s="59"/>
      <c r="O359" s="54"/>
      <c r="P359" s="55"/>
      <c r="Q359" s="125"/>
      <c r="R359" s="55"/>
      <c r="S359" s="55"/>
      <c r="T359" s="55"/>
      <c r="U359" s="55"/>
      <c r="V359" s="55"/>
      <c r="W359" s="56"/>
      <c r="X359" s="57"/>
      <c r="Z359" s="53"/>
      <c r="AA359" s="59"/>
      <c r="AB359" s="54"/>
      <c r="AC359" s="55"/>
      <c r="AD359" s="55"/>
      <c r="AE359" s="67"/>
      <c r="AF359" s="55"/>
      <c r="AG359" s="55"/>
      <c r="AH359" s="55"/>
      <c r="AI359" s="55"/>
      <c r="AJ359" s="69"/>
      <c r="AK359" s="57"/>
      <c r="AM359" s="53"/>
      <c r="AN359" s="59"/>
      <c r="AO359" s="54"/>
      <c r="AP359" s="55"/>
      <c r="AQ359" s="55"/>
      <c r="AR359" s="55"/>
      <c r="AS359" s="55"/>
      <c r="AT359" s="55"/>
      <c r="AU359" s="55"/>
      <c r="AV359" s="55"/>
      <c r="AW359" s="56"/>
      <c r="AX359" s="57"/>
      <c r="AZ359" s="53"/>
      <c r="BA359" s="59"/>
      <c r="BB359" s="54"/>
      <c r="BC359" s="55"/>
      <c r="BD359" s="55"/>
      <c r="BE359" s="55"/>
      <c r="BF359" s="55"/>
      <c r="BG359" s="55"/>
      <c r="BH359" s="55"/>
      <c r="BI359" s="55"/>
      <c r="BJ359" s="56"/>
      <c r="BK359" s="57"/>
      <c r="BM359" s="19" t="str">
        <f t="shared" si="444"/>
        <v/>
      </c>
      <c r="BN359" s="20" t="str">
        <f t="shared" si="445"/>
        <v/>
      </c>
    </row>
    <row r="360" spans="2:66" x14ac:dyDescent="0.25">
      <c r="B360" s="34" t="s">
        <v>391</v>
      </c>
      <c r="C360" s="35" t="s">
        <v>424</v>
      </c>
      <c r="D360" s="36">
        <f ca="1">IF(EXACT(C360, ""), "", VLOOKUP(C360, OFFSET($BM$6, 0, 0, PARAMETER!$C$2, 2), 2, FALSE))</f>
        <v>44158</v>
      </c>
      <c r="E360" s="138"/>
      <c r="F360" s="37">
        <f ca="1">IF(OR(EXACT(G360, ""), EXACT(H360, "")), "", H360-G360)</f>
        <v>0</v>
      </c>
      <c r="G360" s="38">
        <f ca="1">IF(COUNT(T360, AG360, AT360, BG360)=0, D360, MIN(T360, AG360, AT360, BG360))</f>
        <v>44158</v>
      </c>
      <c r="H360" s="38">
        <f ca="1">IF(COUNT(U360, AH360, AU360, BH360)=0, (D360 + IFERROR(1/(1/E360), 0)), MAX(U360, AH360, AU360, BH360))</f>
        <v>44158</v>
      </c>
      <c r="I360" s="37">
        <f ca="1">IF(OR(EXACT(J360, ""), EXACT(K360, "")), "", K360-J360)</f>
        <v>0</v>
      </c>
      <c r="J360" s="38">
        <f ca="1">IF(COUNT(W360, AJ360, AW360, BJ360)=0, D360, MIN(W360, AJ360, AW360, BJ360))</f>
        <v>44158</v>
      </c>
      <c r="K360" s="39">
        <f ca="1">IF(COUNT(X360, AK360, AX360, BK360)=0, (D360 + IFERROR(1/(1/E360), 0)), MAX(X360, AK360, AX360, BK360))</f>
        <v>44158</v>
      </c>
      <c r="M360" s="46"/>
      <c r="N360" s="58"/>
      <c r="O360" s="47"/>
      <c r="P360" s="48"/>
      <c r="Q360" s="123" t="str">
        <f>IF(OR(EXACT(R360, ""), EXACT(S360, "")), "", S360-R360)</f>
        <v/>
      </c>
      <c r="R360" s="50" t="str">
        <f>IF(COUNT(R361:R365)=0, "", MIN(R361:R365))</f>
        <v/>
      </c>
      <c r="S360" s="50" t="str">
        <f>IF(COUNT(S361:S365)=0, "", MAX(S361:S365))</f>
        <v/>
      </c>
      <c r="T360" s="50" t="str">
        <f>IF(COUNT(T361:T365)=0, "", MIN(T361:T365))</f>
        <v/>
      </c>
      <c r="U360" s="50" t="str">
        <f>IF(COUNT(U361:U365)=0, "", MAX(U361:U365))</f>
        <v/>
      </c>
      <c r="V360" s="49" t="str">
        <f>IF(OR(EXACT(W360, ""), EXACT(X360, "")), "", X360-W360)</f>
        <v/>
      </c>
      <c r="W360" s="50" t="str">
        <f>IF(COUNT(W361:W365)=0, "", MIN(W361:W365))</f>
        <v/>
      </c>
      <c r="X360" s="51" t="str">
        <f>IF(COUNT(X361:X365)=0, "", MAX(X361:X365))</f>
        <v/>
      </c>
      <c r="Y360" s="11"/>
      <c r="Z360" s="46"/>
      <c r="AA360" s="58"/>
      <c r="AB360" s="47"/>
      <c r="AC360" s="48"/>
      <c r="AD360" s="49" t="str">
        <f>IF(OR(EXACT(AE360, ""), EXACT(AF360, "")), "", AF360-AE360)</f>
        <v/>
      </c>
      <c r="AE360" s="50" t="str">
        <f>IF(COUNT(AE361:AE365)=0, "", MIN(AE361:AE365))</f>
        <v/>
      </c>
      <c r="AF360" s="50" t="str">
        <f>IF(COUNT(AF361:AF365)=0, "", MAX(AF361:AF365))</f>
        <v/>
      </c>
      <c r="AG360" s="50" t="str">
        <f>IF(COUNT(AG361:AG365)=0, "", MIN(AG361:AG365))</f>
        <v/>
      </c>
      <c r="AH360" s="50" t="str">
        <f>IF(COUNT(AH361:AH365)=0, "", MAX(AH361:AH365))</f>
        <v/>
      </c>
      <c r="AI360" s="49" t="str">
        <f>IF(OR(EXACT(AJ360, ""), EXACT(AK360, "")), "", AK360-AJ360)</f>
        <v/>
      </c>
      <c r="AJ360" s="50" t="str">
        <f>IF(COUNT(AJ361:AJ365)=0, "", MIN(AJ361:AJ365))</f>
        <v/>
      </c>
      <c r="AK360" s="51" t="str">
        <f>IF(COUNT(AK361:AK365)=0, "", MAX(AK361:AK365))</f>
        <v/>
      </c>
      <c r="AL360" s="11"/>
      <c r="AM360" s="46"/>
      <c r="AN360" s="58"/>
      <c r="AO360" s="47"/>
      <c r="AP360" s="48"/>
      <c r="AQ360" s="49" t="str">
        <f>IF(OR(EXACT(AR360, ""), EXACT(AS360, "")), "", AS360-AR360)</f>
        <v/>
      </c>
      <c r="AR360" s="50" t="str">
        <f>IF(COUNT(AR361:AR365)=0, "", MIN(AR361:AR365))</f>
        <v/>
      </c>
      <c r="AS360" s="50" t="str">
        <f>IF(COUNT(AS361:AS365)=0, "", MAX(AS361:AS365))</f>
        <v/>
      </c>
      <c r="AT360" s="50" t="str">
        <f>IF(COUNT(AT361:AT365)=0, "", MIN(AT361:AT365))</f>
        <v/>
      </c>
      <c r="AU360" s="50" t="str">
        <f>IF(COUNT(AU361:AU365)=0, "", MAX(AU361:AU365))</f>
        <v/>
      </c>
      <c r="AV360" s="49" t="str">
        <f>IF(OR(EXACT(AW360, ""), EXACT(AX360, "")), "", AX360-AW360)</f>
        <v/>
      </c>
      <c r="AW360" s="50" t="str">
        <f>IF(COUNT(AW361:AW365)=0, "", MIN(AW361:AW365))</f>
        <v/>
      </c>
      <c r="AX360" s="51" t="str">
        <f>IF(COUNT(AX361:AX365)=0, "", MAX(AX361:AX365))</f>
        <v/>
      </c>
      <c r="AY360" s="11"/>
      <c r="AZ360" s="46"/>
      <c r="BA360" s="58"/>
      <c r="BB360" s="47"/>
      <c r="BC360" s="48"/>
      <c r="BD360" s="49" t="str">
        <f>IF(OR(EXACT(BE360, ""), EXACT(BF360, "")), "", BF360-BE360)</f>
        <v/>
      </c>
      <c r="BE360" s="50" t="str">
        <f>IF(COUNT(BE361:BE365)=0, "", MIN(BE361:BE365))</f>
        <v/>
      </c>
      <c r="BF360" s="50" t="str">
        <f>IF(COUNT(BF361:BF365)=0, "", MAX(BF361:BF365))</f>
        <v/>
      </c>
      <c r="BG360" s="50" t="str">
        <f>IF(COUNT(BG361:BG365)=0, "", MIN(BG361:BG365))</f>
        <v/>
      </c>
      <c r="BH360" s="50" t="str">
        <f>IF(COUNT(BH361:BH365)=0, "", MAX(BH361:BH365))</f>
        <v/>
      </c>
      <c r="BI360" s="49" t="str">
        <f>IF(OR(EXACT(BJ360, ""), EXACT(BK360, "")), "", BK360-BJ360)</f>
        <v/>
      </c>
      <c r="BJ360" s="50" t="str">
        <f>IF(COUNT(BJ361:BJ365)=0, "", MIN(BJ361:BJ365))</f>
        <v/>
      </c>
      <c r="BK360" s="51" t="str">
        <f>IF(COUNT(BK361:BK365)=0, "", MAX(BK361:BK365))</f>
        <v/>
      </c>
      <c r="BM360" s="19" t="str">
        <f t="shared" si="444"/>
        <v>HumanResource.Form</v>
      </c>
      <c r="BN360" s="20">
        <f t="shared" ca="1" si="445"/>
        <v>44158</v>
      </c>
    </row>
    <row r="361" spans="2:66" x14ac:dyDescent="0.25">
      <c r="B361" s="143"/>
      <c r="C361" s="144"/>
      <c r="D361" s="150">
        <f ca="1">D360</f>
        <v>44158</v>
      </c>
      <c r="E361" s="151"/>
      <c r="F361" s="146"/>
      <c r="G361" s="144"/>
      <c r="H361" s="144"/>
      <c r="I361" s="147"/>
      <c r="J361" s="144"/>
      <c r="K361" s="148"/>
      <c r="M361" s="52"/>
      <c r="N361" s="9"/>
      <c r="O361" s="10"/>
      <c r="P361" s="7"/>
      <c r="Q361" s="124"/>
      <c r="R361" s="66"/>
      <c r="S361" s="22" t="str">
        <f t="shared" ref="S361:S363" si="531">IF(OR(EXACT(Q361,""), EXACT(R361,"")), "", Q361+R361)</f>
        <v/>
      </c>
      <c r="T361" s="22" t="str">
        <f t="shared" ref="T361:T363" si="532">IF(OR(EXACT(Q361,""), EXACT(R361,"")), "", IF(R361&lt;$D361, $D361, R361))</f>
        <v/>
      </c>
      <c r="U361" s="22" t="str">
        <f t="shared" ref="U361:U363" si="533">IF(OR(EXACT(Q361,""), EXACT(R361,"")), "", Q361+T361)</f>
        <v/>
      </c>
      <c r="V361" s="31" t="str">
        <f t="shared" ref="V361:V363" si="534">IF(OR(EXACT(W361,""), EXACT(X361,"")), "",  X361-W361)</f>
        <v/>
      </c>
      <c r="W361" s="66"/>
      <c r="X361" s="61"/>
      <c r="Z361" s="52"/>
      <c r="AA361" s="9" t="s">
        <v>7</v>
      </c>
      <c r="AB361" s="10"/>
      <c r="AC361" s="7" t="s">
        <v>4</v>
      </c>
      <c r="AD361" s="7"/>
      <c r="AE361" s="68"/>
      <c r="AF361" s="22" t="str">
        <f t="shared" ref="AF361:AF363" si="535">IF(OR(EXACT(AD361,""), EXACT(AE361,"")), "", AD361+AE361)</f>
        <v/>
      </c>
      <c r="AG361" s="22" t="str">
        <f t="shared" ref="AG361:AG363" si="536">IF(OR(EXACT(AD361,""), EXACT(AE361,"")), "", IF(AE361&lt;$D361, $D361, AE361))</f>
        <v/>
      </c>
      <c r="AH361" s="22" t="str">
        <f t="shared" ref="AH361:AH363" si="537">IF(OR(EXACT(AD361,""), EXACT(AE361,"")), "", AD361+AG361)</f>
        <v/>
      </c>
      <c r="AI361" s="31" t="str">
        <f t="shared" ref="AI361:AI363" si="538">IF(OR(EXACT(AJ361,""), EXACT(AK361,"")), "",  AK361-AJ361)</f>
        <v/>
      </c>
      <c r="AJ361" s="66"/>
      <c r="AK361" s="61"/>
      <c r="AM361" s="52" t="s">
        <v>0</v>
      </c>
      <c r="AN361" s="102" t="s">
        <v>6</v>
      </c>
      <c r="AO361" s="103"/>
      <c r="AP361" s="7"/>
      <c r="AQ361" s="7"/>
      <c r="AR361" s="7"/>
      <c r="AS361" s="22" t="str">
        <f t="shared" ref="AS361:AS363" si="539">IF(OR(EXACT(AQ361,""), EXACT(AR361,"")), "", AQ361+AR361)</f>
        <v/>
      </c>
      <c r="AT361" s="22" t="str">
        <f t="shared" ref="AT361:AT363" si="540">IF(OR(EXACT(AQ361, ""), EXACT(AR361, "")), "", IF(EXACT($D361, ""), AR361, IF(AR361&lt;$D361, $D361, AR361)))</f>
        <v/>
      </c>
      <c r="AU361" s="22" t="str">
        <f t="shared" ref="AU361:AU363" si="541">IF(OR(EXACT(AQ361,""), EXACT(AR361,"")), "", AQ361+AT361)</f>
        <v/>
      </c>
      <c r="AV361" s="31" t="str">
        <f t="shared" ref="AV361:AV363" si="542">IF(OR(EXACT(AW361,""), EXACT(AX361,"")), "",  AX361-AW361)</f>
        <v/>
      </c>
      <c r="AW361" s="6"/>
      <c r="AX361" s="61"/>
      <c r="AZ361" s="52"/>
      <c r="BA361" s="104"/>
      <c r="BB361" s="105"/>
      <c r="BC361" s="7"/>
      <c r="BD361" s="7"/>
      <c r="BE361" s="7"/>
      <c r="BF361" s="22" t="str">
        <f t="shared" ref="BF361:BF363" si="543">IF(OR(EXACT(BD361,""), EXACT(BE361,"")), "", BD361+BE361)</f>
        <v/>
      </c>
      <c r="BG361" s="22" t="str">
        <f t="shared" ref="BG361:BG363" si="544">IF(OR(EXACT(BD361, ""), EXACT(BE361, "")), "", IF(EXACT($D361, ""), BE361, IF(BE361&lt;$D361, $D361, BE361)))</f>
        <v/>
      </c>
      <c r="BH361" s="22" t="str">
        <f t="shared" ref="BH361:BH363" si="545">IF(OR(EXACT(BD361,""), EXACT(BE361,"")), "", BD361+BG361)</f>
        <v/>
      </c>
      <c r="BI361" s="31" t="str">
        <f t="shared" ref="BI361:BI363" si="546">IF(OR(EXACT(BJ361,""), EXACT(BK361,"")), "",  BK361-BJ361)</f>
        <v/>
      </c>
      <c r="BJ361" s="8"/>
      <c r="BK361" s="61" t="s">
        <v>299</v>
      </c>
      <c r="BM361" s="19" t="str">
        <f t="shared" si="444"/>
        <v/>
      </c>
      <c r="BN361" s="20" t="str">
        <f t="shared" si="445"/>
        <v/>
      </c>
    </row>
    <row r="362" spans="2:66" x14ac:dyDescent="0.25">
      <c r="B362" s="143"/>
      <c r="C362" s="144"/>
      <c r="D362" s="150">
        <f t="shared" ref="D362:D364" ca="1" si="547">D361</f>
        <v>44158</v>
      </c>
      <c r="E362" s="151"/>
      <c r="F362" s="146"/>
      <c r="G362" s="144"/>
      <c r="H362" s="144"/>
      <c r="I362" s="147"/>
      <c r="J362" s="144"/>
      <c r="K362" s="148"/>
      <c r="M362" s="52"/>
      <c r="N362" s="9"/>
      <c r="O362" s="10"/>
      <c r="P362" s="7"/>
      <c r="Q362" s="124"/>
      <c r="R362" s="66"/>
      <c r="S362" s="22" t="str">
        <f t="shared" si="531"/>
        <v/>
      </c>
      <c r="T362" s="22" t="str">
        <f t="shared" si="532"/>
        <v/>
      </c>
      <c r="U362" s="22" t="str">
        <f t="shared" si="533"/>
        <v/>
      </c>
      <c r="V362" s="31" t="str">
        <f t="shared" si="534"/>
        <v/>
      </c>
      <c r="W362" s="66"/>
      <c r="X362" s="61"/>
      <c r="Z362" s="52"/>
      <c r="AA362" s="9"/>
      <c r="AB362" s="10"/>
      <c r="AC362" s="7"/>
      <c r="AD362" s="7"/>
      <c r="AE362" s="66"/>
      <c r="AF362" s="22" t="str">
        <f t="shared" si="535"/>
        <v/>
      </c>
      <c r="AG362" s="22" t="str">
        <f t="shared" si="536"/>
        <v/>
      </c>
      <c r="AH362" s="22" t="str">
        <f t="shared" si="537"/>
        <v/>
      </c>
      <c r="AI362" s="31" t="str">
        <f t="shared" si="538"/>
        <v/>
      </c>
      <c r="AJ362" s="66"/>
      <c r="AK362" s="61"/>
      <c r="AM362" s="52"/>
      <c r="AN362" s="9" t="s">
        <v>7</v>
      </c>
      <c r="AO362" s="10"/>
      <c r="AP362" s="7" t="s">
        <v>4</v>
      </c>
      <c r="AQ362" s="7">
        <v>1</v>
      </c>
      <c r="AR362" s="6"/>
      <c r="AS362" s="22" t="str">
        <f t="shared" si="539"/>
        <v/>
      </c>
      <c r="AT362" s="22" t="str">
        <f t="shared" si="540"/>
        <v/>
      </c>
      <c r="AU362" s="22" t="str">
        <f t="shared" si="541"/>
        <v/>
      </c>
      <c r="AV362" s="31" t="str">
        <f t="shared" si="542"/>
        <v/>
      </c>
      <c r="AW362" s="6"/>
      <c r="AX362" s="61"/>
      <c r="AZ362" s="52"/>
      <c r="BA362" s="104"/>
      <c r="BB362" s="105"/>
      <c r="BC362" s="7"/>
      <c r="BD362" s="7"/>
      <c r="BE362" s="7"/>
      <c r="BF362" s="22" t="str">
        <f t="shared" si="543"/>
        <v/>
      </c>
      <c r="BG362" s="22" t="str">
        <f t="shared" si="544"/>
        <v/>
      </c>
      <c r="BH362" s="22" t="str">
        <f t="shared" si="545"/>
        <v/>
      </c>
      <c r="BI362" s="31" t="str">
        <f t="shared" si="546"/>
        <v/>
      </c>
      <c r="BJ362" s="8"/>
      <c r="BK362" s="61" t="s">
        <v>299</v>
      </c>
      <c r="BM362" s="19" t="str">
        <f t="shared" si="444"/>
        <v/>
      </c>
      <c r="BN362" s="20" t="str">
        <f t="shared" si="445"/>
        <v/>
      </c>
    </row>
    <row r="363" spans="2:66" x14ac:dyDescent="0.25">
      <c r="B363" s="143"/>
      <c r="C363" s="144"/>
      <c r="D363" s="150">
        <f t="shared" ca="1" si="547"/>
        <v>44158</v>
      </c>
      <c r="E363" s="151"/>
      <c r="F363" s="146"/>
      <c r="G363" s="144"/>
      <c r="H363" s="144"/>
      <c r="I363" s="147"/>
      <c r="J363" s="144"/>
      <c r="K363" s="148"/>
      <c r="M363" s="52"/>
      <c r="N363" s="9"/>
      <c r="O363" s="10"/>
      <c r="P363" s="7"/>
      <c r="Q363" s="124"/>
      <c r="R363" s="66"/>
      <c r="S363" s="22" t="str">
        <f t="shared" si="531"/>
        <v/>
      </c>
      <c r="T363" s="22" t="str">
        <f t="shared" si="532"/>
        <v/>
      </c>
      <c r="U363" s="22" t="str">
        <f t="shared" si="533"/>
        <v/>
      </c>
      <c r="V363" s="31" t="str">
        <f t="shared" si="534"/>
        <v/>
      </c>
      <c r="W363" s="66"/>
      <c r="X363" s="61"/>
      <c r="Z363" s="52"/>
      <c r="AA363" s="9"/>
      <c r="AB363" s="10"/>
      <c r="AC363" s="7"/>
      <c r="AD363" s="7"/>
      <c r="AE363" s="68"/>
      <c r="AF363" s="22" t="str">
        <f t="shared" si="535"/>
        <v/>
      </c>
      <c r="AG363" s="22" t="str">
        <f t="shared" si="536"/>
        <v/>
      </c>
      <c r="AH363" s="22" t="str">
        <f t="shared" si="537"/>
        <v/>
      </c>
      <c r="AI363" s="31" t="str">
        <f t="shared" si="538"/>
        <v/>
      </c>
      <c r="AJ363" s="66"/>
      <c r="AK363" s="61"/>
      <c r="AM363" s="52" t="s">
        <v>0</v>
      </c>
      <c r="AN363" s="102" t="s">
        <v>5</v>
      </c>
      <c r="AO363" s="103"/>
      <c r="AP363" s="7"/>
      <c r="AQ363" s="7"/>
      <c r="AR363" s="7"/>
      <c r="AS363" s="22" t="str">
        <f t="shared" si="539"/>
        <v/>
      </c>
      <c r="AT363" s="22" t="str">
        <f t="shared" si="540"/>
        <v/>
      </c>
      <c r="AU363" s="22" t="str">
        <f t="shared" si="541"/>
        <v/>
      </c>
      <c r="AV363" s="31" t="str">
        <f t="shared" si="542"/>
        <v/>
      </c>
      <c r="AW363" s="6"/>
      <c r="AX363" s="61"/>
      <c r="AZ363" s="52"/>
      <c r="BA363" s="104"/>
      <c r="BB363" s="105"/>
      <c r="BC363" s="7"/>
      <c r="BD363" s="7"/>
      <c r="BE363" s="7"/>
      <c r="BF363" s="22" t="str">
        <f t="shared" si="543"/>
        <v/>
      </c>
      <c r="BG363" s="22" t="str">
        <f t="shared" si="544"/>
        <v/>
      </c>
      <c r="BH363" s="22" t="str">
        <f t="shared" si="545"/>
        <v/>
      </c>
      <c r="BI363" s="31" t="str">
        <f t="shared" si="546"/>
        <v/>
      </c>
      <c r="BJ363" s="8"/>
      <c r="BK363" s="61" t="s">
        <v>299</v>
      </c>
      <c r="BM363" s="19" t="str">
        <f t="shared" si="444"/>
        <v/>
      </c>
      <c r="BN363" s="20" t="str">
        <f t="shared" si="445"/>
        <v/>
      </c>
    </row>
    <row r="364" spans="2:66" x14ac:dyDescent="0.25">
      <c r="B364" s="143"/>
      <c r="C364" s="144"/>
      <c r="D364" s="150">
        <f t="shared" ca="1" si="547"/>
        <v>44158</v>
      </c>
      <c r="E364" s="151"/>
      <c r="F364" s="146"/>
      <c r="G364" s="144"/>
      <c r="H364" s="144"/>
      <c r="I364" s="147"/>
      <c r="J364" s="144"/>
      <c r="K364" s="148"/>
      <c r="M364" s="52"/>
      <c r="N364" s="9"/>
      <c r="O364" s="10"/>
      <c r="P364" s="7"/>
      <c r="Q364" s="124"/>
      <c r="R364" s="66"/>
      <c r="S364" s="22"/>
      <c r="T364" s="22"/>
      <c r="U364" s="22"/>
      <c r="V364" s="31"/>
      <c r="W364" s="66"/>
      <c r="X364" s="61"/>
      <c r="Z364" s="52"/>
      <c r="AA364" s="9"/>
      <c r="AB364" s="10"/>
      <c r="AC364" s="7"/>
      <c r="AD364" s="7"/>
      <c r="AE364" s="68"/>
      <c r="AF364" s="22"/>
      <c r="AG364" s="22"/>
      <c r="AH364" s="22"/>
      <c r="AI364" s="31"/>
      <c r="AJ364" s="66"/>
      <c r="AK364" s="61"/>
      <c r="AM364" s="52"/>
      <c r="AN364" s="82" t="s">
        <v>7</v>
      </c>
      <c r="AO364" s="85"/>
      <c r="AP364" s="7" t="s">
        <v>4</v>
      </c>
      <c r="AQ364" s="7">
        <v>1</v>
      </c>
      <c r="AR364" s="7"/>
      <c r="AS364" s="22"/>
      <c r="AT364" s="22"/>
      <c r="AU364" s="22"/>
      <c r="AV364" s="31"/>
      <c r="AW364" s="6"/>
      <c r="AX364" s="61"/>
      <c r="AZ364" s="52"/>
      <c r="BA364" s="84"/>
      <c r="BB364" s="85"/>
      <c r="BC364" s="7"/>
      <c r="BD364" s="7"/>
      <c r="BE364" s="7"/>
      <c r="BF364" s="22"/>
      <c r="BG364" s="22"/>
      <c r="BH364" s="22"/>
      <c r="BI364" s="31"/>
      <c r="BJ364" s="8"/>
      <c r="BK364" s="61"/>
      <c r="BM364" s="19" t="str">
        <f t="shared" si="444"/>
        <v/>
      </c>
      <c r="BN364" s="20" t="str">
        <f t="shared" si="445"/>
        <v/>
      </c>
    </row>
    <row r="365" spans="2:66" ht="15.75" thickBot="1" x14ac:dyDescent="0.3">
      <c r="B365" s="40"/>
      <c r="C365" s="41"/>
      <c r="D365" s="42"/>
      <c r="E365" s="139"/>
      <c r="F365" s="43"/>
      <c r="G365" s="41"/>
      <c r="H365" s="41"/>
      <c r="I365" s="44"/>
      <c r="J365" s="41"/>
      <c r="K365" s="45"/>
      <c r="M365" s="53"/>
      <c r="N365" s="59"/>
      <c r="O365" s="54"/>
      <c r="P365" s="55"/>
      <c r="Q365" s="125"/>
      <c r="R365" s="55"/>
      <c r="S365" s="55"/>
      <c r="T365" s="55"/>
      <c r="U365" s="55"/>
      <c r="V365" s="55"/>
      <c r="W365" s="56"/>
      <c r="X365" s="57"/>
      <c r="Z365" s="53"/>
      <c r="AA365" s="59"/>
      <c r="AB365" s="54"/>
      <c r="AC365" s="55"/>
      <c r="AD365" s="55"/>
      <c r="AE365" s="67"/>
      <c r="AF365" s="55"/>
      <c r="AG365" s="55"/>
      <c r="AH365" s="55"/>
      <c r="AI365" s="55"/>
      <c r="AJ365" s="69"/>
      <c r="AK365" s="57"/>
      <c r="AM365" s="53"/>
      <c r="AN365" s="59"/>
      <c r="AO365" s="54"/>
      <c r="AP365" s="55"/>
      <c r="AQ365" s="55"/>
      <c r="AR365" s="55"/>
      <c r="AS365" s="55"/>
      <c r="AT365" s="55"/>
      <c r="AU365" s="55"/>
      <c r="AV365" s="55"/>
      <c r="AW365" s="56"/>
      <c r="AX365" s="57"/>
      <c r="AZ365" s="53"/>
      <c r="BA365" s="59"/>
      <c r="BB365" s="54"/>
      <c r="BC365" s="55"/>
      <c r="BD365" s="55"/>
      <c r="BE365" s="55"/>
      <c r="BF365" s="55"/>
      <c r="BG365" s="55"/>
      <c r="BH365" s="55"/>
      <c r="BI365" s="55"/>
      <c r="BJ365" s="56"/>
      <c r="BK365" s="57"/>
      <c r="BM365" s="19" t="str">
        <f t="shared" si="444"/>
        <v/>
      </c>
      <c r="BN365" s="20" t="str">
        <f t="shared" si="445"/>
        <v/>
      </c>
    </row>
    <row r="366" spans="2:66" x14ac:dyDescent="0.25">
      <c r="B366" s="34" t="s">
        <v>392</v>
      </c>
      <c r="C366" s="35" t="s">
        <v>424</v>
      </c>
      <c r="D366" s="36">
        <f ca="1">IF(EXACT(C366, ""), "", VLOOKUP(C366, OFFSET($BM$6, 0, 0, PARAMETER!$C$2, 2), 2, FALSE))</f>
        <v>44158</v>
      </c>
      <c r="E366" s="138"/>
      <c r="F366" s="37">
        <f ca="1">IF(OR(EXACT(G366, ""), EXACT(H366, "")), "", H366-G366)</f>
        <v>0</v>
      </c>
      <c r="G366" s="38">
        <f ca="1">IF(COUNT(T366, AG366, AT366, BG366)=0, D366, MIN(T366, AG366, AT366, BG366))</f>
        <v>44158</v>
      </c>
      <c r="H366" s="38">
        <f ca="1">IF(COUNT(U366, AH366, AU366, BH366)=0, (D366 + IFERROR(1/(1/E366), 0)), MAX(U366, AH366, AU366, BH366))</f>
        <v>44158</v>
      </c>
      <c r="I366" s="37">
        <f ca="1">IF(OR(EXACT(J366, ""), EXACT(K366, "")), "", K366-J366)</f>
        <v>0</v>
      </c>
      <c r="J366" s="38">
        <f ca="1">IF(COUNT(W366, AJ366, AW366, BJ366)=0, D366, MIN(W366, AJ366, AW366, BJ366))</f>
        <v>44158</v>
      </c>
      <c r="K366" s="39">
        <f ca="1">IF(COUNT(X366, AK366, AX366, BK366)=0, (D366 + IFERROR(1/(1/E366), 0)), MAX(X366, AK366, AX366, BK366))</f>
        <v>44158</v>
      </c>
      <c r="M366" s="46"/>
      <c r="N366" s="58"/>
      <c r="O366" s="47"/>
      <c r="P366" s="48"/>
      <c r="Q366" s="123" t="str">
        <f>IF(OR(EXACT(R366, ""), EXACT(S366, "")), "", S366-R366)</f>
        <v/>
      </c>
      <c r="R366" s="50" t="str">
        <f>IF(COUNT(R367:R371)=0, "", MIN(R367:R371))</f>
        <v/>
      </c>
      <c r="S366" s="50" t="str">
        <f>IF(COUNT(S367:S371)=0, "", MAX(S367:S371))</f>
        <v/>
      </c>
      <c r="T366" s="50" t="str">
        <f>IF(COUNT(T367:T371)=0, "", MIN(T367:T371))</f>
        <v/>
      </c>
      <c r="U366" s="50" t="str">
        <f>IF(COUNT(U367:U371)=0, "", MAX(U367:U371))</f>
        <v/>
      </c>
      <c r="V366" s="49" t="str">
        <f>IF(OR(EXACT(W366, ""), EXACT(X366, "")), "", X366-W366)</f>
        <v/>
      </c>
      <c r="W366" s="50" t="str">
        <f>IF(COUNT(W367:W371)=0, "", MIN(W367:W371))</f>
        <v/>
      </c>
      <c r="X366" s="51" t="str">
        <f>IF(COUNT(X367:X371)=0, "", MAX(X367:X371))</f>
        <v/>
      </c>
      <c r="Y366" s="11"/>
      <c r="Z366" s="46"/>
      <c r="AA366" s="58"/>
      <c r="AB366" s="47"/>
      <c r="AC366" s="48"/>
      <c r="AD366" s="49" t="str">
        <f>IF(OR(EXACT(AE366, ""), EXACT(AF366, "")), "", AF366-AE366)</f>
        <v/>
      </c>
      <c r="AE366" s="50" t="str">
        <f>IF(COUNT(AE367:AE371)=0, "", MIN(AE367:AE371))</f>
        <v/>
      </c>
      <c r="AF366" s="50" t="str">
        <f>IF(COUNT(AF367:AF371)=0, "", MAX(AF367:AF371))</f>
        <v/>
      </c>
      <c r="AG366" s="50" t="str">
        <f>IF(COUNT(AG367:AG371)=0, "", MIN(AG367:AG371))</f>
        <v/>
      </c>
      <c r="AH366" s="50" t="str">
        <f>IF(COUNT(AH367:AH371)=0, "", MAX(AH367:AH371))</f>
        <v/>
      </c>
      <c r="AI366" s="49" t="str">
        <f>IF(OR(EXACT(AJ366, ""), EXACT(AK366, "")), "", AK366-AJ366)</f>
        <v/>
      </c>
      <c r="AJ366" s="50" t="str">
        <f>IF(COUNT(AJ367:AJ371)=0, "", MIN(AJ367:AJ371))</f>
        <v/>
      </c>
      <c r="AK366" s="51" t="str">
        <f>IF(COUNT(AK367:AK371)=0, "", MAX(AK367:AK371))</f>
        <v/>
      </c>
      <c r="AL366" s="11"/>
      <c r="AM366" s="46"/>
      <c r="AN366" s="58"/>
      <c r="AO366" s="47"/>
      <c r="AP366" s="48"/>
      <c r="AQ366" s="49" t="str">
        <f>IF(OR(EXACT(AR366, ""), EXACT(AS366, "")), "", AS366-AR366)</f>
        <v/>
      </c>
      <c r="AR366" s="50" t="str">
        <f>IF(COUNT(AR367:AR371)=0, "", MIN(AR367:AR371))</f>
        <v/>
      </c>
      <c r="AS366" s="50" t="str">
        <f>IF(COUNT(AS367:AS371)=0, "", MAX(AS367:AS371))</f>
        <v/>
      </c>
      <c r="AT366" s="50" t="str">
        <f>IF(COUNT(AT367:AT371)=0, "", MIN(AT367:AT371))</f>
        <v/>
      </c>
      <c r="AU366" s="50" t="str">
        <f>IF(COUNT(AU367:AU371)=0, "", MAX(AU367:AU371))</f>
        <v/>
      </c>
      <c r="AV366" s="49" t="str">
        <f>IF(OR(EXACT(AW366, ""), EXACT(AX366, "")), "", AX366-AW366)</f>
        <v/>
      </c>
      <c r="AW366" s="50" t="str">
        <f>IF(COUNT(AW367:AW371)=0, "", MIN(AW367:AW371))</f>
        <v/>
      </c>
      <c r="AX366" s="51" t="str">
        <f>IF(COUNT(AX367:AX371)=0, "", MAX(AX367:AX371))</f>
        <v/>
      </c>
      <c r="AY366" s="11"/>
      <c r="AZ366" s="46"/>
      <c r="BA366" s="58"/>
      <c r="BB366" s="47"/>
      <c r="BC366" s="48"/>
      <c r="BD366" s="49" t="str">
        <f>IF(OR(EXACT(BE366, ""), EXACT(BF366, "")), "", BF366-BE366)</f>
        <v/>
      </c>
      <c r="BE366" s="50" t="str">
        <f>IF(COUNT(BE367:BE371)=0, "", MIN(BE367:BE371))</f>
        <v/>
      </c>
      <c r="BF366" s="50" t="str">
        <f>IF(COUNT(BF367:BF371)=0, "", MAX(BF367:BF371))</f>
        <v/>
      </c>
      <c r="BG366" s="50" t="str">
        <f>IF(COUNT(BG367:BG371)=0, "", MIN(BG367:BG371))</f>
        <v/>
      </c>
      <c r="BH366" s="50" t="str">
        <f>IF(COUNT(BH367:BH371)=0, "", MAX(BH367:BH371))</f>
        <v/>
      </c>
      <c r="BI366" s="49" t="str">
        <f>IF(OR(EXACT(BJ366, ""), EXACT(BK366, "")), "", BK366-BJ366)</f>
        <v/>
      </c>
      <c r="BJ366" s="50" t="str">
        <f>IF(COUNT(BJ367:BJ371)=0, "", MIN(BJ367:BJ371))</f>
        <v/>
      </c>
      <c r="BK366" s="51" t="str">
        <f>IF(COUNT(BK367:BK371)=0, "", MAX(BK367:BK371))</f>
        <v/>
      </c>
      <c r="BM366" s="19" t="str">
        <f t="shared" si="444"/>
        <v>HumanResource.Report</v>
      </c>
      <c r="BN366" s="20">
        <f t="shared" ca="1" si="445"/>
        <v>44158</v>
      </c>
    </row>
    <row r="367" spans="2:66" x14ac:dyDescent="0.25">
      <c r="B367" s="143"/>
      <c r="C367" s="144"/>
      <c r="D367" s="150">
        <f ca="1">D366</f>
        <v>44158</v>
      </c>
      <c r="E367" s="151"/>
      <c r="F367" s="146"/>
      <c r="G367" s="144"/>
      <c r="H367" s="144"/>
      <c r="I367" s="147"/>
      <c r="J367" s="144"/>
      <c r="K367" s="148"/>
      <c r="M367" s="52"/>
      <c r="N367" s="9"/>
      <c r="O367" s="10"/>
      <c r="P367" s="7"/>
      <c r="Q367" s="124"/>
      <c r="R367" s="66"/>
      <c r="S367" s="22" t="str">
        <f t="shared" ref="S367:S369" si="548">IF(OR(EXACT(Q367,""), EXACT(R367,"")), "", Q367+R367)</f>
        <v/>
      </c>
      <c r="T367" s="22" t="str">
        <f t="shared" ref="T367:T369" si="549">IF(OR(EXACT(Q367,""), EXACT(R367,"")), "", IF(R367&lt;$D367, $D367, R367))</f>
        <v/>
      </c>
      <c r="U367" s="22" t="str">
        <f t="shared" ref="U367:U369" si="550">IF(OR(EXACT(Q367,""), EXACT(R367,"")), "", Q367+T367)</f>
        <v/>
      </c>
      <c r="V367" s="31" t="str">
        <f t="shared" ref="V367:V369" si="551">IF(OR(EXACT(W367,""), EXACT(X367,"")), "",  X367-W367)</f>
        <v/>
      </c>
      <c r="W367" s="66"/>
      <c r="X367" s="61"/>
      <c r="Z367" s="52"/>
      <c r="AA367" s="9" t="s">
        <v>7</v>
      </c>
      <c r="AB367" s="10"/>
      <c r="AC367" s="7" t="s">
        <v>4</v>
      </c>
      <c r="AD367" s="7"/>
      <c r="AE367" s="68"/>
      <c r="AF367" s="22" t="str">
        <f t="shared" ref="AF367:AF369" si="552">IF(OR(EXACT(AD367,""), EXACT(AE367,"")), "", AD367+AE367)</f>
        <v/>
      </c>
      <c r="AG367" s="22" t="str">
        <f t="shared" ref="AG367:AG369" si="553">IF(OR(EXACT(AD367,""), EXACT(AE367,"")), "", IF(AE367&lt;$D367, $D367, AE367))</f>
        <v/>
      </c>
      <c r="AH367" s="22" t="str">
        <f t="shared" ref="AH367:AH369" si="554">IF(OR(EXACT(AD367,""), EXACT(AE367,"")), "", AD367+AG367)</f>
        <v/>
      </c>
      <c r="AI367" s="31" t="str">
        <f t="shared" ref="AI367:AI369" si="555">IF(OR(EXACT(AJ367,""), EXACT(AK367,"")), "",  AK367-AJ367)</f>
        <v/>
      </c>
      <c r="AJ367" s="66"/>
      <c r="AK367" s="61"/>
      <c r="AM367" s="52" t="s">
        <v>0</v>
      </c>
      <c r="AN367" s="102" t="s">
        <v>6</v>
      </c>
      <c r="AO367" s="103"/>
      <c r="AP367" s="7"/>
      <c r="AQ367" s="7"/>
      <c r="AR367" s="7"/>
      <c r="AS367" s="22" t="str">
        <f t="shared" ref="AS367:AS369" si="556">IF(OR(EXACT(AQ367,""), EXACT(AR367,"")), "", AQ367+AR367)</f>
        <v/>
      </c>
      <c r="AT367" s="22" t="str">
        <f t="shared" ref="AT367:AT369" si="557">IF(OR(EXACT(AQ367, ""), EXACT(AR367, "")), "", IF(EXACT($D367, ""), AR367, IF(AR367&lt;$D367, $D367, AR367)))</f>
        <v/>
      </c>
      <c r="AU367" s="22" t="str">
        <f t="shared" ref="AU367:AU369" si="558">IF(OR(EXACT(AQ367,""), EXACT(AR367,"")), "", AQ367+AT367)</f>
        <v/>
      </c>
      <c r="AV367" s="31" t="str">
        <f t="shared" ref="AV367:AV369" si="559">IF(OR(EXACT(AW367,""), EXACT(AX367,"")), "",  AX367-AW367)</f>
        <v/>
      </c>
      <c r="AW367" s="6"/>
      <c r="AX367" s="61"/>
      <c r="AZ367" s="52"/>
      <c r="BA367" s="104"/>
      <c r="BB367" s="105"/>
      <c r="BC367" s="7"/>
      <c r="BD367" s="7"/>
      <c r="BE367" s="7"/>
      <c r="BF367" s="22" t="str">
        <f t="shared" ref="BF367:BF369" si="560">IF(OR(EXACT(BD367,""), EXACT(BE367,"")), "", BD367+BE367)</f>
        <v/>
      </c>
      <c r="BG367" s="22" t="str">
        <f t="shared" ref="BG367:BG369" si="561">IF(OR(EXACT(BD367, ""), EXACT(BE367, "")), "", IF(EXACT($D367, ""), BE367, IF(BE367&lt;$D367, $D367, BE367)))</f>
        <v/>
      </c>
      <c r="BH367" s="22" t="str">
        <f t="shared" ref="BH367:BH369" si="562">IF(OR(EXACT(BD367,""), EXACT(BE367,"")), "", BD367+BG367)</f>
        <v/>
      </c>
      <c r="BI367" s="31" t="str">
        <f t="shared" ref="BI367:BI369" si="563">IF(OR(EXACT(BJ367,""), EXACT(BK367,"")), "",  BK367-BJ367)</f>
        <v/>
      </c>
      <c r="BJ367" s="8"/>
      <c r="BK367" s="61" t="s">
        <v>299</v>
      </c>
      <c r="BM367" s="19" t="str">
        <f t="shared" si="444"/>
        <v/>
      </c>
      <c r="BN367" s="20" t="str">
        <f t="shared" si="445"/>
        <v/>
      </c>
    </row>
    <row r="368" spans="2:66" x14ac:dyDescent="0.25">
      <c r="B368" s="143"/>
      <c r="C368" s="144"/>
      <c r="D368" s="150">
        <f t="shared" ref="D368:D370" ca="1" si="564">D367</f>
        <v>44158</v>
      </c>
      <c r="E368" s="151"/>
      <c r="F368" s="146"/>
      <c r="G368" s="144"/>
      <c r="H368" s="144"/>
      <c r="I368" s="147"/>
      <c r="J368" s="144"/>
      <c r="K368" s="148"/>
      <c r="M368" s="52"/>
      <c r="N368" s="9"/>
      <c r="O368" s="10"/>
      <c r="P368" s="7"/>
      <c r="Q368" s="124"/>
      <c r="R368" s="66"/>
      <c r="S368" s="22" t="str">
        <f t="shared" si="548"/>
        <v/>
      </c>
      <c r="T368" s="22" t="str">
        <f t="shared" si="549"/>
        <v/>
      </c>
      <c r="U368" s="22" t="str">
        <f t="shared" si="550"/>
        <v/>
      </c>
      <c r="V368" s="31" t="str">
        <f t="shared" si="551"/>
        <v/>
      </c>
      <c r="W368" s="66"/>
      <c r="X368" s="61"/>
      <c r="Z368" s="52"/>
      <c r="AA368" s="9"/>
      <c r="AB368" s="10"/>
      <c r="AC368" s="7"/>
      <c r="AD368" s="7"/>
      <c r="AE368" s="66"/>
      <c r="AF368" s="22" t="str">
        <f t="shared" si="552"/>
        <v/>
      </c>
      <c r="AG368" s="22" t="str">
        <f t="shared" si="553"/>
        <v/>
      </c>
      <c r="AH368" s="22" t="str">
        <f t="shared" si="554"/>
        <v/>
      </c>
      <c r="AI368" s="31" t="str">
        <f t="shared" si="555"/>
        <v/>
      </c>
      <c r="AJ368" s="66"/>
      <c r="AK368" s="61"/>
      <c r="AM368" s="52"/>
      <c r="AN368" s="9" t="s">
        <v>7</v>
      </c>
      <c r="AO368" s="10"/>
      <c r="AP368" s="7" t="s">
        <v>4</v>
      </c>
      <c r="AQ368" s="7">
        <v>1</v>
      </c>
      <c r="AR368" s="6"/>
      <c r="AS368" s="22" t="str">
        <f t="shared" si="556"/>
        <v/>
      </c>
      <c r="AT368" s="22" t="str">
        <f t="shared" si="557"/>
        <v/>
      </c>
      <c r="AU368" s="22" t="str">
        <f t="shared" si="558"/>
        <v/>
      </c>
      <c r="AV368" s="31" t="str">
        <f t="shared" si="559"/>
        <v/>
      </c>
      <c r="AW368" s="6"/>
      <c r="AX368" s="61"/>
      <c r="AZ368" s="52"/>
      <c r="BA368" s="104"/>
      <c r="BB368" s="105"/>
      <c r="BC368" s="7"/>
      <c r="BD368" s="7"/>
      <c r="BE368" s="7"/>
      <c r="BF368" s="22" t="str">
        <f t="shared" si="560"/>
        <v/>
      </c>
      <c r="BG368" s="22" t="str">
        <f t="shared" si="561"/>
        <v/>
      </c>
      <c r="BH368" s="22" t="str">
        <f t="shared" si="562"/>
        <v/>
      </c>
      <c r="BI368" s="31" t="str">
        <f t="shared" si="563"/>
        <v/>
      </c>
      <c r="BJ368" s="8"/>
      <c r="BK368" s="61" t="s">
        <v>299</v>
      </c>
      <c r="BM368" s="19" t="str">
        <f t="shared" si="444"/>
        <v/>
      </c>
      <c r="BN368" s="20" t="str">
        <f t="shared" si="445"/>
        <v/>
      </c>
    </row>
    <row r="369" spans="2:66" x14ac:dyDescent="0.25">
      <c r="B369" s="143"/>
      <c r="C369" s="144"/>
      <c r="D369" s="150">
        <f t="shared" ca="1" si="564"/>
        <v>44158</v>
      </c>
      <c r="E369" s="151"/>
      <c r="F369" s="146"/>
      <c r="G369" s="144"/>
      <c r="H369" s="144"/>
      <c r="I369" s="147"/>
      <c r="J369" s="144"/>
      <c r="K369" s="148"/>
      <c r="M369" s="52"/>
      <c r="N369" s="9"/>
      <c r="O369" s="10"/>
      <c r="P369" s="7"/>
      <c r="Q369" s="124"/>
      <c r="R369" s="66"/>
      <c r="S369" s="22" t="str">
        <f t="shared" si="548"/>
        <v/>
      </c>
      <c r="T369" s="22" t="str">
        <f t="shared" si="549"/>
        <v/>
      </c>
      <c r="U369" s="22" t="str">
        <f t="shared" si="550"/>
        <v/>
      </c>
      <c r="V369" s="31" t="str">
        <f t="shared" si="551"/>
        <v/>
      </c>
      <c r="W369" s="66"/>
      <c r="X369" s="61"/>
      <c r="Z369" s="52"/>
      <c r="AA369" s="9"/>
      <c r="AB369" s="10"/>
      <c r="AC369" s="7"/>
      <c r="AD369" s="7"/>
      <c r="AE369" s="68"/>
      <c r="AF369" s="22" t="str">
        <f t="shared" si="552"/>
        <v/>
      </c>
      <c r="AG369" s="22" t="str">
        <f t="shared" si="553"/>
        <v/>
      </c>
      <c r="AH369" s="22" t="str">
        <f t="shared" si="554"/>
        <v/>
      </c>
      <c r="AI369" s="31" t="str">
        <f t="shared" si="555"/>
        <v/>
      </c>
      <c r="AJ369" s="66"/>
      <c r="AK369" s="61"/>
      <c r="AM369" s="52" t="s">
        <v>0</v>
      </c>
      <c r="AN369" s="102" t="s">
        <v>5</v>
      </c>
      <c r="AO369" s="103"/>
      <c r="AP369" s="7"/>
      <c r="AQ369" s="7"/>
      <c r="AR369" s="7"/>
      <c r="AS369" s="22" t="str">
        <f t="shared" si="556"/>
        <v/>
      </c>
      <c r="AT369" s="22" t="str">
        <f t="shared" si="557"/>
        <v/>
      </c>
      <c r="AU369" s="22" t="str">
        <f t="shared" si="558"/>
        <v/>
      </c>
      <c r="AV369" s="31" t="str">
        <f t="shared" si="559"/>
        <v/>
      </c>
      <c r="AW369" s="6"/>
      <c r="AX369" s="61"/>
      <c r="AZ369" s="52"/>
      <c r="BA369" s="104"/>
      <c r="BB369" s="105"/>
      <c r="BC369" s="7"/>
      <c r="BD369" s="7"/>
      <c r="BE369" s="7"/>
      <c r="BF369" s="22" t="str">
        <f t="shared" si="560"/>
        <v/>
      </c>
      <c r="BG369" s="22" t="str">
        <f t="shared" si="561"/>
        <v/>
      </c>
      <c r="BH369" s="22" t="str">
        <f t="shared" si="562"/>
        <v/>
      </c>
      <c r="BI369" s="31" t="str">
        <f t="shared" si="563"/>
        <v/>
      </c>
      <c r="BJ369" s="8"/>
      <c r="BK369" s="61" t="s">
        <v>299</v>
      </c>
      <c r="BM369" s="19" t="str">
        <f t="shared" si="444"/>
        <v/>
      </c>
      <c r="BN369" s="20" t="str">
        <f t="shared" si="445"/>
        <v/>
      </c>
    </row>
    <row r="370" spans="2:66" x14ac:dyDescent="0.25">
      <c r="B370" s="143"/>
      <c r="C370" s="144"/>
      <c r="D370" s="150">
        <f t="shared" ca="1" si="564"/>
        <v>44158</v>
      </c>
      <c r="E370" s="151"/>
      <c r="F370" s="146"/>
      <c r="G370" s="144"/>
      <c r="H370" s="144"/>
      <c r="I370" s="147"/>
      <c r="J370" s="144"/>
      <c r="K370" s="148"/>
      <c r="M370" s="52"/>
      <c r="N370" s="9"/>
      <c r="O370" s="10"/>
      <c r="P370" s="7"/>
      <c r="Q370" s="124"/>
      <c r="R370" s="66"/>
      <c r="S370" s="22"/>
      <c r="T370" s="22"/>
      <c r="U370" s="22"/>
      <c r="V370" s="31"/>
      <c r="W370" s="66"/>
      <c r="X370" s="61"/>
      <c r="Z370" s="52"/>
      <c r="AA370" s="9"/>
      <c r="AB370" s="10"/>
      <c r="AC370" s="7"/>
      <c r="AD370" s="7"/>
      <c r="AE370" s="68"/>
      <c r="AF370" s="22"/>
      <c r="AG370" s="22"/>
      <c r="AH370" s="22"/>
      <c r="AI370" s="31"/>
      <c r="AJ370" s="66"/>
      <c r="AK370" s="61"/>
      <c r="AM370" s="52"/>
      <c r="AN370" s="82" t="s">
        <v>7</v>
      </c>
      <c r="AO370" s="85"/>
      <c r="AP370" s="7" t="s">
        <v>4</v>
      </c>
      <c r="AQ370" s="7">
        <v>1</v>
      </c>
      <c r="AR370" s="7"/>
      <c r="AS370" s="22"/>
      <c r="AT370" s="22"/>
      <c r="AU370" s="22"/>
      <c r="AV370" s="31"/>
      <c r="AW370" s="6"/>
      <c r="AX370" s="61"/>
      <c r="AZ370" s="52"/>
      <c r="BA370" s="84"/>
      <c r="BB370" s="85"/>
      <c r="BC370" s="7"/>
      <c r="BD370" s="7"/>
      <c r="BE370" s="7"/>
      <c r="BF370" s="22"/>
      <c r="BG370" s="22"/>
      <c r="BH370" s="22"/>
      <c r="BI370" s="31"/>
      <c r="BJ370" s="8"/>
      <c r="BK370" s="61"/>
      <c r="BM370" s="19" t="str">
        <f t="shared" si="444"/>
        <v/>
      </c>
      <c r="BN370" s="20" t="str">
        <f t="shared" si="445"/>
        <v/>
      </c>
    </row>
    <row r="371" spans="2:66" ht="15.75" thickBot="1" x14ac:dyDescent="0.3">
      <c r="B371" s="40"/>
      <c r="C371" s="41"/>
      <c r="D371" s="42"/>
      <c r="E371" s="139"/>
      <c r="F371" s="43"/>
      <c r="G371" s="41"/>
      <c r="H371" s="41"/>
      <c r="I371" s="44"/>
      <c r="J371" s="41"/>
      <c r="K371" s="45"/>
      <c r="M371" s="53"/>
      <c r="N371" s="59"/>
      <c r="O371" s="54"/>
      <c r="P371" s="55"/>
      <c r="Q371" s="125"/>
      <c r="R371" s="55"/>
      <c r="S371" s="55"/>
      <c r="T371" s="55"/>
      <c r="U371" s="55"/>
      <c r="V371" s="55"/>
      <c r="W371" s="56"/>
      <c r="X371" s="57"/>
      <c r="Z371" s="53"/>
      <c r="AA371" s="59"/>
      <c r="AB371" s="54"/>
      <c r="AC371" s="55"/>
      <c r="AD371" s="55"/>
      <c r="AE371" s="67"/>
      <c r="AF371" s="55"/>
      <c r="AG371" s="55"/>
      <c r="AH371" s="55"/>
      <c r="AI371" s="55"/>
      <c r="AJ371" s="69"/>
      <c r="AK371" s="57"/>
      <c r="AM371" s="53"/>
      <c r="AN371" s="59"/>
      <c r="AO371" s="54"/>
      <c r="AP371" s="55"/>
      <c r="AQ371" s="55"/>
      <c r="AR371" s="55"/>
      <c r="AS371" s="55"/>
      <c r="AT371" s="55"/>
      <c r="AU371" s="55"/>
      <c r="AV371" s="55"/>
      <c r="AW371" s="56"/>
      <c r="AX371" s="57"/>
      <c r="AZ371" s="53"/>
      <c r="BA371" s="59"/>
      <c r="BB371" s="54"/>
      <c r="BC371" s="55"/>
      <c r="BD371" s="55"/>
      <c r="BE371" s="55"/>
      <c r="BF371" s="55"/>
      <c r="BG371" s="55"/>
      <c r="BH371" s="55"/>
      <c r="BI371" s="55"/>
      <c r="BJ371" s="56"/>
      <c r="BK371" s="57"/>
      <c r="BM371" s="19" t="str">
        <f t="shared" si="444"/>
        <v/>
      </c>
      <c r="BN371" s="20" t="str">
        <f t="shared" si="445"/>
        <v/>
      </c>
    </row>
    <row r="372" spans="2:66" x14ac:dyDescent="0.25">
      <c r="B372" s="34" t="s">
        <v>421</v>
      </c>
      <c r="C372" s="35" t="s">
        <v>375</v>
      </c>
      <c r="D372" s="36">
        <f ca="1">IF(EXACT(C372, ""), "", VLOOKUP(C372, OFFSET($BM$6, 0, 0, PARAMETER!$C$2, 2), 2, FALSE))</f>
        <v>44158</v>
      </c>
      <c r="E372" s="138"/>
      <c r="F372" s="37">
        <f ca="1">IF(OR(EXACT(G372, ""), EXACT(H372, "")), "", H372-G372)</f>
        <v>32</v>
      </c>
      <c r="G372" s="38">
        <f ca="1">IF(COUNT(T372, AG372, AT372, BG372)=0, D372, MIN(T372, AG372, AT372, BG372))</f>
        <v>44438</v>
      </c>
      <c r="H372" s="38">
        <f ca="1">IF(COUNT(U372, AH372, AU372, BH372)=0, (D372 + IFERROR(1/(1/E372), 0)), MAX(U372, AH372, AU372, BH372))</f>
        <v>44470</v>
      </c>
      <c r="I372" s="37">
        <f>IF(OR(EXACT(J372, ""), EXACT(K372, "")), "", K372-J372)</f>
        <v>32</v>
      </c>
      <c r="J372" s="38">
        <f>IF(COUNT(W372, AJ372, AW372, BJ372)=0, D372, MIN(W372, AJ372, AW372, BJ372))</f>
        <v>44431</v>
      </c>
      <c r="K372" s="39">
        <f>IF(COUNT(X372, AK372, AX372, BK372)=0, (D372 + IFERROR(1/(1/E372), 0)), MAX(X372, AK372, AX372, BK372))</f>
        <v>44463</v>
      </c>
      <c r="M372" s="46"/>
      <c r="N372" s="58"/>
      <c r="O372" s="47"/>
      <c r="P372" s="48"/>
      <c r="Q372" s="123" t="str">
        <f>IF(OR(EXACT(R372, ""), EXACT(S372, "")), "", S372-R372)</f>
        <v/>
      </c>
      <c r="R372" s="50" t="str">
        <f>IF(COUNT(R373:R383)=0, "", MIN(R373:R383))</f>
        <v/>
      </c>
      <c r="S372" s="50" t="str">
        <f>IF(COUNT(S373:S383)=0, "", MAX(S373:S383))</f>
        <v/>
      </c>
      <c r="T372" s="50" t="str">
        <f>IF(COUNT(T373:T383)=0, "", MIN(T373:T383))</f>
        <v/>
      </c>
      <c r="U372" s="50" t="str">
        <f>IF(COUNT(U373:U383)=0, "", MAX(U373:U383))</f>
        <v/>
      </c>
      <c r="V372" s="49" t="str">
        <f>IF(OR(EXACT(W372, ""), EXACT(X372, "")), "", X372-W372)</f>
        <v/>
      </c>
      <c r="W372" s="50" t="str">
        <f>IF(COUNT(W373:W383)=0, "", MIN(W373:W383))</f>
        <v/>
      </c>
      <c r="X372" s="51" t="str">
        <f>IF(COUNT(X373:X383)=0, "", MAX(X373:X383))</f>
        <v/>
      </c>
      <c r="Y372" s="11"/>
      <c r="Z372" s="46"/>
      <c r="AA372" s="58"/>
      <c r="AB372" s="47"/>
      <c r="AC372" s="48"/>
      <c r="AD372" s="49" t="str">
        <f>IF(OR(EXACT(AE372, ""), EXACT(AF372, "")), "", AF372-AE372)</f>
        <v/>
      </c>
      <c r="AE372" s="50" t="str">
        <f>IF(COUNT(AE373:AE383)=0, "", MIN(AE373:AE383))</f>
        <v/>
      </c>
      <c r="AF372" s="50" t="str">
        <f>IF(COUNT(AF373:AF383)=0, "", MAX(AF373:AF383))</f>
        <v/>
      </c>
      <c r="AG372" s="50" t="str">
        <f>IF(COUNT(AG373:AG383)=0, "", MIN(AG373:AG383))</f>
        <v/>
      </c>
      <c r="AH372" s="50" t="str">
        <f>IF(COUNT(AH373:AH383)=0, "", MAX(AH373:AH383))</f>
        <v/>
      </c>
      <c r="AI372" s="49" t="str">
        <f>IF(OR(EXACT(AJ372, ""), EXACT(AK372, "")), "", AK372-AJ372)</f>
        <v/>
      </c>
      <c r="AJ372" s="50" t="str">
        <f>IF(COUNT(AJ373:AJ383)=0, "", MIN(AJ373:AJ383))</f>
        <v/>
      </c>
      <c r="AK372" s="51" t="str">
        <f>IF(COUNT(AK373:AK383)=0, "", MAX(AK373:AK383))</f>
        <v/>
      </c>
      <c r="AL372" s="11"/>
      <c r="AM372" s="46"/>
      <c r="AN372" s="58"/>
      <c r="AO372" s="47"/>
      <c r="AP372" s="48"/>
      <c r="AQ372" s="49">
        <f>IF(OR(EXACT(AR372, ""), EXACT(AS372, "")), "", AS372-AR372)</f>
        <v>32</v>
      </c>
      <c r="AR372" s="50">
        <f>IF(COUNT(AR373:AR383)=0, "", MIN(AR373:AR383))</f>
        <v>44438</v>
      </c>
      <c r="AS372" s="50">
        <f>IF(COUNT(AS373:AS383)=0, "", MAX(AS373:AS383))</f>
        <v>44470</v>
      </c>
      <c r="AT372" s="50">
        <f ca="1">IF(COUNT(AT373:AT383)=0, "", MIN(AT373:AT383))</f>
        <v>44438</v>
      </c>
      <c r="AU372" s="50">
        <f ca="1">IF(COUNT(AU373:AU383)=0, "", MAX(AU373:AU383))</f>
        <v>44470</v>
      </c>
      <c r="AV372" s="49">
        <f>IF(OR(EXACT(AW372, ""), EXACT(AX372, "")), "", AX372-AW372)</f>
        <v>32</v>
      </c>
      <c r="AW372" s="50">
        <f>IF(COUNT(AW373:AW383)=0, "", MIN(AW373:AW383))</f>
        <v>44431</v>
      </c>
      <c r="AX372" s="51">
        <f>IF(COUNT(AX373:AX383)=0, "", MAX(AX373:AX383))</f>
        <v>44463</v>
      </c>
      <c r="AY372" s="11"/>
      <c r="AZ372" s="46"/>
      <c r="BA372" s="58"/>
      <c r="BB372" s="47"/>
      <c r="BC372" s="48"/>
      <c r="BD372" s="49" t="str">
        <f>IF(OR(EXACT(BE372, ""), EXACT(BF372, "")), "", BF372-BE372)</f>
        <v/>
      </c>
      <c r="BE372" s="50" t="str">
        <f>IF(COUNT(BE373:BE383)=0, "", MIN(BE373:BE383))</f>
        <v/>
      </c>
      <c r="BF372" s="50" t="str">
        <f>IF(COUNT(BF373:BF383)=0, "", MAX(BF373:BF383))</f>
        <v/>
      </c>
      <c r="BG372" s="50" t="str">
        <f>IF(COUNT(BG373:BG383)=0, "", MIN(BG373:BG383))</f>
        <v/>
      </c>
      <c r="BH372" s="50" t="str">
        <f>IF(COUNT(BH373:BH383)=0, "", MAX(BH373:BH383))</f>
        <v/>
      </c>
      <c r="BI372" s="49" t="str">
        <f>IF(OR(EXACT(BJ372, ""), EXACT(BK372, "")), "", BK372-BJ372)</f>
        <v/>
      </c>
      <c r="BJ372" s="50" t="str">
        <f>IF(COUNT(BJ373:BJ383)=0, "", MIN(BJ373:BJ383))</f>
        <v/>
      </c>
      <c r="BK372" s="51" t="str">
        <f>IF(COUNT(BK373:BK383)=0, "", MAX(BK373:BK383))</f>
        <v/>
      </c>
      <c r="BM372" s="19" t="str">
        <f t="shared" si="444"/>
        <v>Production.System.Sync</v>
      </c>
      <c r="BN372" s="20">
        <f t="shared" ca="1" si="445"/>
        <v>44463</v>
      </c>
    </row>
    <row r="373" spans="2:66" x14ac:dyDescent="0.25">
      <c r="B373" s="143"/>
      <c r="C373" s="144"/>
      <c r="D373" s="150">
        <f ca="1">D372</f>
        <v>44158</v>
      </c>
      <c r="E373" s="151"/>
      <c r="F373" s="146"/>
      <c r="G373" s="144"/>
      <c r="H373" s="144"/>
      <c r="I373" s="147"/>
      <c r="J373" s="144"/>
      <c r="K373" s="148"/>
      <c r="M373" s="52"/>
      <c r="N373" s="9"/>
      <c r="O373" s="10"/>
      <c r="P373" s="7"/>
      <c r="Q373" s="124"/>
      <c r="R373" s="66"/>
      <c r="S373" s="22" t="str">
        <f t="shared" ref="S373:S377" si="565">IF(OR(EXACT(Q373,""), EXACT(R373,"")), "", Q373+R373)</f>
        <v/>
      </c>
      <c r="T373" s="22" t="str">
        <f t="shared" ref="T373:T377" si="566">IF(OR(EXACT(Q373,""), EXACT(R373,"")), "", IF(R373&lt;$D373, $D373, R373))</f>
        <v/>
      </c>
      <c r="U373" s="22" t="str">
        <f t="shared" ref="U373:U377" si="567">IF(OR(EXACT(Q373,""), EXACT(R373,"")), "", Q373+T373)</f>
        <v/>
      </c>
      <c r="V373" s="31" t="str">
        <f t="shared" ref="V373:V377" si="568">IF(OR(EXACT(W373,""), EXACT(X373,"")), "",  X373-W373)</f>
        <v/>
      </c>
      <c r="W373" s="66"/>
      <c r="X373" s="61"/>
      <c r="Z373" s="52"/>
      <c r="AA373" s="9" t="s">
        <v>7</v>
      </c>
      <c r="AB373" s="10"/>
      <c r="AC373" s="7" t="s">
        <v>4</v>
      </c>
      <c r="AD373" s="7"/>
      <c r="AE373" s="68"/>
      <c r="AF373" s="22" t="str">
        <f t="shared" ref="AF373:AF377" si="569">IF(OR(EXACT(AD373,""), EXACT(AE373,"")), "", AD373+AE373)</f>
        <v/>
      </c>
      <c r="AG373" s="22" t="str">
        <f t="shared" ref="AG373:AG377" si="570">IF(OR(EXACT(AD373,""), EXACT(AE373,"")), "", IF(AE373&lt;$D373, $D373, AE373))</f>
        <v/>
      </c>
      <c r="AH373" s="22" t="str">
        <f t="shared" ref="AH373:AH377" si="571">IF(OR(EXACT(AD373,""), EXACT(AE373,"")), "", AD373+AG373)</f>
        <v/>
      </c>
      <c r="AI373" s="31" t="str">
        <f t="shared" ref="AI373:AI377" si="572">IF(OR(EXACT(AJ373,""), EXACT(AK373,"")), "",  AK373-AJ373)</f>
        <v/>
      </c>
      <c r="AJ373" s="66"/>
      <c r="AK373" s="61"/>
      <c r="AM373" s="52" t="s">
        <v>0</v>
      </c>
      <c r="AN373" s="102" t="s">
        <v>6</v>
      </c>
      <c r="AO373" s="103"/>
      <c r="AP373" s="7"/>
      <c r="AQ373" s="7"/>
      <c r="AR373" s="7"/>
      <c r="AS373" s="22" t="str">
        <f t="shared" ref="AS373:AS374" si="573">IF(OR(EXACT(AQ373,""), EXACT(AR373,"")), "", AQ373+AR373)</f>
        <v/>
      </c>
      <c r="AT373" s="22" t="str">
        <f t="shared" ref="AT373:AT374" si="574">IF(OR(EXACT(AQ373, ""), EXACT(AR373, "")), "", IF(EXACT($D373, ""), AR373, IF(AR373&lt;$D373, $D373, AR373)))</f>
        <v/>
      </c>
      <c r="AU373" s="22" t="str">
        <f t="shared" ref="AU373:AU374" si="575">IF(OR(EXACT(AQ373,""), EXACT(AR373,"")), "", AQ373+AT373)</f>
        <v/>
      </c>
      <c r="AV373" s="31" t="str">
        <f t="shared" ref="AV373:AV374" si="576">IF(OR(EXACT(AW373,""), EXACT(AX373,"")), "",  AX373-AW373)</f>
        <v/>
      </c>
      <c r="AW373" s="6"/>
      <c r="AX373" s="61"/>
      <c r="AZ373" s="52"/>
      <c r="BA373" s="104"/>
      <c r="BB373" s="105"/>
      <c r="BC373" s="7"/>
      <c r="BD373" s="7"/>
      <c r="BE373" s="7"/>
      <c r="BF373" s="22" t="str">
        <f t="shared" ref="BF373:BF377" si="577">IF(OR(EXACT(BD373,""), EXACT(BE373,"")), "", BD373+BE373)</f>
        <v/>
      </c>
      <c r="BG373" s="22" t="str">
        <f t="shared" ref="BG373:BG377" si="578">IF(OR(EXACT(BD373, ""), EXACT(BE373, "")), "", IF(EXACT($D373, ""), BE373, IF(BE373&lt;$D373, $D373, BE373)))</f>
        <v/>
      </c>
      <c r="BH373" s="22" t="str">
        <f t="shared" ref="BH373:BH377" si="579">IF(OR(EXACT(BD373,""), EXACT(BE373,"")), "", BD373+BG373)</f>
        <v/>
      </c>
      <c r="BI373" s="31" t="str">
        <f t="shared" ref="BI373:BI377" si="580">IF(OR(EXACT(BJ373,""), EXACT(BK373,"")), "",  BK373-BJ373)</f>
        <v/>
      </c>
      <c r="BJ373" s="8"/>
      <c r="BK373" s="61" t="s">
        <v>299</v>
      </c>
      <c r="BM373" s="19" t="str">
        <f t="shared" si="444"/>
        <v/>
      </c>
      <c r="BN373" s="20" t="str">
        <f t="shared" si="445"/>
        <v/>
      </c>
    </row>
    <row r="374" spans="2:66" x14ac:dyDescent="0.25">
      <c r="B374" s="143"/>
      <c r="C374" s="144"/>
      <c r="D374" s="150">
        <f t="shared" ref="D374:D378" ca="1" si="581">D373</f>
        <v>44158</v>
      </c>
      <c r="E374" s="151"/>
      <c r="F374" s="146"/>
      <c r="G374" s="144"/>
      <c r="H374" s="144"/>
      <c r="I374" s="147"/>
      <c r="J374" s="144"/>
      <c r="K374" s="148"/>
      <c r="M374" s="52"/>
      <c r="N374" s="9"/>
      <c r="O374" s="10"/>
      <c r="P374" s="7"/>
      <c r="Q374" s="124"/>
      <c r="R374" s="66"/>
      <c r="S374" s="22" t="str">
        <f t="shared" si="565"/>
        <v/>
      </c>
      <c r="T374" s="22" t="str">
        <f t="shared" si="566"/>
        <v/>
      </c>
      <c r="U374" s="22" t="str">
        <f t="shared" si="567"/>
        <v/>
      </c>
      <c r="V374" s="31" t="str">
        <f t="shared" si="568"/>
        <v/>
      </c>
      <c r="W374" s="66"/>
      <c r="X374" s="61"/>
      <c r="Z374" s="52"/>
      <c r="AA374" s="9"/>
      <c r="AB374" s="10"/>
      <c r="AC374" s="7"/>
      <c r="AD374" s="7"/>
      <c r="AE374" s="66"/>
      <c r="AF374" s="22" t="str">
        <f t="shared" si="569"/>
        <v/>
      </c>
      <c r="AG374" s="22" t="str">
        <f t="shared" si="570"/>
        <v/>
      </c>
      <c r="AH374" s="22" t="str">
        <f t="shared" si="571"/>
        <v/>
      </c>
      <c r="AI374" s="31" t="str">
        <f t="shared" si="572"/>
        <v/>
      </c>
      <c r="AJ374" s="66"/>
      <c r="AK374" s="61"/>
      <c r="AM374" s="52"/>
      <c r="AN374" s="9" t="s">
        <v>7</v>
      </c>
      <c r="AO374" s="10" t="s">
        <v>405</v>
      </c>
      <c r="AP374" s="7" t="s">
        <v>4</v>
      </c>
      <c r="AQ374" s="7">
        <v>7</v>
      </c>
      <c r="AR374" s="6">
        <v>44463</v>
      </c>
      <c r="AS374" s="22">
        <f t="shared" si="573"/>
        <v>44470</v>
      </c>
      <c r="AT374" s="22">
        <f t="shared" ca="1" si="574"/>
        <v>44463</v>
      </c>
      <c r="AU374" s="22">
        <f t="shared" ca="1" si="575"/>
        <v>44470</v>
      </c>
      <c r="AV374" s="31">
        <f t="shared" si="576"/>
        <v>7</v>
      </c>
      <c r="AW374" s="6">
        <f>AR374-AQ374</f>
        <v>44456</v>
      </c>
      <c r="AX374" s="61">
        <f>AQ374+AW374</f>
        <v>44463</v>
      </c>
      <c r="AZ374" s="52"/>
      <c r="BA374" s="104"/>
      <c r="BB374" s="105"/>
      <c r="BC374" s="7"/>
      <c r="BD374" s="7"/>
      <c r="BE374" s="7"/>
      <c r="BF374" s="22" t="str">
        <f t="shared" si="577"/>
        <v/>
      </c>
      <c r="BG374" s="22" t="str">
        <f t="shared" si="578"/>
        <v/>
      </c>
      <c r="BH374" s="22" t="str">
        <f t="shared" si="579"/>
        <v/>
      </c>
      <c r="BI374" s="31" t="str">
        <f t="shared" si="580"/>
        <v/>
      </c>
      <c r="BJ374" s="8"/>
      <c r="BK374" s="61" t="s">
        <v>299</v>
      </c>
      <c r="BM374" s="19" t="str">
        <f t="shared" si="444"/>
        <v/>
      </c>
      <c r="BN374" s="20" t="str">
        <f t="shared" si="445"/>
        <v/>
      </c>
    </row>
    <row r="375" spans="2:66" x14ac:dyDescent="0.25">
      <c r="B375" s="143"/>
      <c r="C375" s="144"/>
      <c r="D375" s="150"/>
      <c r="E375" s="151"/>
      <c r="F375" s="146"/>
      <c r="G375" s="144"/>
      <c r="H375" s="144"/>
      <c r="I375" s="147"/>
      <c r="J375" s="144"/>
      <c r="K375" s="148"/>
      <c r="M375" s="52"/>
      <c r="N375" s="9"/>
      <c r="O375" s="10"/>
      <c r="P375" s="7"/>
      <c r="Q375" s="124"/>
      <c r="R375" s="66"/>
      <c r="S375" s="22"/>
      <c r="T375" s="22"/>
      <c r="U375" s="22"/>
      <c r="V375" s="31"/>
      <c r="W375" s="66"/>
      <c r="X375" s="61"/>
      <c r="Z375" s="52"/>
      <c r="AA375" s="9"/>
      <c r="AB375" s="10"/>
      <c r="AC375" s="7"/>
      <c r="AD375" s="7"/>
      <c r="AE375" s="66"/>
      <c r="AF375" s="22"/>
      <c r="AG375" s="22"/>
      <c r="AH375" s="22"/>
      <c r="AI375" s="31"/>
      <c r="AJ375" s="66"/>
      <c r="AK375" s="61"/>
      <c r="AM375" s="52"/>
      <c r="AN375" s="9" t="s">
        <v>7</v>
      </c>
      <c r="AO375" s="10" t="s">
        <v>409</v>
      </c>
      <c r="AP375" s="7" t="s">
        <v>4</v>
      </c>
      <c r="AQ375" s="7">
        <v>7</v>
      </c>
      <c r="AR375" s="6">
        <v>44438</v>
      </c>
      <c r="AS375" s="22">
        <f t="shared" ref="AS375:AS376" si="582">IF(OR(EXACT(AQ375,""), EXACT(AR375,"")), "", AQ375+AR375)</f>
        <v>44445</v>
      </c>
      <c r="AT375" s="22">
        <f t="shared" ref="AT375:AT376" si="583">IF(OR(EXACT(AQ375, ""), EXACT(AR375, "")), "", IF(EXACT($D375, ""), AR375, IF(AR375&lt;$D375, $D375, AR375)))</f>
        <v>44438</v>
      </c>
      <c r="AU375" s="22">
        <f t="shared" ref="AU375:AU376" si="584">IF(OR(EXACT(AQ375,""), EXACT(AR375,"")), "", AQ375+AT375)</f>
        <v>44445</v>
      </c>
      <c r="AV375" s="31">
        <f t="shared" ref="AV375:AV376" si="585">IF(OR(EXACT(AW375,""), EXACT(AX375,"")), "",  AX375-AW375)</f>
        <v>7</v>
      </c>
      <c r="AW375" s="6">
        <f>AR375-AQ375</f>
        <v>44431</v>
      </c>
      <c r="AX375" s="61">
        <f>AQ375+AW375</f>
        <v>44438</v>
      </c>
      <c r="AZ375" s="52"/>
      <c r="BA375" s="84"/>
      <c r="BB375" s="85"/>
      <c r="BC375" s="7"/>
      <c r="BD375" s="7"/>
      <c r="BE375" s="7"/>
      <c r="BF375" s="22"/>
      <c r="BG375" s="22"/>
      <c r="BH375" s="22"/>
      <c r="BI375" s="31"/>
      <c r="BJ375" s="8"/>
      <c r="BK375" s="61"/>
      <c r="BM375" s="19" t="str">
        <f t="shared" si="444"/>
        <v/>
      </c>
      <c r="BN375" s="20" t="str">
        <f t="shared" si="445"/>
        <v/>
      </c>
    </row>
    <row r="376" spans="2:66" x14ac:dyDescent="0.25">
      <c r="B376" s="143"/>
      <c r="C376" s="144"/>
      <c r="D376" s="150"/>
      <c r="E376" s="151"/>
      <c r="F376" s="146"/>
      <c r="G376" s="144"/>
      <c r="H376" s="144"/>
      <c r="I376" s="147"/>
      <c r="J376" s="144"/>
      <c r="K376" s="148"/>
      <c r="M376" s="52"/>
      <c r="N376" s="9"/>
      <c r="O376" s="10"/>
      <c r="P376" s="7"/>
      <c r="Q376" s="124"/>
      <c r="R376" s="66"/>
      <c r="S376" s="22"/>
      <c r="T376" s="22"/>
      <c r="U376" s="22"/>
      <c r="V376" s="31"/>
      <c r="W376" s="66"/>
      <c r="X376" s="61"/>
      <c r="Z376" s="52"/>
      <c r="AA376" s="9"/>
      <c r="AB376" s="10"/>
      <c r="AC376" s="7"/>
      <c r="AD376" s="7"/>
      <c r="AE376" s="66"/>
      <c r="AF376" s="22"/>
      <c r="AG376" s="22"/>
      <c r="AH376" s="22"/>
      <c r="AI376" s="31"/>
      <c r="AJ376" s="66"/>
      <c r="AK376" s="61"/>
      <c r="AM376" s="52"/>
      <c r="AN376" s="9" t="s">
        <v>7</v>
      </c>
      <c r="AO376" s="10" t="s">
        <v>408</v>
      </c>
      <c r="AP376" s="7" t="s">
        <v>4</v>
      </c>
      <c r="AQ376" s="7">
        <v>7</v>
      </c>
      <c r="AR376" s="6">
        <v>44440</v>
      </c>
      <c r="AS376" s="22">
        <f t="shared" si="582"/>
        <v>44447</v>
      </c>
      <c r="AT376" s="22">
        <f t="shared" si="583"/>
        <v>44440</v>
      </c>
      <c r="AU376" s="22">
        <f t="shared" si="584"/>
        <v>44447</v>
      </c>
      <c r="AV376" s="31">
        <f t="shared" si="585"/>
        <v>7</v>
      </c>
      <c r="AW376" s="6">
        <f>AR376-AQ376</f>
        <v>44433</v>
      </c>
      <c r="AX376" s="61">
        <f>AQ376+AW376</f>
        <v>44440</v>
      </c>
      <c r="AZ376" s="52"/>
      <c r="BA376" s="84"/>
      <c r="BB376" s="85"/>
      <c r="BC376" s="7"/>
      <c r="BD376" s="7"/>
      <c r="BE376" s="7"/>
      <c r="BF376" s="22"/>
      <c r="BG376" s="22"/>
      <c r="BH376" s="22"/>
      <c r="BI376" s="31"/>
      <c r="BJ376" s="8"/>
      <c r="BK376" s="61"/>
      <c r="BM376" s="19" t="str">
        <f t="shared" si="444"/>
        <v/>
      </c>
      <c r="BN376" s="20" t="str">
        <f t="shared" si="445"/>
        <v/>
      </c>
    </row>
    <row r="377" spans="2:66" x14ac:dyDescent="0.25">
      <c r="B377" s="143"/>
      <c r="C377" s="144"/>
      <c r="D377" s="150">
        <f ca="1">D374</f>
        <v>44158</v>
      </c>
      <c r="E377" s="151"/>
      <c r="F377" s="146"/>
      <c r="G377" s="144"/>
      <c r="H377" s="144"/>
      <c r="I377" s="147"/>
      <c r="J377" s="144"/>
      <c r="K377" s="148"/>
      <c r="M377" s="52"/>
      <c r="N377" s="9"/>
      <c r="O377" s="10"/>
      <c r="P377" s="7"/>
      <c r="Q377" s="124"/>
      <c r="R377" s="66"/>
      <c r="S377" s="22" t="str">
        <f t="shared" si="565"/>
        <v/>
      </c>
      <c r="T377" s="22" t="str">
        <f t="shared" si="566"/>
        <v/>
      </c>
      <c r="U377" s="22" t="str">
        <f t="shared" si="567"/>
        <v/>
      </c>
      <c r="V377" s="31" t="str">
        <f t="shared" si="568"/>
        <v/>
      </c>
      <c r="W377" s="66"/>
      <c r="X377" s="61"/>
      <c r="Z377" s="52"/>
      <c r="AA377" s="9"/>
      <c r="AB377" s="10"/>
      <c r="AC377" s="7"/>
      <c r="AD377" s="7"/>
      <c r="AE377" s="68"/>
      <c r="AF377" s="22" t="str">
        <f t="shared" si="569"/>
        <v/>
      </c>
      <c r="AG377" s="22" t="str">
        <f t="shared" si="570"/>
        <v/>
      </c>
      <c r="AH377" s="22" t="str">
        <f t="shared" si="571"/>
        <v/>
      </c>
      <c r="AI377" s="31" t="str">
        <f t="shared" si="572"/>
        <v/>
      </c>
      <c r="AJ377" s="66"/>
      <c r="AK377" s="61"/>
      <c r="AM377" s="52" t="s">
        <v>0</v>
      </c>
      <c r="AN377" s="102" t="s">
        <v>5</v>
      </c>
      <c r="AO377" s="103"/>
      <c r="AP377" s="7"/>
      <c r="AQ377" s="7"/>
      <c r="AR377" s="7"/>
      <c r="AS377" s="22" t="str">
        <f t="shared" ref="AS377:AS382" si="586">IF(OR(EXACT(AQ377,""), EXACT(AR377,"")), "", AQ377+AR377)</f>
        <v/>
      </c>
      <c r="AT377" s="22" t="str">
        <f t="shared" ref="AT377:AT382" si="587">IF(OR(EXACT(AQ377, ""), EXACT(AR377, "")), "", IF(EXACT($D377, ""), AR377, IF(AR377&lt;$D377, $D377, AR377)))</f>
        <v/>
      </c>
      <c r="AU377" s="22" t="str">
        <f t="shared" ref="AU377:AU382" si="588">IF(OR(EXACT(AQ377,""), EXACT(AR377,"")), "", AQ377+AT377)</f>
        <v/>
      </c>
      <c r="AV377" s="31" t="str">
        <f t="shared" ref="AV377:AV382" si="589">IF(OR(EXACT(AW377,""), EXACT(AX377,"")), "",  AX377-AW377)</f>
        <v/>
      </c>
      <c r="AW377" s="6"/>
      <c r="AX377" s="61"/>
      <c r="AZ377" s="52"/>
      <c r="BA377" s="104"/>
      <c r="BB377" s="105"/>
      <c r="BC377" s="7"/>
      <c r="BD377" s="7"/>
      <c r="BE377" s="7"/>
      <c r="BF377" s="22" t="str">
        <f t="shared" si="577"/>
        <v/>
      </c>
      <c r="BG377" s="22" t="str">
        <f t="shared" si="578"/>
        <v/>
      </c>
      <c r="BH377" s="22" t="str">
        <f t="shared" si="579"/>
        <v/>
      </c>
      <c r="BI377" s="31" t="str">
        <f t="shared" si="580"/>
        <v/>
      </c>
      <c r="BJ377" s="8"/>
      <c r="BK377" s="61" t="s">
        <v>299</v>
      </c>
      <c r="BM377" s="19" t="str">
        <f t="shared" si="444"/>
        <v/>
      </c>
      <c r="BN377" s="20" t="str">
        <f t="shared" si="445"/>
        <v/>
      </c>
    </row>
    <row r="378" spans="2:66" x14ac:dyDescent="0.25">
      <c r="B378" s="143"/>
      <c r="C378" s="144"/>
      <c r="D378" s="150">
        <f t="shared" ca="1" si="581"/>
        <v>44158</v>
      </c>
      <c r="E378" s="151"/>
      <c r="F378" s="146"/>
      <c r="G378" s="144"/>
      <c r="H378" s="144"/>
      <c r="I378" s="147"/>
      <c r="J378" s="144"/>
      <c r="K378" s="148"/>
      <c r="M378" s="52"/>
      <c r="N378" s="9"/>
      <c r="O378" s="10"/>
      <c r="P378" s="7"/>
      <c r="Q378" s="124"/>
      <c r="R378" s="66"/>
      <c r="S378" s="22"/>
      <c r="T378" s="22"/>
      <c r="U378" s="22"/>
      <c r="V378" s="31"/>
      <c r="W378" s="66"/>
      <c r="X378" s="61"/>
      <c r="Z378" s="52"/>
      <c r="AA378" s="9"/>
      <c r="AB378" s="10"/>
      <c r="AC378" s="7"/>
      <c r="AD378" s="7"/>
      <c r="AE378" s="68"/>
      <c r="AF378" s="22"/>
      <c r="AG378" s="22"/>
      <c r="AH378" s="22"/>
      <c r="AI378" s="31"/>
      <c r="AJ378" s="66"/>
      <c r="AK378" s="61"/>
      <c r="AM378" s="52"/>
      <c r="AN378" s="82" t="s">
        <v>7</v>
      </c>
      <c r="AO378" s="85" t="s">
        <v>410</v>
      </c>
      <c r="AP378" s="7" t="s">
        <v>4</v>
      </c>
      <c r="AQ378" s="7">
        <v>1</v>
      </c>
      <c r="AR378" s="6">
        <v>44438</v>
      </c>
      <c r="AS378" s="22">
        <f t="shared" si="586"/>
        <v>44439</v>
      </c>
      <c r="AT378" s="22">
        <f t="shared" ca="1" si="587"/>
        <v>44438</v>
      </c>
      <c r="AU378" s="22">
        <f t="shared" ca="1" si="588"/>
        <v>44439</v>
      </c>
      <c r="AV378" s="31">
        <f t="shared" si="589"/>
        <v>1</v>
      </c>
      <c r="AW378" s="6">
        <f>AR378</f>
        <v>44438</v>
      </c>
      <c r="AX378" s="61">
        <f>AQ378+AW378</f>
        <v>44439</v>
      </c>
      <c r="AZ378" s="52"/>
      <c r="BA378" s="84"/>
      <c r="BB378" s="85"/>
      <c r="BC378" s="7"/>
      <c r="BD378" s="7"/>
      <c r="BE378" s="7"/>
      <c r="BF378" s="22"/>
      <c r="BG378" s="22"/>
      <c r="BH378" s="22"/>
      <c r="BI378" s="31"/>
      <c r="BJ378" s="8"/>
      <c r="BK378" s="61"/>
      <c r="BM378" s="19" t="str">
        <f t="shared" si="444"/>
        <v/>
      </c>
      <c r="BN378" s="20" t="str">
        <f t="shared" si="445"/>
        <v/>
      </c>
    </row>
    <row r="379" spans="2:66" x14ac:dyDescent="0.25">
      <c r="B379" s="143"/>
      <c r="C379" s="144"/>
      <c r="D379" s="150"/>
      <c r="E379" s="151"/>
      <c r="F379" s="146"/>
      <c r="G379" s="144"/>
      <c r="H379" s="144"/>
      <c r="I379" s="147"/>
      <c r="J379" s="144"/>
      <c r="K379" s="148"/>
      <c r="M379" s="52"/>
      <c r="N379" s="9"/>
      <c r="O379" s="10"/>
      <c r="P379" s="7"/>
      <c r="Q379" s="124"/>
      <c r="R379" s="66"/>
      <c r="S379" s="22"/>
      <c r="T379" s="22"/>
      <c r="U379" s="22"/>
      <c r="V379" s="31"/>
      <c r="W379" s="66"/>
      <c r="X379" s="61"/>
      <c r="Z379" s="52"/>
      <c r="AA379" s="9"/>
      <c r="AB379" s="10"/>
      <c r="AC379" s="7"/>
      <c r="AD379" s="7"/>
      <c r="AE379" s="68"/>
      <c r="AF379" s="22"/>
      <c r="AG379" s="22"/>
      <c r="AH379" s="22"/>
      <c r="AI379" s="31"/>
      <c r="AJ379" s="66"/>
      <c r="AK379" s="61"/>
      <c r="AM379" s="52"/>
      <c r="AN379" s="82" t="s">
        <v>7</v>
      </c>
      <c r="AO379" s="85" t="s">
        <v>411</v>
      </c>
      <c r="AP379" s="7" t="s">
        <v>4</v>
      </c>
      <c r="AQ379" s="7">
        <v>1</v>
      </c>
      <c r="AR379" s="6">
        <v>44438</v>
      </c>
      <c r="AS379" s="22">
        <f t="shared" si="586"/>
        <v>44439</v>
      </c>
      <c r="AT379" s="22">
        <f t="shared" si="587"/>
        <v>44438</v>
      </c>
      <c r="AU379" s="22">
        <f t="shared" si="588"/>
        <v>44439</v>
      </c>
      <c r="AV379" s="31">
        <f t="shared" si="589"/>
        <v>1</v>
      </c>
      <c r="AW379" s="6">
        <f t="shared" ref="AW379:AW382" si="590">AR379</f>
        <v>44438</v>
      </c>
      <c r="AX379" s="61">
        <f t="shared" ref="AX379:AX382" si="591">AQ379+AW379</f>
        <v>44439</v>
      </c>
      <c r="AZ379" s="52"/>
      <c r="BA379" s="84"/>
      <c r="BB379" s="85"/>
      <c r="BC379" s="7"/>
      <c r="BD379" s="7"/>
      <c r="BE379" s="7"/>
      <c r="BF379" s="22"/>
      <c r="BG379" s="22"/>
      <c r="BH379" s="22"/>
      <c r="BI379" s="31"/>
      <c r="BJ379" s="8"/>
      <c r="BK379" s="61"/>
      <c r="BM379" s="19" t="str">
        <f t="shared" si="444"/>
        <v/>
      </c>
      <c r="BN379" s="20" t="str">
        <f t="shared" si="445"/>
        <v/>
      </c>
    </row>
    <row r="380" spans="2:66" x14ac:dyDescent="0.25">
      <c r="B380" s="143"/>
      <c r="C380" s="144"/>
      <c r="D380" s="150"/>
      <c r="E380" s="151"/>
      <c r="F380" s="146"/>
      <c r="G380" s="144"/>
      <c r="H380" s="144"/>
      <c r="I380" s="147"/>
      <c r="J380" s="144"/>
      <c r="K380" s="148"/>
      <c r="M380" s="52"/>
      <c r="N380" s="9"/>
      <c r="O380" s="10"/>
      <c r="P380" s="7"/>
      <c r="Q380" s="124"/>
      <c r="R380" s="66"/>
      <c r="S380" s="22"/>
      <c r="T380" s="22"/>
      <c r="U380" s="22"/>
      <c r="V380" s="31"/>
      <c r="W380" s="66"/>
      <c r="X380" s="61"/>
      <c r="Z380" s="52"/>
      <c r="AA380" s="9"/>
      <c r="AB380" s="10"/>
      <c r="AC380" s="7"/>
      <c r="AD380" s="7"/>
      <c r="AE380" s="68"/>
      <c r="AF380" s="22"/>
      <c r="AG380" s="22"/>
      <c r="AH380" s="22"/>
      <c r="AI380" s="31"/>
      <c r="AJ380" s="66"/>
      <c r="AK380" s="61"/>
      <c r="AM380" s="52"/>
      <c r="AN380" s="82" t="s">
        <v>7</v>
      </c>
      <c r="AO380" s="85" t="s">
        <v>413</v>
      </c>
      <c r="AP380" s="7" t="s">
        <v>4</v>
      </c>
      <c r="AQ380" s="7">
        <v>1</v>
      </c>
      <c r="AR380" s="6">
        <v>44438</v>
      </c>
      <c r="AS380" s="22">
        <f t="shared" si="586"/>
        <v>44439</v>
      </c>
      <c r="AT380" s="22">
        <f t="shared" si="587"/>
        <v>44438</v>
      </c>
      <c r="AU380" s="22">
        <f t="shared" si="588"/>
        <v>44439</v>
      </c>
      <c r="AV380" s="31">
        <f t="shared" si="589"/>
        <v>1</v>
      </c>
      <c r="AW380" s="6">
        <f t="shared" si="590"/>
        <v>44438</v>
      </c>
      <c r="AX380" s="61">
        <f t="shared" si="591"/>
        <v>44439</v>
      </c>
      <c r="AZ380" s="52"/>
      <c r="BA380" s="84"/>
      <c r="BB380" s="85"/>
      <c r="BC380" s="7"/>
      <c r="BD380" s="7"/>
      <c r="BE380" s="7"/>
      <c r="BF380" s="22"/>
      <c r="BG380" s="22"/>
      <c r="BH380" s="22"/>
      <c r="BI380" s="31"/>
      <c r="BJ380" s="8"/>
      <c r="BK380" s="61"/>
      <c r="BM380" s="19" t="str">
        <f t="shared" si="444"/>
        <v/>
      </c>
      <c r="BN380" s="20" t="str">
        <f t="shared" si="445"/>
        <v/>
      </c>
    </row>
    <row r="381" spans="2:66" x14ac:dyDescent="0.25">
      <c r="B381" s="143"/>
      <c r="C381" s="144"/>
      <c r="D381" s="150"/>
      <c r="E381" s="151"/>
      <c r="F381" s="146"/>
      <c r="G381" s="144"/>
      <c r="H381" s="144"/>
      <c r="I381" s="147"/>
      <c r="J381" s="144"/>
      <c r="K381" s="148"/>
      <c r="M381" s="52"/>
      <c r="N381" s="9"/>
      <c r="O381" s="10"/>
      <c r="P381" s="7"/>
      <c r="Q381" s="124"/>
      <c r="R381" s="66"/>
      <c r="S381" s="22"/>
      <c r="T381" s="22"/>
      <c r="U381" s="22"/>
      <c r="V381" s="31"/>
      <c r="W381" s="66"/>
      <c r="X381" s="61"/>
      <c r="Z381" s="52"/>
      <c r="AA381" s="9"/>
      <c r="AB381" s="10"/>
      <c r="AC381" s="7"/>
      <c r="AD381" s="7"/>
      <c r="AE381" s="68"/>
      <c r="AF381" s="22"/>
      <c r="AG381" s="22"/>
      <c r="AH381" s="22"/>
      <c r="AI381" s="31"/>
      <c r="AJ381" s="66"/>
      <c r="AK381" s="61"/>
      <c r="AM381" s="52"/>
      <c r="AN381" s="82" t="s">
        <v>7</v>
      </c>
      <c r="AO381" s="85" t="s">
        <v>414</v>
      </c>
      <c r="AP381" s="7" t="s">
        <v>4</v>
      </c>
      <c r="AQ381" s="7">
        <v>1</v>
      </c>
      <c r="AR381" s="6">
        <v>44438</v>
      </c>
      <c r="AS381" s="22">
        <f t="shared" si="586"/>
        <v>44439</v>
      </c>
      <c r="AT381" s="22">
        <f t="shared" si="587"/>
        <v>44438</v>
      </c>
      <c r="AU381" s="22">
        <f t="shared" si="588"/>
        <v>44439</v>
      </c>
      <c r="AV381" s="31">
        <f t="shared" si="589"/>
        <v>1</v>
      </c>
      <c r="AW381" s="6">
        <f t="shared" si="590"/>
        <v>44438</v>
      </c>
      <c r="AX381" s="61">
        <f t="shared" si="591"/>
        <v>44439</v>
      </c>
      <c r="AZ381" s="52"/>
      <c r="BA381" s="84"/>
      <c r="BB381" s="85"/>
      <c r="BC381" s="7"/>
      <c r="BD381" s="7"/>
      <c r="BE381" s="7"/>
      <c r="BF381" s="22"/>
      <c r="BG381" s="22"/>
      <c r="BH381" s="22"/>
      <c r="BI381" s="31"/>
      <c r="BJ381" s="8"/>
      <c r="BK381" s="61"/>
      <c r="BM381" s="19" t="str">
        <f t="shared" si="444"/>
        <v/>
      </c>
      <c r="BN381" s="20" t="str">
        <f t="shared" si="445"/>
        <v/>
      </c>
    </row>
    <row r="382" spans="2:66" x14ac:dyDescent="0.25">
      <c r="B382" s="143"/>
      <c r="C382" s="144"/>
      <c r="D382" s="150"/>
      <c r="E382" s="151"/>
      <c r="F382" s="146"/>
      <c r="G382" s="144"/>
      <c r="H382" s="144"/>
      <c r="I382" s="147"/>
      <c r="J382" s="144"/>
      <c r="K382" s="148"/>
      <c r="M382" s="52"/>
      <c r="N382" s="9"/>
      <c r="O382" s="10"/>
      <c r="P382" s="7"/>
      <c r="Q382" s="124"/>
      <c r="R382" s="66"/>
      <c r="S382" s="22"/>
      <c r="T382" s="22"/>
      <c r="U382" s="22"/>
      <c r="V382" s="31"/>
      <c r="W382" s="66"/>
      <c r="X382" s="61"/>
      <c r="Z382" s="52"/>
      <c r="AA382" s="9"/>
      <c r="AB382" s="10"/>
      <c r="AC382" s="7"/>
      <c r="AD382" s="7"/>
      <c r="AE382" s="68"/>
      <c r="AF382" s="22"/>
      <c r="AG382" s="22"/>
      <c r="AH382" s="22"/>
      <c r="AI382" s="31"/>
      <c r="AJ382" s="66"/>
      <c r="AK382" s="61"/>
      <c r="AM382" s="52"/>
      <c r="AN382" s="82" t="s">
        <v>7</v>
      </c>
      <c r="AO382" s="85" t="s">
        <v>415</v>
      </c>
      <c r="AP382" s="7" t="s">
        <v>4</v>
      </c>
      <c r="AQ382" s="7">
        <v>1</v>
      </c>
      <c r="AR382" s="6">
        <v>44438</v>
      </c>
      <c r="AS382" s="22">
        <f t="shared" si="586"/>
        <v>44439</v>
      </c>
      <c r="AT382" s="22">
        <f t="shared" si="587"/>
        <v>44438</v>
      </c>
      <c r="AU382" s="22">
        <f t="shared" si="588"/>
        <v>44439</v>
      </c>
      <c r="AV382" s="31">
        <f t="shared" si="589"/>
        <v>1</v>
      </c>
      <c r="AW382" s="6">
        <f t="shared" si="590"/>
        <v>44438</v>
      </c>
      <c r="AX382" s="61">
        <f t="shared" si="591"/>
        <v>44439</v>
      </c>
      <c r="AZ382" s="52"/>
      <c r="BA382" s="84"/>
      <c r="BB382" s="85"/>
      <c r="BC382" s="7"/>
      <c r="BD382" s="7"/>
      <c r="BE382" s="7"/>
      <c r="BF382" s="22"/>
      <c r="BG382" s="22"/>
      <c r="BH382" s="22"/>
      <c r="BI382" s="31"/>
      <c r="BJ382" s="8"/>
      <c r="BK382" s="61"/>
      <c r="BM382" s="19" t="str">
        <f t="shared" si="444"/>
        <v/>
      </c>
      <c r="BN382" s="20" t="str">
        <f t="shared" si="445"/>
        <v/>
      </c>
    </row>
    <row r="383" spans="2:66" ht="15.75" thickBot="1" x14ac:dyDescent="0.3">
      <c r="B383" s="40"/>
      <c r="C383" s="41"/>
      <c r="D383" s="42"/>
      <c r="E383" s="139"/>
      <c r="F383" s="43"/>
      <c r="G383" s="41"/>
      <c r="H383" s="41"/>
      <c r="I383" s="44"/>
      <c r="J383" s="41"/>
      <c r="K383" s="45"/>
      <c r="M383" s="53"/>
      <c r="N383" s="59"/>
      <c r="O383" s="54"/>
      <c r="P383" s="55"/>
      <c r="Q383" s="125"/>
      <c r="R383" s="55"/>
      <c r="S383" s="55"/>
      <c r="T383" s="55"/>
      <c r="U383" s="55"/>
      <c r="V383" s="55"/>
      <c r="W383" s="56"/>
      <c r="X383" s="57"/>
      <c r="Z383" s="53"/>
      <c r="AA383" s="59"/>
      <c r="AB383" s="54"/>
      <c r="AC383" s="55"/>
      <c r="AD383" s="55"/>
      <c r="AE383" s="67"/>
      <c r="AF383" s="55"/>
      <c r="AG383" s="55"/>
      <c r="AH383" s="55"/>
      <c r="AI383" s="55"/>
      <c r="AJ383" s="69"/>
      <c r="AK383" s="57"/>
      <c r="AM383" s="53"/>
      <c r="AN383" s="59"/>
      <c r="AO383" s="54"/>
      <c r="AP383" s="55"/>
      <c r="AQ383" s="55"/>
      <c r="AR383" s="55"/>
      <c r="AS383" s="55"/>
      <c r="AT383" s="55"/>
      <c r="AU383" s="55"/>
      <c r="AV383" s="55"/>
      <c r="AW383" s="56"/>
      <c r="AX383" s="57"/>
      <c r="AZ383" s="53"/>
      <c r="BA383" s="59"/>
      <c r="BB383" s="54"/>
      <c r="BC383" s="55"/>
      <c r="BD383" s="55"/>
      <c r="BE383" s="55"/>
      <c r="BF383" s="55"/>
      <c r="BG383" s="55"/>
      <c r="BH383" s="55"/>
      <c r="BI383" s="55"/>
      <c r="BJ383" s="56"/>
      <c r="BK383" s="57"/>
      <c r="BM383" s="19" t="str">
        <f t="shared" si="444"/>
        <v/>
      </c>
      <c r="BN383" s="20" t="str">
        <f t="shared" si="445"/>
        <v/>
      </c>
    </row>
    <row r="384" spans="2:66" x14ac:dyDescent="0.25">
      <c r="B384" s="34" t="s">
        <v>412</v>
      </c>
      <c r="C384" s="35" t="s">
        <v>421</v>
      </c>
      <c r="D384" s="36">
        <f ca="1">IF(EXACT(C384, ""), "", VLOOKUP(C384, OFFSET($BM$6, 0, 0, PARAMETER!$C$2, 2), 2, FALSE))</f>
        <v>44463</v>
      </c>
      <c r="E384" s="138">
        <v>30</v>
      </c>
      <c r="F384" s="37">
        <f ca="1">IF(OR(EXACT(G384, ""), EXACT(H384, "")), "", H384-G384)</f>
        <v>30</v>
      </c>
      <c r="G384" s="38">
        <f ca="1">IF(COUNT(T384, AG384, AT384, BG384)=0, D384, MIN(T384, AG384, AT384, BG384))</f>
        <v>44463</v>
      </c>
      <c r="H384" s="38">
        <f ca="1">IF(COUNT(U384, AH384, AU384, BH384)=0, (D384 + IFERROR(1/(1/E384), 0)), MAX(U384, AH384, AU384, BH384))</f>
        <v>44493</v>
      </c>
      <c r="I384" s="37">
        <f ca="1">IF(OR(EXACT(J384, ""), EXACT(K384, "")), "", K384-J384)</f>
        <v>30</v>
      </c>
      <c r="J384" s="38">
        <f ca="1">IF(COUNT(W384, AJ384, AW384, BJ384)=0, D384, MIN(W384, AJ384, AW384, BJ384))</f>
        <v>44463</v>
      </c>
      <c r="K384" s="39">
        <f ca="1">IF(COUNT(X384, AK384, AX384, BK384)=0, (D384 + IFERROR(1/(1/E384), 0)), MAX(X384, AK384, AX384, BK384))</f>
        <v>44493</v>
      </c>
      <c r="M384" s="46"/>
      <c r="N384" s="58"/>
      <c r="O384" s="47"/>
      <c r="P384" s="48"/>
      <c r="Q384" s="123" t="str">
        <f>IF(OR(EXACT(R384, ""), EXACT(S384, "")), "", S384-R384)</f>
        <v/>
      </c>
      <c r="R384" s="50" t="str">
        <f>IF(COUNT(R385:R389)=0, "", MIN(R385:R389))</f>
        <v/>
      </c>
      <c r="S384" s="50" t="str">
        <f>IF(COUNT(S385:S389)=0, "", MAX(S385:S389))</f>
        <v/>
      </c>
      <c r="T384" s="50" t="str">
        <f>IF(COUNT(T385:T389)=0, "", MIN(T385:T389))</f>
        <v/>
      </c>
      <c r="U384" s="50" t="str">
        <f>IF(COUNT(U385:U389)=0, "", MAX(U385:U389))</f>
        <v/>
      </c>
      <c r="V384" s="49" t="str">
        <f>IF(OR(EXACT(W384, ""), EXACT(X384, "")), "", X384-W384)</f>
        <v/>
      </c>
      <c r="W384" s="50" t="str">
        <f>IF(COUNT(W385:W389)=0, "", MIN(W385:W389))</f>
        <v/>
      </c>
      <c r="X384" s="51" t="str">
        <f>IF(COUNT(X385:X389)=0, "", MAX(X385:X389))</f>
        <v/>
      </c>
      <c r="Y384" s="11"/>
      <c r="Z384" s="46"/>
      <c r="AA384" s="58"/>
      <c r="AB384" s="47"/>
      <c r="AC384" s="48"/>
      <c r="AD384" s="49" t="str">
        <f>IF(OR(EXACT(AE384, ""), EXACT(AF384, "")), "", AF384-AE384)</f>
        <v/>
      </c>
      <c r="AE384" s="50" t="str">
        <f>IF(COUNT(AE385:AE389)=0, "", MIN(AE385:AE389))</f>
        <v/>
      </c>
      <c r="AF384" s="50" t="str">
        <f>IF(COUNT(AF385:AF389)=0, "", MAX(AF385:AF389))</f>
        <v/>
      </c>
      <c r="AG384" s="50" t="str">
        <f>IF(COUNT(AG385:AG389)=0, "", MIN(AG385:AG389))</f>
        <v/>
      </c>
      <c r="AH384" s="50" t="str">
        <f>IF(COUNT(AH385:AH389)=0, "", MAX(AH385:AH389))</f>
        <v/>
      </c>
      <c r="AI384" s="49" t="str">
        <f>IF(OR(EXACT(AJ384, ""), EXACT(AK384, "")), "", AK384-AJ384)</f>
        <v/>
      </c>
      <c r="AJ384" s="50" t="str">
        <f>IF(COUNT(AJ385:AJ389)=0, "", MIN(AJ385:AJ389))</f>
        <v/>
      </c>
      <c r="AK384" s="51" t="str">
        <f>IF(COUNT(AK385:AK389)=0, "", MAX(AK385:AK389))</f>
        <v/>
      </c>
      <c r="AL384" s="11"/>
      <c r="AM384" s="46"/>
      <c r="AN384" s="58"/>
      <c r="AO384" s="47"/>
      <c r="AP384" s="48"/>
      <c r="AQ384" s="49" t="str">
        <f>IF(OR(EXACT(AR384, ""), EXACT(AS384, "")), "", AS384-AR384)</f>
        <v/>
      </c>
      <c r="AR384" s="50" t="str">
        <f>IF(COUNT(AR385:AR389)=0, "", MIN(AR385:AR389))</f>
        <v/>
      </c>
      <c r="AS384" s="50" t="str">
        <f>IF(COUNT(AS385:AS389)=0, "", MAX(AS385:AS389))</f>
        <v/>
      </c>
      <c r="AT384" s="50" t="str">
        <f>IF(COUNT(AT385:AT389)=0, "", MIN(AT385:AT389))</f>
        <v/>
      </c>
      <c r="AU384" s="50" t="str">
        <f>IF(COUNT(AU385:AU389)=0, "", MAX(AU385:AU389))</f>
        <v/>
      </c>
      <c r="AV384" s="49" t="str">
        <f>IF(OR(EXACT(AW384, ""), EXACT(AX384, "")), "", AX384-AW384)</f>
        <v/>
      </c>
      <c r="AW384" s="50" t="str">
        <f>IF(COUNT(AW385:AW389)=0, "", MIN(AW385:AW389))</f>
        <v/>
      </c>
      <c r="AX384" s="51" t="str">
        <f>IF(COUNT(AX385:AX389)=0, "", MAX(AX385:AX389))</f>
        <v/>
      </c>
      <c r="AY384" s="11"/>
      <c r="AZ384" s="46"/>
      <c r="BA384" s="58"/>
      <c r="BB384" s="47"/>
      <c r="BC384" s="48"/>
      <c r="BD384" s="49" t="str">
        <f>IF(OR(EXACT(BE384, ""), EXACT(BF384, "")), "", BF384-BE384)</f>
        <v/>
      </c>
      <c r="BE384" s="50" t="str">
        <f>IF(COUNT(BE385:BE389)=0, "", MIN(BE385:BE389))</f>
        <v/>
      </c>
      <c r="BF384" s="50" t="str">
        <f>IF(COUNT(BF385:BF389)=0, "", MAX(BF385:BF389))</f>
        <v/>
      </c>
      <c r="BG384" s="50" t="str">
        <f>IF(COUNT(BG385:BG389)=0, "", MIN(BG385:BG389))</f>
        <v/>
      </c>
      <c r="BH384" s="50" t="str">
        <f>IF(COUNT(BH385:BH389)=0, "", MAX(BH385:BH389))</f>
        <v/>
      </c>
      <c r="BI384" s="49" t="str">
        <f>IF(OR(EXACT(BJ384, ""), EXACT(BK384, "")), "", BK384-BJ384)</f>
        <v/>
      </c>
      <c r="BJ384" s="50" t="str">
        <f>IF(COUNT(BJ385:BJ389)=0, "", MIN(BJ385:BJ389))</f>
        <v/>
      </c>
      <c r="BK384" s="51" t="str">
        <f>IF(COUNT(BK385:BK389)=0, "", MAX(BK385:BK389))</f>
        <v/>
      </c>
      <c r="BM384" s="19" t="str">
        <f t="shared" si="444"/>
        <v>Production.Form.BillOfMaterial</v>
      </c>
      <c r="BN384" s="20">
        <f t="shared" ca="1" si="445"/>
        <v>44493</v>
      </c>
    </row>
    <row r="385" spans="2:66" x14ac:dyDescent="0.25">
      <c r="B385" s="143"/>
      <c r="C385" s="144"/>
      <c r="D385" s="150">
        <f ca="1">D384</f>
        <v>44463</v>
      </c>
      <c r="E385" s="151"/>
      <c r="F385" s="146"/>
      <c r="G385" s="144"/>
      <c r="H385" s="144"/>
      <c r="I385" s="147"/>
      <c r="J385" s="144"/>
      <c r="K385" s="148"/>
      <c r="M385" s="52"/>
      <c r="N385" s="9"/>
      <c r="O385" s="10"/>
      <c r="P385" s="7"/>
      <c r="Q385" s="124"/>
      <c r="R385" s="66"/>
      <c r="S385" s="22" t="str">
        <f t="shared" ref="S385:S387" si="592">IF(OR(EXACT(Q385,""), EXACT(R385,"")), "", Q385+R385)</f>
        <v/>
      </c>
      <c r="T385" s="22" t="str">
        <f t="shared" ref="T385:T387" si="593">IF(OR(EXACT(Q385,""), EXACT(R385,"")), "", IF(R385&lt;$D385, $D385, R385))</f>
        <v/>
      </c>
      <c r="U385" s="22" t="str">
        <f t="shared" ref="U385:U387" si="594">IF(OR(EXACT(Q385,""), EXACT(R385,"")), "", Q385+T385)</f>
        <v/>
      </c>
      <c r="V385" s="31" t="str">
        <f t="shared" ref="V385:V387" si="595">IF(OR(EXACT(W385,""), EXACT(X385,"")), "",  X385-W385)</f>
        <v/>
      </c>
      <c r="W385" s="66"/>
      <c r="X385" s="61"/>
      <c r="Z385" s="52"/>
      <c r="AA385" s="9" t="s">
        <v>7</v>
      </c>
      <c r="AB385" s="10"/>
      <c r="AC385" s="7" t="s">
        <v>4</v>
      </c>
      <c r="AD385" s="7"/>
      <c r="AE385" s="68"/>
      <c r="AF385" s="22" t="str">
        <f t="shared" ref="AF385:AF387" si="596">IF(OR(EXACT(AD385,""), EXACT(AE385,"")), "", AD385+AE385)</f>
        <v/>
      </c>
      <c r="AG385" s="22" t="str">
        <f t="shared" ref="AG385:AG387" si="597">IF(OR(EXACT(AD385,""), EXACT(AE385,"")), "", IF(AE385&lt;$D385, $D385, AE385))</f>
        <v/>
      </c>
      <c r="AH385" s="22" t="str">
        <f t="shared" ref="AH385:AH387" si="598">IF(OR(EXACT(AD385,""), EXACT(AE385,"")), "", AD385+AG385)</f>
        <v/>
      </c>
      <c r="AI385" s="31" t="str">
        <f t="shared" ref="AI385:AI387" si="599">IF(OR(EXACT(AJ385,""), EXACT(AK385,"")), "",  AK385-AJ385)</f>
        <v/>
      </c>
      <c r="AJ385" s="66"/>
      <c r="AK385" s="61"/>
      <c r="AM385" s="52" t="s">
        <v>0</v>
      </c>
      <c r="AN385" s="102" t="s">
        <v>6</v>
      </c>
      <c r="AO385" s="103"/>
      <c r="AP385" s="7"/>
      <c r="AQ385" s="7"/>
      <c r="AR385" s="7"/>
      <c r="AS385" s="22" t="str">
        <f t="shared" ref="AS385:AS387" si="600">IF(OR(EXACT(AQ385,""), EXACT(AR385,"")), "", AQ385+AR385)</f>
        <v/>
      </c>
      <c r="AT385" s="22" t="str">
        <f t="shared" ref="AT385:AT387" si="601">IF(OR(EXACT(AQ385, ""), EXACT(AR385, "")), "", IF(EXACT($D385, ""), AR385, IF(AR385&lt;$D385, $D385, AR385)))</f>
        <v/>
      </c>
      <c r="AU385" s="22" t="str">
        <f t="shared" ref="AU385:AU387" si="602">IF(OR(EXACT(AQ385,""), EXACT(AR385,"")), "", AQ385+AT385)</f>
        <v/>
      </c>
      <c r="AV385" s="31" t="str">
        <f t="shared" ref="AV385:AV387" si="603">IF(OR(EXACT(AW385,""), EXACT(AX385,"")), "",  AX385-AW385)</f>
        <v/>
      </c>
      <c r="AW385" s="6"/>
      <c r="AX385" s="61"/>
      <c r="AZ385" s="52"/>
      <c r="BA385" s="104"/>
      <c r="BB385" s="105"/>
      <c r="BC385" s="7"/>
      <c r="BD385" s="7"/>
      <c r="BE385" s="7"/>
      <c r="BF385" s="22" t="str">
        <f t="shared" ref="BF385:BF387" si="604">IF(OR(EXACT(BD385,""), EXACT(BE385,"")), "", BD385+BE385)</f>
        <v/>
      </c>
      <c r="BG385" s="22" t="str">
        <f t="shared" ref="BG385:BG387" si="605">IF(OR(EXACT(BD385, ""), EXACT(BE385, "")), "", IF(EXACT($D385, ""), BE385, IF(BE385&lt;$D385, $D385, BE385)))</f>
        <v/>
      </c>
      <c r="BH385" s="22" t="str">
        <f t="shared" ref="BH385:BH387" si="606">IF(OR(EXACT(BD385,""), EXACT(BE385,"")), "", BD385+BG385)</f>
        <v/>
      </c>
      <c r="BI385" s="31" t="str">
        <f t="shared" ref="BI385:BI387" si="607">IF(OR(EXACT(BJ385,""), EXACT(BK385,"")), "",  BK385-BJ385)</f>
        <v/>
      </c>
      <c r="BJ385" s="8"/>
      <c r="BK385" s="61" t="s">
        <v>299</v>
      </c>
      <c r="BM385" s="19" t="str">
        <f t="shared" si="444"/>
        <v/>
      </c>
      <c r="BN385" s="20" t="str">
        <f t="shared" si="445"/>
        <v/>
      </c>
    </row>
    <row r="386" spans="2:66" x14ac:dyDescent="0.25">
      <c r="B386" s="143"/>
      <c r="C386" s="144"/>
      <c r="D386" s="150">
        <f t="shared" ref="D386:D388" ca="1" si="608">D385</f>
        <v>44463</v>
      </c>
      <c r="E386" s="151"/>
      <c r="F386" s="146"/>
      <c r="G386" s="144"/>
      <c r="H386" s="144"/>
      <c r="I386" s="147"/>
      <c r="J386" s="144"/>
      <c r="K386" s="148"/>
      <c r="M386" s="52"/>
      <c r="N386" s="9"/>
      <c r="O386" s="155"/>
      <c r="P386" s="7"/>
      <c r="Q386" s="124"/>
      <c r="R386" s="66"/>
      <c r="S386" s="22" t="str">
        <f t="shared" si="592"/>
        <v/>
      </c>
      <c r="T386" s="22" t="str">
        <f t="shared" si="593"/>
        <v/>
      </c>
      <c r="U386" s="22" t="str">
        <f t="shared" si="594"/>
        <v/>
      </c>
      <c r="V386" s="31" t="str">
        <f t="shared" si="595"/>
        <v/>
      </c>
      <c r="W386" s="66"/>
      <c r="X386" s="61"/>
      <c r="Z386" s="52"/>
      <c r="AA386" s="9"/>
      <c r="AB386" s="10"/>
      <c r="AC386" s="7"/>
      <c r="AD386" s="7"/>
      <c r="AE386" s="66"/>
      <c r="AF386" s="22" t="str">
        <f t="shared" si="596"/>
        <v/>
      </c>
      <c r="AG386" s="22" t="str">
        <f t="shared" si="597"/>
        <v/>
      </c>
      <c r="AH386" s="22" t="str">
        <f t="shared" si="598"/>
        <v/>
      </c>
      <c r="AI386" s="31" t="str">
        <f t="shared" si="599"/>
        <v/>
      </c>
      <c r="AJ386" s="66"/>
      <c r="AK386" s="61"/>
      <c r="AM386" s="52"/>
      <c r="AN386" s="9" t="s">
        <v>7</v>
      </c>
      <c r="AO386" s="10"/>
      <c r="AP386" s="7" t="s">
        <v>4</v>
      </c>
      <c r="AQ386" s="7">
        <v>1</v>
      </c>
      <c r="AR386" s="6"/>
      <c r="AS386" s="22" t="str">
        <f t="shared" si="600"/>
        <v/>
      </c>
      <c r="AT386" s="22" t="str">
        <f t="shared" si="601"/>
        <v/>
      </c>
      <c r="AU386" s="22" t="str">
        <f t="shared" si="602"/>
        <v/>
      </c>
      <c r="AV386" s="31" t="str">
        <f t="shared" si="603"/>
        <v/>
      </c>
      <c r="AW386" s="6"/>
      <c r="AX386" s="61"/>
      <c r="AZ386" s="52"/>
      <c r="BA386" s="104"/>
      <c r="BB386" s="105"/>
      <c r="BC386" s="7"/>
      <c r="BD386" s="7"/>
      <c r="BE386" s="7"/>
      <c r="BF386" s="22" t="str">
        <f t="shared" si="604"/>
        <v/>
      </c>
      <c r="BG386" s="22" t="str">
        <f t="shared" si="605"/>
        <v/>
      </c>
      <c r="BH386" s="22" t="str">
        <f t="shared" si="606"/>
        <v/>
      </c>
      <c r="BI386" s="31" t="str">
        <f t="shared" si="607"/>
        <v/>
      </c>
      <c r="BJ386" s="8"/>
      <c r="BK386" s="61" t="s">
        <v>299</v>
      </c>
      <c r="BM386" s="19" t="str">
        <f t="shared" si="444"/>
        <v/>
      </c>
      <c r="BN386" s="20" t="str">
        <f t="shared" si="445"/>
        <v/>
      </c>
    </row>
    <row r="387" spans="2:66" x14ac:dyDescent="0.25">
      <c r="B387" s="143"/>
      <c r="C387" s="144"/>
      <c r="D387" s="150">
        <f t="shared" ca="1" si="608"/>
        <v>44463</v>
      </c>
      <c r="E387" s="151"/>
      <c r="F387" s="146"/>
      <c r="G387" s="144"/>
      <c r="H387" s="144"/>
      <c r="I387" s="147"/>
      <c r="J387" s="144"/>
      <c r="K387" s="148"/>
      <c r="M387" s="52"/>
      <c r="N387" s="9"/>
      <c r="O387" s="10"/>
      <c r="P387" s="7"/>
      <c r="Q387" s="124"/>
      <c r="R387" s="66"/>
      <c r="S387" s="22" t="str">
        <f t="shared" si="592"/>
        <v/>
      </c>
      <c r="T387" s="22" t="str">
        <f t="shared" si="593"/>
        <v/>
      </c>
      <c r="U387" s="22" t="str">
        <f t="shared" si="594"/>
        <v/>
      </c>
      <c r="V387" s="31" t="str">
        <f t="shared" si="595"/>
        <v/>
      </c>
      <c r="W387" s="66"/>
      <c r="X387" s="61"/>
      <c r="Z387" s="52"/>
      <c r="AA387" s="9"/>
      <c r="AB387" s="10"/>
      <c r="AC387" s="7"/>
      <c r="AD387" s="7"/>
      <c r="AE387" s="68"/>
      <c r="AF387" s="22" t="str">
        <f t="shared" si="596"/>
        <v/>
      </c>
      <c r="AG387" s="22" t="str">
        <f t="shared" si="597"/>
        <v/>
      </c>
      <c r="AH387" s="22" t="str">
        <f t="shared" si="598"/>
        <v/>
      </c>
      <c r="AI387" s="31" t="str">
        <f t="shared" si="599"/>
        <v/>
      </c>
      <c r="AJ387" s="66"/>
      <c r="AK387" s="61"/>
      <c r="AM387" s="52" t="s">
        <v>0</v>
      </c>
      <c r="AN387" s="102" t="s">
        <v>5</v>
      </c>
      <c r="AO387" s="103"/>
      <c r="AP387" s="7"/>
      <c r="AQ387" s="7"/>
      <c r="AR387" s="7"/>
      <c r="AS387" s="22" t="str">
        <f t="shared" si="600"/>
        <v/>
      </c>
      <c r="AT387" s="22" t="str">
        <f t="shared" si="601"/>
        <v/>
      </c>
      <c r="AU387" s="22" t="str">
        <f t="shared" si="602"/>
        <v/>
      </c>
      <c r="AV387" s="31" t="str">
        <f t="shared" si="603"/>
        <v/>
      </c>
      <c r="AW387" s="6"/>
      <c r="AX387" s="61"/>
      <c r="AZ387" s="52"/>
      <c r="BA387" s="104"/>
      <c r="BB387" s="105"/>
      <c r="BC387" s="7"/>
      <c r="BD387" s="7"/>
      <c r="BE387" s="7"/>
      <c r="BF387" s="22" t="str">
        <f t="shared" si="604"/>
        <v/>
      </c>
      <c r="BG387" s="22" t="str">
        <f t="shared" si="605"/>
        <v/>
      </c>
      <c r="BH387" s="22" t="str">
        <f t="shared" si="606"/>
        <v/>
      </c>
      <c r="BI387" s="31" t="str">
        <f t="shared" si="607"/>
        <v/>
      </c>
      <c r="BJ387" s="8"/>
      <c r="BK387" s="61" t="s">
        <v>299</v>
      </c>
      <c r="BM387" s="19" t="str">
        <f t="shared" si="444"/>
        <v/>
      </c>
      <c r="BN387" s="20" t="str">
        <f t="shared" si="445"/>
        <v/>
      </c>
    </row>
    <row r="388" spans="2:66" x14ac:dyDescent="0.25">
      <c r="B388" s="143"/>
      <c r="C388" s="144"/>
      <c r="D388" s="150">
        <f t="shared" ca="1" si="608"/>
        <v>44463</v>
      </c>
      <c r="E388" s="151"/>
      <c r="F388" s="146"/>
      <c r="G388" s="144"/>
      <c r="H388" s="144"/>
      <c r="I388" s="147"/>
      <c r="J388" s="144"/>
      <c r="K388" s="148"/>
      <c r="M388" s="52"/>
      <c r="N388" s="9"/>
      <c r="O388" s="10"/>
      <c r="P388" s="7"/>
      <c r="Q388" s="124"/>
      <c r="R388" s="66"/>
      <c r="S388" s="22"/>
      <c r="T388" s="22"/>
      <c r="U388" s="22"/>
      <c r="V388" s="31"/>
      <c r="W388" s="66"/>
      <c r="X388" s="61"/>
      <c r="Z388" s="52"/>
      <c r="AA388" s="9"/>
      <c r="AB388" s="10"/>
      <c r="AC388" s="7"/>
      <c r="AD388" s="7"/>
      <c r="AE388" s="68"/>
      <c r="AF388" s="22"/>
      <c r="AG388" s="22"/>
      <c r="AH388" s="22"/>
      <c r="AI388" s="31"/>
      <c r="AJ388" s="66"/>
      <c r="AK388" s="61"/>
      <c r="AM388" s="52"/>
      <c r="AN388" s="82" t="s">
        <v>7</v>
      </c>
      <c r="AO388" s="85"/>
      <c r="AP388" s="7" t="s">
        <v>4</v>
      </c>
      <c r="AQ388" s="7">
        <v>1</v>
      </c>
      <c r="AR388" s="7"/>
      <c r="AS388" s="22"/>
      <c r="AT388" s="22"/>
      <c r="AU388" s="22"/>
      <c r="AV388" s="31"/>
      <c r="AW388" s="6"/>
      <c r="AX388" s="61"/>
      <c r="AZ388" s="52"/>
      <c r="BA388" s="84"/>
      <c r="BB388" s="85"/>
      <c r="BC388" s="7"/>
      <c r="BD388" s="7"/>
      <c r="BE388" s="7"/>
      <c r="BF388" s="22"/>
      <c r="BG388" s="22"/>
      <c r="BH388" s="22"/>
      <c r="BI388" s="31"/>
      <c r="BJ388" s="8"/>
      <c r="BK388" s="61"/>
      <c r="BM388" s="19" t="str">
        <f t="shared" si="444"/>
        <v/>
      </c>
      <c r="BN388" s="20" t="str">
        <f t="shared" si="445"/>
        <v/>
      </c>
    </row>
    <row r="389" spans="2:66" ht="15.75" thickBot="1" x14ac:dyDescent="0.3">
      <c r="B389" s="40"/>
      <c r="C389" s="41"/>
      <c r="D389" s="42"/>
      <c r="E389" s="139"/>
      <c r="F389" s="43"/>
      <c r="G389" s="41"/>
      <c r="H389" s="41"/>
      <c r="I389" s="44"/>
      <c r="J389" s="41"/>
      <c r="K389" s="45"/>
      <c r="M389" s="53"/>
      <c r="N389" s="59"/>
      <c r="O389" s="54"/>
      <c r="P389" s="55"/>
      <c r="Q389" s="125"/>
      <c r="R389" s="55"/>
      <c r="S389" s="55"/>
      <c r="T389" s="55"/>
      <c r="U389" s="55"/>
      <c r="V389" s="55"/>
      <c r="W389" s="56"/>
      <c r="X389" s="57"/>
      <c r="Z389" s="53"/>
      <c r="AA389" s="59"/>
      <c r="AB389" s="54"/>
      <c r="AC389" s="55"/>
      <c r="AD389" s="55"/>
      <c r="AE389" s="67"/>
      <c r="AF389" s="55"/>
      <c r="AG389" s="55"/>
      <c r="AH389" s="55"/>
      <c r="AI389" s="55"/>
      <c r="AJ389" s="69"/>
      <c r="AK389" s="57"/>
      <c r="AM389" s="53"/>
      <c r="AN389" s="59"/>
      <c r="AO389" s="54"/>
      <c r="AP389" s="55"/>
      <c r="AQ389" s="55"/>
      <c r="AR389" s="55"/>
      <c r="AS389" s="55"/>
      <c r="AT389" s="55"/>
      <c r="AU389" s="55"/>
      <c r="AV389" s="55"/>
      <c r="AW389" s="56"/>
      <c r="AX389" s="57"/>
      <c r="AZ389" s="53"/>
      <c r="BA389" s="59"/>
      <c r="BB389" s="54"/>
      <c r="BC389" s="55"/>
      <c r="BD389" s="55"/>
      <c r="BE389" s="55"/>
      <c r="BF389" s="55"/>
      <c r="BG389" s="55"/>
      <c r="BH389" s="55"/>
      <c r="BI389" s="55"/>
      <c r="BJ389" s="56"/>
      <c r="BK389" s="57"/>
      <c r="BM389" s="19" t="str">
        <f t="shared" si="444"/>
        <v/>
      </c>
      <c r="BN389" s="20" t="str">
        <f t="shared" si="445"/>
        <v/>
      </c>
    </row>
    <row r="390" spans="2:66" x14ac:dyDescent="0.25">
      <c r="B390" s="34" t="s">
        <v>393</v>
      </c>
      <c r="C390" s="35" t="s">
        <v>421</v>
      </c>
      <c r="D390" s="36">
        <f ca="1">IF(EXACT(C390, ""), "", VLOOKUP(C390, OFFSET($BM$6, 0, 0, PARAMETER!$C$2, 2), 2, FALSE))</f>
        <v>44463</v>
      </c>
      <c r="E390" s="138">
        <v>30</v>
      </c>
      <c r="F390" s="37">
        <f ca="1">IF(OR(EXACT(G390, ""), EXACT(H390, "")), "", H390-G390)</f>
        <v>30</v>
      </c>
      <c r="G390" s="38">
        <f ca="1">IF(COUNT(T390, AG390, AT390, BG390)=0, D390, MIN(T390, AG390, AT390, BG390))</f>
        <v>44463</v>
      </c>
      <c r="H390" s="38">
        <f ca="1">IF(COUNT(U390, AH390, AU390, BH390)=0, (D390 + IFERROR(1/(1/E390), 0)), MAX(U390, AH390, AU390, BH390))</f>
        <v>44493</v>
      </c>
      <c r="I390" s="37">
        <f ca="1">IF(OR(EXACT(J390, ""), EXACT(K390, "")), "", K390-J390)</f>
        <v>30</v>
      </c>
      <c r="J390" s="38">
        <f ca="1">IF(COUNT(W390, AJ390, AW390, BJ390)=0, D390, MIN(W390, AJ390, AW390, BJ390))</f>
        <v>44463</v>
      </c>
      <c r="K390" s="39">
        <f ca="1">IF(COUNT(X390, AK390, AX390, BK390)=0, (D390 + IFERROR(1/(1/E390), 0)), MAX(X390, AK390, AX390, BK390))</f>
        <v>44493</v>
      </c>
      <c r="M390" s="46"/>
      <c r="N390" s="58"/>
      <c r="O390" s="47"/>
      <c r="P390" s="48"/>
      <c r="Q390" s="123" t="str">
        <f>IF(OR(EXACT(R390, ""), EXACT(S390, "")), "", S390-R390)</f>
        <v/>
      </c>
      <c r="R390" s="50" t="str">
        <f>IF(COUNT(R391:R395)=0, "", MIN(R391:R395))</f>
        <v/>
      </c>
      <c r="S390" s="50" t="str">
        <f>IF(COUNT(S391:S395)=0, "", MAX(S391:S395))</f>
        <v/>
      </c>
      <c r="T390" s="50" t="str">
        <f>IF(COUNT(T391:T395)=0, "", MIN(T391:T395))</f>
        <v/>
      </c>
      <c r="U390" s="50" t="str">
        <f>IF(COUNT(U391:U395)=0, "", MAX(U391:U395))</f>
        <v/>
      </c>
      <c r="V390" s="49" t="str">
        <f>IF(OR(EXACT(W390, ""), EXACT(X390, "")), "", X390-W390)</f>
        <v/>
      </c>
      <c r="W390" s="50" t="str">
        <f>IF(COUNT(W391:W395)=0, "", MIN(W391:W395))</f>
        <v/>
      </c>
      <c r="X390" s="51" t="str">
        <f>IF(COUNT(X391:X395)=0, "", MAX(X391:X395))</f>
        <v/>
      </c>
      <c r="Y390" s="11"/>
      <c r="Z390" s="46"/>
      <c r="AA390" s="58"/>
      <c r="AB390" s="47"/>
      <c r="AC390" s="48"/>
      <c r="AD390" s="49" t="str">
        <f>IF(OR(EXACT(AE390, ""), EXACT(AF390, "")), "", AF390-AE390)</f>
        <v/>
      </c>
      <c r="AE390" s="50" t="str">
        <f>IF(COUNT(AE391:AE395)=0, "", MIN(AE391:AE395))</f>
        <v/>
      </c>
      <c r="AF390" s="50" t="str">
        <f>IF(COUNT(AF391:AF395)=0, "", MAX(AF391:AF395))</f>
        <v/>
      </c>
      <c r="AG390" s="50" t="str">
        <f>IF(COUNT(AG391:AG395)=0, "", MIN(AG391:AG395))</f>
        <v/>
      </c>
      <c r="AH390" s="50" t="str">
        <f>IF(COUNT(AH391:AH395)=0, "", MAX(AH391:AH395))</f>
        <v/>
      </c>
      <c r="AI390" s="49" t="str">
        <f>IF(OR(EXACT(AJ390, ""), EXACT(AK390, "")), "", AK390-AJ390)</f>
        <v/>
      </c>
      <c r="AJ390" s="50" t="str">
        <f>IF(COUNT(AJ391:AJ395)=0, "", MIN(AJ391:AJ395))</f>
        <v/>
      </c>
      <c r="AK390" s="51" t="str">
        <f>IF(COUNT(AK391:AK395)=0, "", MAX(AK391:AK395))</f>
        <v/>
      </c>
      <c r="AL390" s="11"/>
      <c r="AM390" s="46"/>
      <c r="AN390" s="58"/>
      <c r="AO390" s="47"/>
      <c r="AP390" s="48"/>
      <c r="AQ390" s="49" t="str">
        <f>IF(OR(EXACT(AR390, ""), EXACT(AS390, "")), "", AS390-AR390)</f>
        <v/>
      </c>
      <c r="AR390" s="50" t="str">
        <f>IF(COUNT(AR391:AR395)=0, "", MIN(AR391:AR395))</f>
        <v/>
      </c>
      <c r="AS390" s="50" t="str">
        <f>IF(COUNT(AS391:AS395)=0, "", MAX(AS391:AS395))</f>
        <v/>
      </c>
      <c r="AT390" s="50" t="str">
        <f>IF(COUNT(AT391:AT395)=0, "", MIN(AT391:AT395))</f>
        <v/>
      </c>
      <c r="AU390" s="50" t="str">
        <f>IF(COUNT(AU391:AU395)=0, "", MAX(AU391:AU395))</f>
        <v/>
      </c>
      <c r="AV390" s="49" t="str">
        <f>IF(OR(EXACT(AW390, ""), EXACT(AX390, "")), "", AX390-AW390)</f>
        <v/>
      </c>
      <c r="AW390" s="50" t="str">
        <f>IF(COUNT(AW391:AW395)=0, "", MIN(AW391:AW395))</f>
        <v/>
      </c>
      <c r="AX390" s="51" t="str">
        <f>IF(COUNT(AX391:AX395)=0, "", MAX(AX391:AX395))</f>
        <v/>
      </c>
      <c r="AY390" s="11"/>
      <c r="AZ390" s="46"/>
      <c r="BA390" s="58"/>
      <c r="BB390" s="47"/>
      <c r="BC390" s="48"/>
      <c r="BD390" s="49" t="str">
        <f>IF(OR(EXACT(BE390, ""), EXACT(BF390, "")), "", BF390-BE390)</f>
        <v/>
      </c>
      <c r="BE390" s="50" t="str">
        <f>IF(COUNT(BE391:BE395)=0, "", MIN(BE391:BE395))</f>
        <v/>
      </c>
      <c r="BF390" s="50" t="str">
        <f>IF(COUNT(BF391:BF395)=0, "", MAX(BF391:BF395))</f>
        <v/>
      </c>
      <c r="BG390" s="50" t="str">
        <f>IF(COUNT(BG391:BG395)=0, "", MIN(BG391:BG395))</f>
        <v/>
      </c>
      <c r="BH390" s="50" t="str">
        <f>IF(COUNT(BH391:BH395)=0, "", MAX(BH391:BH395))</f>
        <v/>
      </c>
      <c r="BI390" s="49" t="str">
        <f>IF(OR(EXACT(BJ390, ""), EXACT(BK390, "")), "", BK390-BJ390)</f>
        <v/>
      </c>
      <c r="BJ390" s="50" t="str">
        <f>IF(COUNT(BJ391:BJ395)=0, "", MIN(BJ391:BJ395))</f>
        <v/>
      </c>
      <c r="BK390" s="51" t="str">
        <f>IF(COUNT(BK391:BK395)=0, "", MAX(BK391:BK395))</f>
        <v/>
      </c>
      <c r="BM390" s="19" t="str">
        <f t="shared" si="444"/>
        <v>Production.Report</v>
      </c>
      <c r="BN390" s="20">
        <f t="shared" ca="1" si="445"/>
        <v>44493</v>
      </c>
    </row>
    <row r="391" spans="2:66" x14ac:dyDescent="0.25">
      <c r="B391" s="143"/>
      <c r="C391" s="144"/>
      <c r="D391" s="150">
        <f ca="1">D390</f>
        <v>44463</v>
      </c>
      <c r="E391" s="151"/>
      <c r="F391" s="146"/>
      <c r="G391" s="144"/>
      <c r="H391" s="144"/>
      <c r="I391" s="147"/>
      <c r="J391" s="144"/>
      <c r="K391" s="148"/>
      <c r="M391" s="52"/>
      <c r="N391" s="9"/>
      <c r="O391" s="10"/>
      <c r="P391" s="7"/>
      <c r="Q391" s="124"/>
      <c r="R391" s="66"/>
      <c r="S391" s="22" t="str">
        <f t="shared" ref="S391:S393" si="609">IF(OR(EXACT(Q391,""), EXACT(R391,"")), "", Q391+R391)</f>
        <v/>
      </c>
      <c r="T391" s="22" t="str">
        <f t="shared" ref="T391:T393" si="610">IF(OR(EXACT(Q391,""), EXACT(R391,"")), "", IF(R391&lt;$D391, $D391, R391))</f>
        <v/>
      </c>
      <c r="U391" s="22" t="str">
        <f t="shared" ref="U391:U393" si="611">IF(OR(EXACT(Q391,""), EXACT(R391,"")), "", Q391+T391)</f>
        <v/>
      </c>
      <c r="V391" s="31" t="str">
        <f t="shared" ref="V391:V393" si="612">IF(OR(EXACT(W391,""), EXACT(X391,"")), "",  X391-W391)</f>
        <v/>
      </c>
      <c r="W391" s="66"/>
      <c r="X391" s="61"/>
      <c r="Z391" s="52"/>
      <c r="AA391" s="9" t="s">
        <v>7</v>
      </c>
      <c r="AB391" s="10"/>
      <c r="AC391" s="7" t="s">
        <v>4</v>
      </c>
      <c r="AD391" s="7"/>
      <c r="AE391" s="68"/>
      <c r="AF391" s="22" t="str">
        <f t="shared" ref="AF391:AF393" si="613">IF(OR(EXACT(AD391,""), EXACT(AE391,"")), "", AD391+AE391)</f>
        <v/>
      </c>
      <c r="AG391" s="22" t="str">
        <f t="shared" ref="AG391:AG393" si="614">IF(OR(EXACT(AD391,""), EXACT(AE391,"")), "", IF(AE391&lt;$D391, $D391, AE391))</f>
        <v/>
      </c>
      <c r="AH391" s="22" t="str">
        <f t="shared" ref="AH391:AH393" si="615">IF(OR(EXACT(AD391,""), EXACT(AE391,"")), "", AD391+AG391)</f>
        <v/>
      </c>
      <c r="AI391" s="31" t="str">
        <f t="shared" ref="AI391:AI393" si="616">IF(OR(EXACT(AJ391,""), EXACT(AK391,"")), "",  AK391-AJ391)</f>
        <v/>
      </c>
      <c r="AJ391" s="66"/>
      <c r="AK391" s="61"/>
      <c r="AM391" s="52" t="s">
        <v>0</v>
      </c>
      <c r="AN391" s="102" t="s">
        <v>6</v>
      </c>
      <c r="AO391" s="103"/>
      <c r="AP391" s="7"/>
      <c r="AQ391" s="7"/>
      <c r="AR391" s="7"/>
      <c r="AS391" s="22" t="str">
        <f t="shared" ref="AS391:AS393" si="617">IF(OR(EXACT(AQ391,""), EXACT(AR391,"")), "", AQ391+AR391)</f>
        <v/>
      </c>
      <c r="AT391" s="22" t="str">
        <f t="shared" ref="AT391:AT393" si="618">IF(OR(EXACT(AQ391, ""), EXACT(AR391, "")), "", IF(EXACT($D391, ""), AR391, IF(AR391&lt;$D391, $D391, AR391)))</f>
        <v/>
      </c>
      <c r="AU391" s="22" t="str">
        <f t="shared" ref="AU391:AU393" si="619">IF(OR(EXACT(AQ391,""), EXACT(AR391,"")), "", AQ391+AT391)</f>
        <v/>
      </c>
      <c r="AV391" s="31" t="str">
        <f t="shared" ref="AV391:AV393" si="620">IF(OR(EXACT(AW391,""), EXACT(AX391,"")), "",  AX391-AW391)</f>
        <v/>
      </c>
      <c r="AW391" s="6"/>
      <c r="AX391" s="61"/>
      <c r="AZ391" s="52"/>
      <c r="BA391" s="104"/>
      <c r="BB391" s="105"/>
      <c r="BC391" s="7"/>
      <c r="BD391" s="7"/>
      <c r="BE391" s="7"/>
      <c r="BF391" s="22" t="str">
        <f t="shared" ref="BF391:BF393" si="621">IF(OR(EXACT(BD391,""), EXACT(BE391,"")), "", BD391+BE391)</f>
        <v/>
      </c>
      <c r="BG391" s="22" t="str">
        <f t="shared" ref="BG391:BG393" si="622">IF(OR(EXACT(BD391, ""), EXACT(BE391, "")), "", IF(EXACT($D391, ""), BE391, IF(BE391&lt;$D391, $D391, BE391)))</f>
        <v/>
      </c>
      <c r="BH391" s="22" t="str">
        <f t="shared" ref="BH391:BH393" si="623">IF(OR(EXACT(BD391,""), EXACT(BE391,"")), "", BD391+BG391)</f>
        <v/>
      </c>
      <c r="BI391" s="31" t="str">
        <f t="shared" ref="BI391:BI393" si="624">IF(OR(EXACT(BJ391,""), EXACT(BK391,"")), "",  BK391-BJ391)</f>
        <v/>
      </c>
      <c r="BJ391" s="8"/>
      <c r="BK391" s="61" t="s">
        <v>299</v>
      </c>
      <c r="BM391" s="19" t="str">
        <f t="shared" ref="BM391:BM431" si="625">IF(EXACT(B391, ""), "", B391)</f>
        <v/>
      </c>
      <c r="BN391" s="20" t="str">
        <f t="shared" ref="BN391:BN431" si="626">IF(EXACT(BM391, ""), "", IF(H391&gt;K391, K391, H391))</f>
        <v/>
      </c>
    </row>
    <row r="392" spans="2:66" x14ac:dyDescent="0.25">
      <c r="B392" s="143"/>
      <c r="C392" s="144"/>
      <c r="D392" s="150">
        <f t="shared" ref="D392:D394" ca="1" si="627">D391</f>
        <v>44463</v>
      </c>
      <c r="E392" s="151"/>
      <c r="F392" s="146"/>
      <c r="G392" s="144"/>
      <c r="H392" s="144"/>
      <c r="I392" s="147"/>
      <c r="J392" s="144"/>
      <c r="K392" s="148"/>
      <c r="M392" s="52"/>
      <c r="N392" s="9"/>
      <c r="O392" s="10"/>
      <c r="P392" s="7"/>
      <c r="Q392" s="124"/>
      <c r="R392" s="66"/>
      <c r="S392" s="22" t="str">
        <f t="shared" si="609"/>
        <v/>
      </c>
      <c r="T392" s="22" t="str">
        <f t="shared" si="610"/>
        <v/>
      </c>
      <c r="U392" s="22" t="str">
        <f t="shared" si="611"/>
        <v/>
      </c>
      <c r="V392" s="31" t="str">
        <f t="shared" si="612"/>
        <v/>
      </c>
      <c r="W392" s="66"/>
      <c r="X392" s="61"/>
      <c r="Z392" s="52"/>
      <c r="AA392" s="9"/>
      <c r="AB392" s="10"/>
      <c r="AC392" s="7"/>
      <c r="AD392" s="7"/>
      <c r="AE392" s="66"/>
      <c r="AF392" s="22" t="str">
        <f t="shared" si="613"/>
        <v/>
      </c>
      <c r="AG392" s="22" t="str">
        <f t="shared" si="614"/>
        <v/>
      </c>
      <c r="AH392" s="22" t="str">
        <f t="shared" si="615"/>
        <v/>
      </c>
      <c r="AI392" s="31" t="str">
        <f t="shared" si="616"/>
        <v/>
      </c>
      <c r="AJ392" s="66"/>
      <c r="AK392" s="61"/>
      <c r="AM392" s="52"/>
      <c r="AN392" s="9" t="s">
        <v>7</v>
      </c>
      <c r="AO392" s="10"/>
      <c r="AP392" s="7" t="s">
        <v>4</v>
      </c>
      <c r="AQ392" s="7">
        <v>1</v>
      </c>
      <c r="AR392" s="6"/>
      <c r="AS392" s="22" t="str">
        <f t="shared" si="617"/>
        <v/>
      </c>
      <c r="AT392" s="22" t="str">
        <f t="shared" si="618"/>
        <v/>
      </c>
      <c r="AU392" s="22" t="str">
        <f t="shared" si="619"/>
        <v/>
      </c>
      <c r="AV392" s="31" t="str">
        <f t="shared" si="620"/>
        <v/>
      </c>
      <c r="AW392" s="6"/>
      <c r="AX392" s="61"/>
      <c r="AZ392" s="52"/>
      <c r="BA392" s="104"/>
      <c r="BB392" s="105"/>
      <c r="BC392" s="7"/>
      <c r="BD392" s="7"/>
      <c r="BE392" s="7"/>
      <c r="BF392" s="22" t="str">
        <f t="shared" si="621"/>
        <v/>
      </c>
      <c r="BG392" s="22" t="str">
        <f t="shared" si="622"/>
        <v/>
      </c>
      <c r="BH392" s="22" t="str">
        <f t="shared" si="623"/>
        <v/>
      </c>
      <c r="BI392" s="31" t="str">
        <f t="shared" si="624"/>
        <v/>
      </c>
      <c r="BJ392" s="8"/>
      <c r="BK392" s="61" t="s">
        <v>299</v>
      </c>
      <c r="BM392" s="19" t="str">
        <f t="shared" si="625"/>
        <v/>
      </c>
      <c r="BN392" s="20" t="str">
        <f t="shared" si="626"/>
        <v/>
      </c>
    </row>
    <row r="393" spans="2:66" x14ac:dyDescent="0.25">
      <c r="B393" s="143"/>
      <c r="C393" s="144"/>
      <c r="D393" s="150">
        <f t="shared" ca="1" si="627"/>
        <v>44463</v>
      </c>
      <c r="E393" s="151"/>
      <c r="F393" s="146"/>
      <c r="G393" s="144"/>
      <c r="H393" s="144"/>
      <c r="I393" s="147"/>
      <c r="J393" s="144"/>
      <c r="K393" s="148"/>
      <c r="M393" s="52"/>
      <c r="N393" s="9"/>
      <c r="O393" s="10"/>
      <c r="P393" s="7"/>
      <c r="Q393" s="124"/>
      <c r="R393" s="66"/>
      <c r="S393" s="22" t="str">
        <f t="shared" si="609"/>
        <v/>
      </c>
      <c r="T393" s="22" t="str">
        <f t="shared" si="610"/>
        <v/>
      </c>
      <c r="U393" s="22" t="str">
        <f t="shared" si="611"/>
        <v/>
      </c>
      <c r="V393" s="31" t="str">
        <f t="shared" si="612"/>
        <v/>
      </c>
      <c r="W393" s="66"/>
      <c r="X393" s="61"/>
      <c r="Z393" s="52"/>
      <c r="AA393" s="9"/>
      <c r="AB393" s="10"/>
      <c r="AC393" s="7"/>
      <c r="AD393" s="7"/>
      <c r="AE393" s="68"/>
      <c r="AF393" s="22" t="str">
        <f t="shared" si="613"/>
        <v/>
      </c>
      <c r="AG393" s="22" t="str">
        <f t="shared" si="614"/>
        <v/>
      </c>
      <c r="AH393" s="22" t="str">
        <f t="shared" si="615"/>
        <v/>
      </c>
      <c r="AI393" s="31" t="str">
        <f t="shared" si="616"/>
        <v/>
      </c>
      <c r="AJ393" s="66"/>
      <c r="AK393" s="61"/>
      <c r="AM393" s="52" t="s">
        <v>0</v>
      </c>
      <c r="AN393" s="102" t="s">
        <v>5</v>
      </c>
      <c r="AO393" s="103"/>
      <c r="AP393" s="7"/>
      <c r="AQ393" s="7"/>
      <c r="AR393" s="7"/>
      <c r="AS393" s="22" t="str">
        <f t="shared" si="617"/>
        <v/>
      </c>
      <c r="AT393" s="22" t="str">
        <f t="shared" si="618"/>
        <v/>
      </c>
      <c r="AU393" s="22" t="str">
        <f t="shared" si="619"/>
        <v/>
      </c>
      <c r="AV393" s="31" t="str">
        <f t="shared" si="620"/>
        <v/>
      </c>
      <c r="AW393" s="6"/>
      <c r="AX393" s="61"/>
      <c r="AZ393" s="52"/>
      <c r="BA393" s="104"/>
      <c r="BB393" s="105"/>
      <c r="BC393" s="7"/>
      <c r="BD393" s="7"/>
      <c r="BE393" s="7"/>
      <c r="BF393" s="22" t="str">
        <f t="shared" si="621"/>
        <v/>
      </c>
      <c r="BG393" s="22" t="str">
        <f t="shared" si="622"/>
        <v/>
      </c>
      <c r="BH393" s="22" t="str">
        <f t="shared" si="623"/>
        <v/>
      </c>
      <c r="BI393" s="31" t="str">
        <f t="shared" si="624"/>
        <v/>
      </c>
      <c r="BJ393" s="8"/>
      <c r="BK393" s="61" t="s">
        <v>299</v>
      </c>
      <c r="BM393" s="19" t="str">
        <f t="shared" si="625"/>
        <v/>
      </c>
      <c r="BN393" s="20" t="str">
        <f t="shared" si="626"/>
        <v/>
      </c>
    </row>
    <row r="394" spans="2:66" x14ac:dyDescent="0.25">
      <c r="B394" s="143"/>
      <c r="C394" s="144"/>
      <c r="D394" s="150">
        <f t="shared" ca="1" si="627"/>
        <v>44463</v>
      </c>
      <c r="E394" s="151"/>
      <c r="F394" s="146"/>
      <c r="G394" s="144"/>
      <c r="H394" s="144"/>
      <c r="I394" s="147"/>
      <c r="J394" s="144"/>
      <c r="K394" s="148"/>
      <c r="M394" s="52"/>
      <c r="N394" s="9"/>
      <c r="O394" s="10"/>
      <c r="P394" s="7"/>
      <c r="Q394" s="124"/>
      <c r="R394" s="66"/>
      <c r="S394" s="22"/>
      <c r="T394" s="22"/>
      <c r="U394" s="22"/>
      <c r="V394" s="31"/>
      <c r="W394" s="66"/>
      <c r="X394" s="61"/>
      <c r="Z394" s="52"/>
      <c r="AA394" s="9"/>
      <c r="AB394" s="10"/>
      <c r="AC394" s="7"/>
      <c r="AD394" s="7"/>
      <c r="AE394" s="68"/>
      <c r="AF394" s="22"/>
      <c r="AG394" s="22"/>
      <c r="AH394" s="22"/>
      <c r="AI394" s="31"/>
      <c r="AJ394" s="66"/>
      <c r="AK394" s="61"/>
      <c r="AM394" s="52"/>
      <c r="AN394" s="82" t="s">
        <v>7</v>
      </c>
      <c r="AO394" s="85"/>
      <c r="AP394" s="7" t="s">
        <v>4</v>
      </c>
      <c r="AQ394" s="7">
        <v>1</v>
      </c>
      <c r="AR394" s="7"/>
      <c r="AS394" s="22"/>
      <c r="AT394" s="22"/>
      <c r="AU394" s="22"/>
      <c r="AV394" s="31"/>
      <c r="AW394" s="6"/>
      <c r="AX394" s="61"/>
      <c r="AZ394" s="52"/>
      <c r="BA394" s="84"/>
      <c r="BB394" s="85"/>
      <c r="BC394" s="7"/>
      <c r="BD394" s="7"/>
      <c r="BE394" s="7"/>
      <c r="BF394" s="22"/>
      <c r="BG394" s="22"/>
      <c r="BH394" s="22"/>
      <c r="BI394" s="31"/>
      <c r="BJ394" s="8"/>
      <c r="BK394" s="61"/>
      <c r="BM394" s="19" t="str">
        <f t="shared" si="625"/>
        <v/>
      </c>
      <c r="BN394" s="20" t="str">
        <f t="shared" si="626"/>
        <v/>
      </c>
    </row>
    <row r="395" spans="2:66" ht="15.75" thickBot="1" x14ac:dyDescent="0.3">
      <c r="B395" s="40"/>
      <c r="C395" s="41"/>
      <c r="D395" s="42"/>
      <c r="E395" s="139"/>
      <c r="F395" s="43"/>
      <c r="G395" s="41"/>
      <c r="H395" s="41"/>
      <c r="I395" s="44"/>
      <c r="J395" s="41"/>
      <c r="K395" s="45"/>
      <c r="M395" s="53"/>
      <c r="N395" s="59"/>
      <c r="O395" s="54"/>
      <c r="P395" s="55"/>
      <c r="Q395" s="125"/>
      <c r="R395" s="55"/>
      <c r="S395" s="55"/>
      <c r="T395" s="55"/>
      <c r="U395" s="55"/>
      <c r="V395" s="55"/>
      <c r="W395" s="56"/>
      <c r="X395" s="57"/>
      <c r="Z395" s="53"/>
      <c r="AA395" s="59"/>
      <c r="AB395" s="54"/>
      <c r="AC395" s="55"/>
      <c r="AD395" s="55"/>
      <c r="AE395" s="67"/>
      <c r="AF395" s="55"/>
      <c r="AG395" s="55"/>
      <c r="AH395" s="55"/>
      <c r="AI395" s="55"/>
      <c r="AJ395" s="69"/>
      <c r="AK395" s="57"/>
      <c r="AM395" s="53"/>
      <c r="AN395" s="59"/>
      <c r="AO395" s="54"/>
      <c r="AP395" s="55"/>
      <c r="AQ395" s="55"/>
      <c r="AR395" s="55"/>
      <c r="AS395" s="55"/>
      <c r="AT395" s="55"/>
      <c r="AU395" s="55"/>
      <c r="AV395" s="55"/>
      <c r="AW395" s="56"/>
      <c r="AX395" s="57"/>
      <c r="AZ395" s="53"/>
      <c r="BA395" s="59"/>
      <c r="BB395" s="54"/>
      <c r="BC395" s="55"/>
      <c r="BD395" s="55"/>
      <c r="BE395" s="55"/>
      <c r="BF395" s="55"/>
      <c r="BG395" s="55"/>
      <c r="BH395" s="55"/>
      <c r="BI395" s="55"/>
      <c r="BJ395" s="56"/>
      <c r="BK395" s="57"/>
      <c r="BM395" s="19" t="str">
        <f t="shared" si="625"/>
        <v/>
      </c>
      <c r="BN395" s="20" t="str">
        <f t="shared" si="626"/>
        <v/>
      </c>
    </row>
    <row r="396" spans="2:66" x14ac:dyDescent="0.25">
      <c r="B396" s="34" t="s">
        <v>422</v>
      </c>
      <c r="C396" s="35" t="s">
        <v>375</v>
      </c>
      <c r="D396" s="36">
        <f ca="1">IF(EXACT(C396, ""), "", VLOOKUP(C396, OFFSET($BM$6, 0, 0, PARAMETER!$C$2, 2), 2, FALSE))</f>
        <v>44158</v>
      </c>
      <c r="E396" s="138"/>
      <c r="F396" s="37">
        <f ca="1">IF(OR(EXACT(G396, ""), EXACT(H396, "")), "", H396-G396)</f>
        <v>1</v>
      </c>
      <c r="G396" s="38">
        <f ca="1">IF(COUNT(T396, AG396, AT396, BG396)=0, D396, MIN(T396, AG396, AT396, BG396))</f>
        <v>44456</v>
      </c>
      <c r="H396" s="38">
        <f ca="1">IF(COUNT(U396, AH396, AU396, BH396)=0, (D396 + IFERROR(1/(1/E396), 0)), MAX(U396, AH396, AU396, BH396))</f>
        <v>44457</v>
      </c>
      <c r="I396" s="37">
        <f>IF(OR(EXACT(J396, ""), EXACT(K396, "")), "", K396-J396)</f>
        <v>1</v>
      </c>
      <c r="J396" s="38">
        <f>IF(COUNT(W396, AJ396, AW396, BJ396)=0, D396, MIN(W396, AJ396, AW396, BJ396))</f>
        <v>44456</v>
      </c>
      <c r="K396" s="39">
        <f>IF(COUNT(X396, AK396, AX396, BK396)=0, (D396 + IFERROR(1/(1/E396), 0)), MAX(X396, AK396, AX396, BK396))</f>
        <v>44457</v>
      </c>
      <c r="M396" s="46"/>
      <c r="N396" s="58"/>
      <c r="O396" s="47"/>
      <c r="P396" s="48"/>
      <c r="Q396" s="123" t="str">
        <f>IF(OR(EXACT(R396, ""), EXACT(S396, "")), "", S396-R396)</f>
        <v/>
      </c>
      <c r="R396" s="50" t="str">
        <f>IF(COUNT(R397:R401)=0, "", MIN(R397:R401))</f>
        <v/>
      </c>
      <c r="S396" s="50" t="str">
        <f>IF(COUNT(S397:S401)=0, "", MAX(S397:S401))</f>
        <v/>
      </c>
      <c r="T396" s="50" t="str">
        <f>IF(COUNT(T397:T401)=0, "", MIN(T397:T401))</f>
        <v/>
      </c>
      <c r="U396" s="50" t="str">
        <f>IF(COUNT(U397:U401)=0, "", MAX(U397:U401))</f>
        <v/>
      </c>
      <c r="V396" s="49" t="str">
        <f>IF(OR(EXACT(W396, ""), EXACT(X396, "")), "", X396-W396)</f>
        <v/>
      </c>
      <c r="W396" s="50" t="str">
        <f>IF(COUNT(W397:W401)=0, "", MIN(W397:W401))</f>
        <v/>
      </c>
      <c r="X396" s="51" t="str">
        <f>IF(COUNT(X397:X401)=0, "", MAX(X397:X401))</f>
        <v/>
      </c>
      <c r="Y396" s="11"/>
      <c r="Z396" s="46"/>
      <c r="AA396" s="58"/>
      <c r="AB396" s="47"/>
      <c r="AC396" s="48"/>
      <c r="AD396" s="49" t="str">
        <f>IF(OR(EXACT(AE396, ""), EXACT(AF396, "")), "", AF396-AE396)</f>
        <v/>
      </c>
      <c r="AE396" s="50" t="str">
        <f>IF(COUNT(AE397:AE401)=0, "", MIN(AE397:AE401))</f>
        <v/>
      </c>
      <c r="AF396" s="50" t="str">
        <f>IF(COUNT(AF397:AF401)=0, "", MAX(AF397:AF401))</f>
        <v/>
      </c>
      <c r="AG396" s="50" t="str">
        <f>IF(COUNT(AG397:AG401)=0, "", MIN(AG397:AG401))</f>
        <v/>
      </c>
      <c r="AH396" s="50" t="str">
        <f>IF(COUNT(AH397:AH401)=0, "", MAX(AH397:AH401))</f>
        <v/>
      </c>
      <c r="AI396" s="49" t="str">
        <f>IF(OR(EXACT(AJ396, ""), EXACT(AK396, "")), "", AK396-AJ396)</f>
        <v/>
      </c>
      <c r="AJ396" s="50" t="str">
        <f>IF(COUNT(AJ397:AJ401)=0, "", MIN(AJ397:AJ401))</f>
        <v/>
      </c>
      <c r="AK396" s="51" t="str">
        <f>IF(COUNT(AK397:AK401)=0, "", MAX(AK397:AK401))</f>
        <v/>
      </c>
      <c r="AL396" s="11"/>
      <c r="AM396" s="46"/>
      <c r="AN396" s="58"/>
      <c r="AO396" s="47"/>
      <c r="AP396" s="48"/>
      <c r="AQ396" s="49">
        <f>IF(OR(EXACT(AR396, ""), EXACT(AS396, "")), "", AS396-AR396)</f>
        <v>1</v>
      </c>
      <c r="AR396" s="50">
        <f>IF(COUNT(AR397:AR401)=0, "", MIN(AR397:AR401))</f>
        <v>44456</v>
      </c>
      <c r="AS396" s="50">
        <f>IF(COUNT(AS397:AS401)=0, "", MAX(AS397:AS401))</f>
        <v>44457</v>
      </c>
      <c r="AT396" s="50">
        <f ca="1">IF(COUNT(AT397:AT401)=0, "", MIN(AT397:AT401))</f>
        <v>44456</v>
      </c>
      <c r="AU396" s="50">
        <f ca="1">IF(COUNT(AU397:AU401)=0, "", MAX(AU397:AU401))</f>
        <v>44457</v>
      </c>
      <c r="AV396" s="49">
        <f>IF(OR(EXACT(AW396, ""), EXACT(AX396, "")), "", AX396-AW396)</f>
        <v>1</v>
      </c>
      <c r="AW396" s="50">
        <f>IF(COUNT(AW397:AW401)=0, "", MIN(AW397:AW401))</f>
        <v>44456</v>
      </c>
      <c r="AX396" s="51">
        <f>IF(COUNT(AX397:AX401)=0, "", MAX(AX397:AX401))</f>
        <v>44457</v>
      </c>
      <c r="AY396" s="11"/>
      <c r="AZ396" s="46"/>
      <c r="BA396" s="58"/>
      <c r="BB396" s="47"/>
      <c r="BC396" s="48"/>
      <c r="BD396" s="49" t="str">
        <f>IF(OR(EXACT(BE396, ""), EXACT(BF396, "")), "", BF396-BE396)</f>
        <v/>
      </c>
      <c r="BE396" s="50" t="str">
        <f>IF(COUNT(BE397:BE401)=0, "", MIN(BE397:BE401))</f>
        <v/>
      </c>
      <c r="BF396" s="50" t="str">
        <f>IF(COUNT(BF397:BF401)=0, "", MAX(BF397:BF401))</f>
        <v/>
      </c>
      <c r="BG396" s="50" t="str">
        <f>IF(COUNT(BG397:BG401)=0, "", MIN(BG397:BG401))</f>
        <v/>
      </c>
      <c r="BH396" s="50" t="str">
        <f>IF(COUNT(BH397:BH401)=0, "", MAX(BH397:BH401))</f>
        <v/>
      </c>
      <c r="BI396" s="49" t="str">
        <f>IF(OR(EXACT(BJ396, ""), EXACT(BK396, "")), "", BK396-BJ396)</f>
        <v/>
      </c>
      <c r="BJ396" s="50" t="str">
        <f>IF(COUNT(BJ397:BJ401)=0, "", MIN(BJ397:BJ401))</f>
        <v/>
      </c>
      <c r="BK396" s="51" t="str">
        <f>IF(COUNT(BK397:BK401)=0, "", MAX(BK397:BK401))</f>
        <v/>
      </c>
      <c r="BM396" s="19" t="str">
        <f t="shared" si="625"/>
        <v>Project.System.Sync</v>
      </c>
      <c r="BN396" s="20">
        <f t="shared" ca="1" si="626"/>
        <v>44457</v>
      </c>
    </row>
    <row r="397" spans="2:66" x14ac:dyDescent="0.25">
      <c r="B397" s="143"/>
      <c r="C397" s="144"/>
      <c r="D397" s="150">
        <f ca="1">D396</f>
        <v>44158</v>
      </c>
      <c r="E397" s="151"/>
      <c r="F397" s="146"/>
      <c r="G397" s="144"/>
      <c r="H397" s="144"/>
      <c r="I397" s="147"/>
      <c r="J397" s="144"/>
      <c r="K397" s="148"/>
      <c r="M397" s="52"/>
      <c r="N397" s="9"/>
      <c r="O397" s="10"/>
      <c r="P397" s="7"/>
      <c r="Q397" s="124"/>
      <c r="R397" s="66"/>
      <c r="S397" s="22" t="str">
        <f t="shared" ref="S397:S399" si="628">IF(OR(EXACT(Q397,""), EXACT(R397,"")), "", Q397+R397)</f>
        <v/>
      </c>
      <c r="T397" s="22" t="str">
        <f t="shared" ref="T397:T399" si="629">IF(OR(EXACT(Q397,""), EXACT(R397,"")), "", IF(R397&lt;$D397, $D397, R397))</f>
        <v/>
      </c>
      <c r="U397" s="22" t="str">
        <f t="shared" ref="U397:U399" si="630">IF(OR(EXACT(Q397,""), EXACT(R397,"")), "", Q397+T397)</f>
        <v/>
      </c>
      <c r="V397" s="31" t="str">
        <f t="shared" ref="V397:V399" si="631">IF(OR(EXACT(W397,""), EXACT(X397,"")), "",  X397-W397)</f>
        <v/>
      </c>
      <c r="W397" s="66"/>
      <c r="X397" s="61"/>
      <c r="Z397" s="52"/>
      <c r="AA397" s="9" t="s">
        <v>7</v>
      </c>
      <c r="AB397" s="10"/>
      <c r="AC397" s="7" t="s">
        <v>4</v>
      </c>
      <c r="AD397" s="7"/>
      <c r="AE397" s="68"/>
      <c r="AF397" s="22" t="str">
        <f t="shared" ref="AF397:AF399" si="632">IF(OR(EXACT(AD397,""), EXACT(AE397,"")), "", AD397+AE397)</f>
        <v/>
      </c>
      <c r="AG397" s="22" t="str">
        <f t="shared" ref="AG397:AG399" si="633">IF(OR(EXACT(AD397,""), EXACT(AE397,"")), "", IF(AE397&lt;$D397, $D397, AE397))</f>
        <v/>
      </c>
      <c r="AH397" s="22" t="str">
        <f t="shared" ref="AH397:AH399" si="634">IF(OR(EXACT(AD397,""), EXACT(AE397,"")), "", AD397+AG397)</f>
        <v/>
      </c>
      <c r="AI397" s="31" t="str">
        <f t="shared" ref="AI397:AI399" si="635">IF(OR(EXACT(AJ397,""), EXACT(AK397,"")), "",  AK397-AJ397)</f>
        <v/>
      </c>
      <c r="AJ397" s="66"/>
      <c r="AK397" s="61"/>
      <c r="AM397" s="52" t="s">
        <v>0</v>
      </c>
      <c r="AN397" s="102" t="s">
        <v>6</v>
      </c>
      <c r="AO397" s="103"/>
      <c r="AP397" s="7"/>
      <c r="AQ397" s="7"/>
      <c r="AR397" s="7"/>
      <c r="AS397" s="22" t="str">
        <f t="shared" ref="AS397:AS399" si="636">IF(OR(EXACT(AQ397,""), EXACT(AR397,"")), "", AQ397+AR397)</f>
        <v/>
      </c>
      <c r="AT397" s="22" t="str">
        <f t="shared" ref="AT397:AT399" si="637">IF(OR(EXACT(AQ397, ""), EXACT(AR397, "")), "", IF(EXACT($D397, ""), AR397, IF(AR397&lt;$D397, $D397, AR397)))</f>
        <v/>
      </c>
      <c r="AU397" s="22" t="str">
        <f t="shared" ref="AU397:AU399" si="638">IF(OR(EXACT(AQ397,""), EXACT(AR397,"")), "", AQ397+AT397)</f>
        <v/>
      </c>
      <c r="AV397" s="31" t="str">
        <f t="shared" ref="AV397:AV399" si="639">IF(OR(EXACT(AW397,""), EXACT(AX397,"")), "",  AX397-AW397)</f>
        <v/>
      </c>
      <c r="AW397" s="6"/>
      <c r="AX397" s="61"/>
      <c r="AZ397" s="52"/>
      <c r="BA397" s="104"/>
      <c r="BB397" s="105"/>
      <c r="BC397" s="7"/>
      <c r="BD397" s="7"/>
      <c r="BE397" s="7"/>
      <c r="BF397" s="22" t="str">
        <f t="shared" ref="BF397:BF399" si="640">IF(OR(EXACT(BD397,""), EXACT(BE397,"")), "", BD397+BE397)</f>
        <v/>
      </c>
      <c r="BG397" s="22" t="str">
        <f t="shared" ref="BG397:BG399" si="641">IF(OR(EXACT(BD397, ""), EXACT(BE397, "")), "", IF(EXACT($D397, ""), BE397, IF(BE397&lt;$D397, $D397, BE397)))</f>
        <v/>
      </c>
      <c r="BH397" s="22" t="str">
        <f t="shared" ref="BH397:BH399" si="642">IF(OR(EXACT(BD397,""), EXACT(BE397,"")), "", BD397+BG397)</f>
        <v/>
      </c>
      <c r="BI397" s="31" t="str">
        <f t="shared" ref="BI397:BI399" si="643">IF(OR(EXACT(BJ397,""), EXACT(BK397,"")), "",  BK397-BJ397)</f>
        <v/>
      </c>
      <c r="BJ397" s="8"/>
      <c r="BK397" s="61" t="s">
        <v>299</v>
      </c>
      <c r="BM397" s="19" t="str">
        <f t="shared" si="625"/>
        <v/>
      </c>
      <c r="BN397" s="20" t="str">
        <f t="shared" si="626"/>
        <v/>
      </c>
    </row>
    <row r="398" spans="2:66" x14ac:dyDescent="0.25">
      <c r="B398" s="143"/>
      <c r="C398" s="144"/>
      <c r="D398" s="150">
        <f t="shared" ref="D398:D400" ca="1" si="644">D397</f>
        <v>44158</v>
      </c>
      <c r="E398" s="151"/>
      <c r="F398" s="146"/>
      <c r="G398" s="144"/>
      <c r="H398" s="144"/>
      <c r="I398" s="147"/>
      <c r="J398" s="144"/>
      <c r="K398" s="148"/>
      <c r="M398" s="52"/>
      <c r="N398" s="9"/>
      <c r="O398" s="10"/>
      <c r="P398" s="7"/>
      <c r="Q398" s="124"/>
      <c r="R398" s="66"/>
      <c r="S398" s="22" t="str">
        <f t="shared" si="628"/>
        <v/>
      </c>
      <c r="T398" s="22" t="str">
        <f t="shared" si="629"/>
        <v/>
      </c>
      <c r="U398" s="22" t="str">
        <f t="shared" si="630"/>
        <v/>
      </c>
      <c r="V398" s="31" t="str">
        <f t="shared" si="631"/>
        <v/>
      </c>
      <c r="W398" s="66"/>
      <c r="X398" s="61"/>
      <c r="Z398" s="52"/>
      <c r="AA398" s="9"/>
      <c r="AB398" s="10"/>
      <c r="AC398" s="7"/>
      <c r="AD398" s="7"/>
      <c r="AE398" s="66"/>
      <c r="AF398" s="22" t="str">
        <f t="shared" si="632"/>
        <v/>
      </c>
      <c r="AG398" s="22" t="str">
        <f t="shared" si="633"/>
        <v/>
      </c>
      <c r="AH398" s="22" t="str">
        <f t="shared" si="634"/>
        <v/>
      </c>
      <c r="AI398" s="31" t="str">
        <f t="shared" si="635"/>
        <v/>
      </c>
      <c r="AJ398" s="66"/>
      <c r="AK398" s="61"/>
      <c r="AM398" s="52"/>
      <c r="AN398" s="9" t="s">
        <v>7</v>
      </c>
      <c r="AO398" s="10" t="s">
        <v>406</v>
      </c>
      <c r="AP398" s="7" t="s">
        <v>4</v>
      </c>
      <c r="AQ398" s="7">
        <v>1</v>
      </c>
      <c r="AR398" s="6">
        <v>44456</v>
      </c>
      <c r="AS398" s="22">
        <f t="shared" si="636"/>
        <v>44457</v>
      </c>
      <c r="AT398" s="22">
        <f t="shared" ca="1" si="637"/>
        <v>44456</v>
      </c>
      <c r="AU398" s="22">
        <f t="shared" ca="1" si="638"/>
        <v>44457</v>
      </c>
      <c r="AV398" s="31">
        <f t="shared" si="639"/>
        <v>1</v>
      </c>
      <c r="AW398" s="6">
        <v>44456</v>
      </c>
      <c r="AX398" s="61">
        <v>44457</v>
      </c>
      <c r="AZ398" s="52"/>
      <c r="BA398" s="104"/>
      <c r="BB398" s="105"/>
      <c r="BC398" s="7"/>
      <c r="BD398" s="7"/>
      <c r="BE398" s="7"/>
      <c r="BF398" s="22" t="str">
        <f t="shared" si="640"/>
        <v/>
      </c>
      <c r="BG398" s="22" t="str">
        <f t="shared" si="641"/>
        <v/>
      </c>
      <c r="BH398" s="22" t="str">
        <f t="shared" si="642"/>
        <v/>
      </c>
      <c r="BI398" s="31" t="str">
        <f t="shared" si="643"/>
        <v/>
      </c>
      <c r="BJ398" s="8"/>
      <c r="BK398" s="61" t="s">
        <v>299</v>
      </c>
      <c r="BM398" s="19" t="str">
        <f t="shared" si="625"/>
        <v/>
      </c>
      <c r="BN398" s="20" t="str">
        <f t="shared" si="626"/>
        <v/>
      </c>
    </row>
    <row r="399" spans="2:66" x14ac:dyDescent="0.25">
      <c r="B399" s="143"/>
      <c r="C399" s="144"/>
      <c r="D399" s="150">
        <f t="shared" ca="1" si="644"/>
        <v>44158</v>
      </c>
      <c r="E399" s="151"/>
      <c r="F399" s="146"/>
      <c r="G399" s="144"/>
      <c r="H399" s="144"/>
      <c r="I399" s="147"/>
      <c r="J399" s="144"/>
      <c r="K399" s="148"/>
      <c r="M399" s="52"/>
      <c r="N399" s="9"/>
      <c r="O399" s="10"/>
      <c r="P399" s="7"/>
      <c r="Q399" s="124"/>
      <c r="R399" s="66"/>
      <c r="S399" s="22" t="str">
        <f t="shared" si="628"/>
        <v/>
      </c>
      <c r="T399" s="22" t="str">
        <f t="shared" si="629"/>
        <v/>
      </c>
      <c r="U399" s="22" t="str">
        <f t="shared" si="630"/>
        <v/>
      </c>
      <c r="V399" s="31" t="str">
        <f t="shared" si="631"/>
        <v/>
      </c>
      <c r="W399" s="66"/>
      <c r="X399" s="61"/>
      <c r="Z399" s="52"/>
      <c r="AA399" s="9"/>
      <c r="AB399" s="10"/>
      <c r="AC399" s="7"/>
      <c r="AD399" s="7"/>
      <c r="AE399" s="68"/>
      <c r="AF399" s="22" t="str">
        <f t="shared" si="632"/>
        <v/>
      </c>
      <c r="AG399" s="22" t="str">
        <f t="shared" si="633"/>
        <v/>
      </c>
      <c r="AH399" s="22" t="str">
        <f t="shared" si="634"/>
        <v/>
      </c>
      <c r="AI399" s="31" t="str">
        <f t="shared" si="635"/>
        <v/>
      </c>
      <c r="AJ399" s="66"/>
      <c r="AK399" s="61"/>
      <c r="AM399" s="52" t="s">
        <v>0</v>
      </c>
      <c r="AN399" s="102" t="s">
        <v>5</v>
      </c>
      <c r="AO399" s="103"/>
      <c r="AP399" s="7"/>
      <c r="AQ399" s="7"/>
      <c r="AR399" s="7"/>
      <c r="AS399" s="22" t="str">
        <f t="shared" si="636"/>
        <v/>
      </c>
      <c r="AT399" s="22" t="str">
        <f t="shared" si="637"/>
        <v/>
      </c>
      <c r="AU399" s="22" t="str">
        <f t="shared" si="638"/>
        <v/>
      </c>
      <c r="AV399" s="31" t="str">
        <f t="shared" si="639"/>
        <v/>
      </c>
      <c r="AW399" s="6"/>
      <c r="AX399" s="61"/>
      <c r="AZ399" s="52"/>
      <c r="BA399" s="104"/>
      <c r="BB399" s="105"/>
      <c r="BC399" s="7"/>
      <c r="BD399" s="7"/>
      <c r="BE399" s="7"/>
      <c r="BF399" s="22" t="str">
        <f t="shared" si="640"/>
        <v/>
      </c>
      <c r="BG399" s="22" t="str">
        <f t="shared" si="641"/>
        <v/>
      </c>
      <c r="BH399" s="22" t="str">
        <f t="shared" si="642"/>
        <v/>
      </c>
      <c r="BI399" s="31" t="str">
        <f t="shared" si="643"/>
        <v/>
      </c>
      <c r="BJ399" s="8"/>
      <c r="BK399" s="61" t="s">
        <v>299</v>
      </c>
      <c r="BM399" s="19" t="str">
        <f t="shared" si="625"/>
        <v/>
      </c>
      <c r="BN399" s="20" t="str">
        <f t="shared" si="626"/>
        <v/>
      </c>
    </row>
    <row r="400" spans="2:66" x14ac:dyDescent="0.25">
      <c r="B400" s="143"/>
      <c r="C400" s="144"/>
      <c r="D400" s="150">
        <f t="shared" ca="1" si="644"/>
        <v>44158</v>
      </c>
      <c r="E400" s="151"/>
      <c r="F400" s="146"/>
      <c r="G400" s="144"/>
      <c r="H400" s="144"/>
      <c r="I400" s="147"/>
      <c r="J400" s="144"/>
      <c r="K400" s="148"/>
      <c r="M400" s="52"/>
      <c r="N400" s="9"/>
      <c r="O400" s="10"/>
      <c r="P400" s="7"/>
      <c r="Q400" s="124"/>
      <c r="R400" s="66"/>
      <c r="S400" s="22"/>
      <c r="T400" s="22"/>
      <c r="U400" s="22"/>
      <c r="V400" s="31"/>
      <c r="W400" s="66"/>
      <c r="X400" s="61"/>
      <c r="Z400" s="52"/>
      <c r="AA400" s="9"/>
      <c r="AB400" s="10"/>
      <c r="AC400" s="7"/>
      <c r="AD400" s="7"/>
      <c r="AE400" s="68"/>
      <c r="AF400" s="22"/>
      <c r="AG400" s="22"/>
      <c r="AH400" s="22"/>
      <c r="AI400" s="31"/>
      <c r="AJ400" s="66"/>
      <c r="AK400" s="61"/>
      <c r="AM400" s="52"/>
      <c r="AN400" s="82" t="s">
        <v>7</v>
      </c>
      <c r="AO400" s="85"/>
      <c r="AP400" s="7" t="s">
        <v>4</v>
      </c>
      <c r="AQ400" s="7">
        <v>1</v>
      </c>
      <c r="AR400" s="7"/>
      <c r="AS400" s="22"/>
      <c r="AT400" s="22"/>
      <c r="AU400" s="22"/>
      <c r="AV400" s="31"/>
      <c r="AW400" s="6"/>
      <c r="AX400" s="61"/>
      <c r="AZ400" s="52"/>
      <c r="BA400" s="84"/>
      <c r="BB400" s="85"/>
      <c r="BC400" s="7"/>
      <c r="BD400" s="7"/>
      <c r="BE400" s="7"/>
      <c r="BF400" s="22"/>
      <c r="BG400" s="22"/>
      <c r="BH400" s="22"/>
      <c r="BI400" s="31"/>
      <c r="BJ400" s="8"/>
      <c r="BK400" s="61"/>
      <c r="BM400" s="19" t="str">
        <f t="shared" si="625"/>
        <v/>
      </c>
      <c r="BN400" s="20" t="str">
        <f t="shared" si="626"/>
        <v/>
      </c>
    </row>
    <row r="401" spans="2:66" ht="15.75" thickBot="1" x14ac:dyDescent="0.3">
      <c r="B401" s="40"/>
      <c r="C401" s="41"/>
      <c r="D401" s="42"/>
      <c r="E401" s="139"/>
      <c r="F401" s="43"/>
      <c r="G401" s="41"/>
      <c r="H401" s="41"/>
      <c r="I401" s="44"/>
      <c r="J401" s="41"/>
      <c r="K401" s="45"/>
      <c r="M401" s="53"/>
      <c r="N401" s="59"/>
      <c r="O401" s="54"/>
      <c r="P401" s="55"/>
      <c r="Q401" s="125"/>
      <c r="R401" s="55"/>
      <c r="S401" s="55"/>
      <c r="T401" s="55"/>
      <c r="U401" s="55"/>
      <c r="V401" s="55"/>
      <c r="W401" s="56"/>
      <c r="X401" s="57"/>
      <c r="Z401" s="53"/>
      <c r="AA401" s="59"/>
      <c r="AB401" s="54"/>
      <c r="AC401" s="55"/>
      <c r="AD401" s="55"/>
      <c r="AE401" s="67"/>
      <c r="AF401" s="55"/>
      <c r="AG401" s="55"/>
      <c r="AH401" s="55"/>
      <c r="AI401" s="55"/>
      <c r="AJ401" s="69"/>
      <c r="AK401" s="57"/>
      <c r="AM401" s="53"/>
      <c r="AN401" s="59"/>
      <c r="AO401" s="54"/>
      <c r="AP401" s="55"/>
      <c r="AQ401" s="55"/>
      <c r="AR401" s="55"/>
      <c r="AS401" s="55"/>
      <c r="AT401" s="55"/>
      <c r="AU401" s="55"/>
      <c r="AV401" s="55"/>
      <c r="AW401" s="56"/>
      <c r="AX401" s="57"/>
      <c r="AZ401" s="53"/>
      <c r="BA401" s="59"/>
      <c r="BB401" s="54"/>
      <c r="BC401" s="55"/>
      <c r="BD401" s="55"/>
      <c r="BE401" s="55"/>
      <c r="BF401" s="55"/>
      <c r="BG401" s="55"/>
      <c r="BH401" s="55"/>
      <c r="BI401" s="55"/>
      <c r="BJ401" s="56"/>
      <c r="BK401" s="57"/>
      <c r="BM401" s="19" t="str">
        <f t="shared" si="625"/>
        <v/>
      </c>
      <c r="BN401" s="20" t="str">
        <f t="shared" si="626"/>
        <v/>
      </c>
    </row>
    <row r="402" spans="2:66" x14ac:dyDescent="0.25">
      <c r="B402" s="34" t="s">
        <v>396</v>
      </c>
      <c r="C402" s="35" t="s">
        <v>422</v>
      </c>
      <c r="D402" s="36">
        <f ca="1">IF(EXACT(C402, ""), "", VLOOKUP(C402, OFFSET($BM$6, 0, 0, PARAMETER!$C$2, 2), 2, FALSE))</f>
        <v>44457</v>
      </c>
      <c r="E402" s="138">
        <v>30</v>
      </c>
      <c r="F402" s="37">
        <f ca="1">IF(OR(EXACT(G402, ""), EXACT(H402, "")), "", H402-G402)</f>
        <v>1</v>
      </c>
      <c r="G402" s="38">
        <f ca="1">IF(COUNT(T402, AG402, AT402, BG402)=0, D402, MIN(T402, AG402, AT402, BG402))</f>
        <v>44457</v>
      </c>
      <c r="H402" s="38">
        <f ca="1">IF(COUNT(U402, AH402, AU402, BH402)=0, (D402 + IFERROR(1/(1/E402), 0)), MAX(U402, AH402, AU402, BH402))</f>
        <v>44458</v>
      </c>
      <c r="I402" s="37">
        <f ca="1">IF(OR(EXACT(J402, ""), EXACT(K402, "")), "", K402-J402)</f>
        <v>30</v>
      </c>
      <c r="J402" s="38">
        <f ca="1">IF(COUNT(W402, AJ402, AW402, BJ402)=0, D402, MIN(W402, AJ402, AW402, BJ402))</f>
        <v>44457</v>
      </c>
      <c r="K402" s="39">
        <f ca="1">IF(COUNT(X402, AK402, AX402, BK402)=0, (D402 + IFERROR(1/(1/E402), 0)), MAX(X402, AK402, AX402, BK402))</f>
        <v>44487</v>
      </c>
      <c r="M402" s="46"/>
      <c r="N402" s="58"/>
      <c r="O402" s="47"/>
      <c r="P402" s="48"/>
      <c r="Q402" s="123" t="str">
        <f>IF(OR(EXACT(R402, ""), EXACT(S402, "")), "", S402-R402)</f>
        <v/>
      </c>
      <c r="R402" s="50" t="str">
        <f>IF(COUNT(R403:R407)=0, "", MIN(R403:R407))</f>
        <v/>
      </c>
      <c r="S402" s="50" t="str">
        <f>IF(COUNT(S403:S407)=0, "", MAX(S403:S407))</f>
        <v/>
      </c>
      <c r="T402" s="50" t="str">
        <f>IF(COUNT(T403:T407)=0, "", MIN(T403:T407))</f>
        <v/>
      </c>
      <c r="U402" s="50" t="str">
        <f>IF(COUNT(U403:U407)=0, "", MAX(U403:U407))</f>
        <v/>
      </c>
      <c r="V402" s="49" t="str">
        <f>IF(OR(EXACT(W402, ""), EXACT(X402, "")), "", X402-W402)</f>
        <v/>
      </c>
      <c r="W402" s="50" t="str">
        <f>IF(COUNT(W403:W407)=0, "", MIN(W403:W407))</f>
        <v/>
      </c>
      <c r="X402" s="51" t="str">
        <f>IF(COUNT(X403:X407)=0, "", MAX(X403:X407))</f>
        <v/>
      </c>
      <c r="Y402" s="11"/>
      <c r="Z402" s="46"/>
      <c r="AA402" s="58"/>
      <c r="AB402" s="47"/>
      <c r="AC402" s="48"/>
      <c r="AD402" s="49" t="str">
        <f>IF(OR(EXACT(AE402, ""), EXACT(AF402, "")), "", AF402-AE402)</f>
        <v/>
      </c>
      <c r="AE402" s="50" t="str">
        <f>IF(COUNT(AE403:AE407)=0, "", MIN(AE403:AE407))</f>
        <v/>
      </c>
      <c r="AF402" s="50" t="str">
        <f>IF(COUNT(AF403:AF407)=0, "", MAX(AF403:AF407))</f>
        <v/>
      </c>
      <c r="AG402" s="50" t="str">
        <f>IF(COUNT(AG403:AG407)=0, "", MIN(AG403:AG407))</f>
        <v/>
      </c>
      <c r="AH402" s="50" t="str">
        <f>IF(COUNT(AH403:AH407)=0, "", MAX(AH403:AH407))</f>
        <v/>
      </c>
      <c r="AI402" s="49" t="str">
        <f>IF(OR(EXACT(AJ402, ""), EXACT(AK402, "")), "", AK402-AJ402)</f>
        <v/>
      </c>
      <c r="AJ402" s="50" t="str">
        <f>IF(COUNT(AJ403:AJ407)=0, "", MIN(AJ403:AJ407))</f>
        <v/>
      </c>
      <c r="AK402" s="51" t="str">
        <f>IF(COUNT(AK403:AK407)=0, "", MAX(AK403:AK407))</f>
        <v/>
      </c>
      <c r="AL402" s="11"/>
      <c r="AM402" s="46"/>
      <c r="AN402" s="58"/>
      <c r="AO402" s="47"/>
      <c r="AP402" s="48"/>
      <c r="AQ402" s="49">
        <f>IF(OR(EXACT(AR402, ""), EXACT(AS402, "")), "", AS402-AR402)</f>
        <v>1</v>
      </c>
      <c r="AR402" s="50">
        <f>IF(COUNT(AR403:AR407)=0, "", MIN(AR403:AR407))</f>
        <v>44456</v>
      </c>
      <c r="AS402" s="50">
        <f>IF(COUNT(AS403:AS407)=0, "", MAX(AS403:AS407))</f>
        <v>44457</v>
      </c>
      <c r="AT402" s="50">
        <f ca="1">IF(COUNT(AT403:AT407)=0, "", MIN(AT403:AT407))</f>
        <v>44457</v>
      </c>
      <c r="AU402" s="50">
        <f ca="1">IF(COUNT(AU403:AU407)=0, "", MAX(AU403:AU407))</f>
        <v>44458</v>
      </c>
      <c r="AV402" s="49" t="str">
        <f>IF(OR(EXACT(AW402, ""), EXACT(AX402, "")), "", AX402-AW402)</f>
        <v/>
      </c>
      <c r="AW402" s="50" t="str">
        <f>IF(COUNT(AW403:AW407)=0, "", MIN(AW403:AW407))</f>
        <v/>
      </c>
      <c r="AX402" s="51" t="str">
        <f>IF(COUNT(AX403:AX407)=0, "", MAX(AX403:AX407))</f>
        <v/>
      </c>
      <c r="AY402" s="11"/>
      <c r="AZ402" s="46"/>
      <c r="BA402" s="58"/>
      <c r="BB402" s="47"/>
      <c r="BC402" s="48"/>
      <c r="BD402" s="49" t="str">
        <f>IF(OR(EXACT(BE402, ""), EXACT(BF402, "")), "", BF402-BE402)</f>
        <v/>
      </c>
      <c r="BE402" s="50" t="str">
        <f>IF(COUNT(BE403:BE407)=0, "", MIN(BE403:BE407))</f>
        <v/>
      </c>
      <c r="BF402" s="50" t="str">
        <f>IF(COUNT(BF403:BF407)=0, "", MAX(BF403:BF407))</f>
        <v/>
      </c>
      <c r="BG402" s="50" t="str">
        <f>IF(COUNT(BG403:BG407)=0, "", MIN(BG403:BG407))</f>
        <v/>
      </c>
      <c r="BH402" s="50" t="str">
        <f>IF(COUNT(BH403:BH407)=0, "", MAX(BH403:BH407))</f>
        <v/>
      </c>
      <c r="BI402" s="49" t="str">
        <f>IF(OR(EXACT(BJ402, ""), EXACT(BK402, "")), "", BK402-BJ402)</f>
        <v/>
      </c>
      <c r="BJ402" s="50" t="str">
        <f>IF(COUNT(BJ403:BJ407)=0, "", MIN(BJ403:BJ407))</f>
        <v/>
      </c>
      <c r="BK402" s="51" t="str">
        <f>IF(COUNT(BK403:BK407)=0, "", MAX(BK403:BK407))</f>
        <v/>
      </c>
      <c r="BM402" s="19" t="str">
        <f t="shared" si="625"/>
        <v>Project.Form</v>
      </c>
      <c r="BN402" s="20">
        <f t="shared" ca="1" si="626"/>
        <v>44458</v>
      </c>
    </row>
    <row r="403" spans="2:66" x14ac:dyDescent="0.25">
      <c r="B403" s="143"/>
      <c r="C403" s="144"/>
      <c r="D403" s="150">
        <f ca="1">D402</f>
        <v>44457</v>
      </c>
      <c r="E403" s="151"/>
      <c r="F403" s="146"/>
      <c r="G403" s="144"/>
      <c r="H403" s="144"/>
      <c r="I403" s="147"/>
      <c r="J403" s="144"/>
      <c r="K403" s="148"/>
      <c r="M403" s="52"/>
      <c r="N403" s="9"/>
      <c r="O403" s="10"/>
      <c r="P403" s="7"/>
      <c r="Q403" s="124"/>
      <c r="R403" s="66"/>
      <c r="S403" s="22" t="str">
        <f t="shared" ref="S403:S405" si="645">IF(OR(EXACT(Q403,""), EXACT(R403,"")), "", Q403+R403)</f>
        <v/>
      </c>
      <c r="T403" s="22" t="str">
        <f t="shared" ref="T403:T405" si="646">IF(OR(EXACT(Q403,""), EXACT(R403,"")), "", IF(R403&lt;$D403, $D403, R403))</f>
        <v/>
      </c>
      <c r="U403" s="22" t="str">
        <f t="shared" ref="U403:U405" si="647">IF(OR(EXACT(Q403,""), EXACT(R403,"")), "", Q403+T403)</f>
        <v/>
      </c>
      <c r="V403" s="31" t="str">
        <f t="shared" ref="V403:V405" si="648">IF(OR(EXACT(W403,""), EXACT(X403,"")), "",  X403-W403)</f>
        <v/>
      </c>
      <c r="W403" s="66"/>
      <c r="X403" s="61"/>
      <c r="Z403" s="52"/>
      <c r="AA403" s="9" t="s">
        <v>7</v>
      </c>
      <c r="AB403" s="10"/>
      <c r="AC403" s="7" t="s">
        <v>4</v>
      </c>
      <c r="AD403" s="7"/>
      <c r="AE403" s="68"/>
      <c r="AF403" s="22" t="str">
        <f t="shared" ref="AF403:AF405" si="649">IF(OR(EXACT(AD403,""), EXACT(AE403,"")), "", AD403+AE403)</f>
        <v/>
      </c>
      <c r="AG403" s="22" t="str">
        <f t="shared" ref="AG403:AG405" si="650">IF(OR(EXACT(AD403,""), EXACT(AE403,"")), "", IF(AE403&lt;$D403, $D403, AE403))</f>
        <v/>
      </c>
      <c r="AH403" s="22" t="str">
        <f t="shared" ref="AH403:AH405" si="651">IF(OR(EXACT(AD403,""), EXACT(AE403,"")), "", AD403+AG403)</f>
        <v/>
      </c>
      <c r="AI403" s="31" t="str">
        <f t="shared" ref="AI403:AI405" si="652">IF(OR(EXACT(AJ403,""), EXACT(AK403,"")), "",  AK403-AJ403)</f>
        <v/>
      </c>
      <c r="AJ403" s="66"/>
      <c r="AK403" s="61"/>
      <c r="AM403" s="52" t="s">
        <v>0</v>
      </c>
      <c r="AN403" s="102" t="s">
        <v>6</v>
      </c>
      <c r="AO403" s="103"/>
      <c r="AP403" s="7"/>
      <c r="AQ403" s="7"/>
      <c r="AR403" s="7"/>
      <c r="AS403" s="22" t="str">
        <f t="shared" ref="AS403:AS405" si="653">IF(OR(EXACT(AQ403,""), EXACT(AR403,"")), "", AQ403+AR403)</f>
        <v/>
      </c>
      <c r="AT403" s="22" t="str">
        <f t="shared" ref="AT403:AT405" si="654">IF(OR(EXACT(AQ403, ""), EXACT(AR403, "")), "", IF(EXACT($D403, ""), AR403, IF(AR403&lt;$D403, $D403, AR403)))</f>
        <v/>
      </c>
      <c r="AU403" s="22" t="str">
        <f t="shared" ref="AU403:AU405" si="655">IF(OR(EXACT(AQ403,""), EXACT(AR403,"")), "", AQ403+AT403)</f>
        <v/>
      </c>
      <c r="AV403" s="31" t="str">
        <f t="shared" ref="AV403:AV405" si="656">IF(OR(EXACT(AW403,""), EXACT(AX403,"")), "",  AX403-AW403)</f>
        <v/>
      </c>
      <c r="AW403" s="6"/>
      <c r="AX403" s="61"/>
      <c r="AZ403" s="52"/>
      <c r="BA403" s="104"/>
      <c r="BB403" s="105"/>
      <c r="BC403" s="7"/>
      <c r="BD403" s="7"/>
      <c r="BE403" s="7"/>
      <c r="BF403" s="22" t="str">
        <f t="shared" ref="BF403:BF405" si="657">IF(OR(EXACT(BD403,""), EXACT(BE403,"")), "", BD403+BE403)</f>
        <v/>
      </c>
      <c r="BG403" s="22" t="str">
        <f t="shared" ref="BG403:BG405" si="658">IF(OR(EXACT(BD403, ""), EXACT(BE403, "")), "", IF(EXACT($D403, ""), BE403, IF(BE403&lt;$D403, $D403, BE403)))</f>
        <v/>
      </c>
      <c r="BH403" s="22" t="str">
        <f t="shared" ref="BH403:BH405" si="659">IF(OR(EXACT(BD403,""), EXACT(BE403,"")), "", BD403+BG403)</f>
        <v/>
      </c>
      <c r="BI403" s="31" t="str">
        <f t="shared" ref="BI403:BI405" si="660">IF(OR(EXACT(BJ403,""), EXACT(BK403,"")), "",  BK403-BJ403)</f>
        <v/>
      </c>
      <c r="BJ403" s="8"/>
      <c r="BK403" s="61" t="s">
        <v>299</v>
      </c>
      <c r="BM403" s="19" t="str">
        <f t="shared" si="625"/>
        <v/>
      </c>
      <c r="BN403" s="20" t="str">
        <f t="shared" si="626"/>
        <v/>
      </c>
    </row>
    <row r="404" spans="2:66" x14ac:dyDescent="0.25">
      <c r="B404" s="143"/>
      <c r="C404" s="144"/>
      <c r="D404" s="150">
        <f t="shared" ref="D404:D406" ca="1" si="661">D403</f>
        <v>44457</v>
      </c>
      <c r="E404" s="151"/>
      <c r="F404" s="146"/>
      <c r="G404" s="144"/>
      <c r="H404" s="144"/>
      <c r="I404" s="147"/>
      <c r="J404" s="144"/>
      <c r="K404" s="148"/>
      <c r="M404" s="52"/>
      <c r="N404" s="9"/>
      <c r="O404" s="10"/>
      <c r="P404" s="7"/>
      <c r="Q404" s="124"/>
      <c r="R404" s="66"/>
      <c r="S404" s="22" t="str">
        <f t="shared" si="645"/>
        <v/>
      </c>
      <c r="T404" s="22" t="str">
        <f t="shared" si="646"/>
        <v/>
      </c>
      <c r="U404" s="22" t="str">
        <f t="shared" si="647"/>
        <v/>
      </c>
      <c r="V404" s="31" t="str">
        <f t="shared" si="648"/>
        <v/>
      </c>
      <c r="W404" s="66"/>
      <c r="X404" s="61"/>
      <c r="Z404" s="52"/>
      <c r="AA404" s="9"/>
      <c r="AB404" s="10"/>
      <c r="AC404" s="7"/>
      <c r="AD404" s="7"/>
      <c r="AE404" s="66"/>
      <c r="AF404" s="22" t="str">
        <f t="shared" si="649"/>
        <v/>
      </c>
      <c r="AG404" s="22" t="str">
        <f t="shared" si="650"/>
        <v/>
      </c>
      <c r="AH404" s="22" t="str">
        <f t="shared" si="651"/>
        <v/>
      </c>
      <c r="AI404" s="31" t="str">
        <f t="shared" si="652"/>
        <v/>
      </c>
      <c r="AJ404" s="66"/>
      <c r="AK404" s="61"/>
      <c r="AM404" s="52"/>
      <c r="AN404" s="9" t="s">
        <v>7</v>
      </c>
      <c r="AO404" s="10" t="s">
        <v>406</v>
      </c>
      <c r="AP404" s="7" t="s">
        <v>4</v>
      </c>
      <c r="AQ404" s="7">
        <v>1</v>
      </c>
      <c r="AR404" s="6">
        <v>44456</v>
      </c>
      <c r="AS404" s="22">
        <f t="shared" si="653"/>
        <v>44457</v>
      </c>
      <c r="AT404" s="22">
        <f t="shared" ca="1" si="654"/>
        <v>44457</v>
      </c>
      <c r="AU404" s="22">
        <f t="shared" ca="1" si="655"/>
        <v>44458</v>
      </c>
      <c r="AV404" s="31" t="str">
        <f t="shared" si="656"/>
        <v/>
      </c>
      <c r="AW404" s="6"/>
      <c r="AX404" s="61"/>
      <c r="AZ404" s="52"/>
      <c r="BA404" s="104"/>
      <c r="BB404" s="105"/>
      <c r="BC404" s="7"/>
      <c r="BD404" s="7"/>
      <c r="BE404" s="7"/>
      <c r="BF404" s="22" t="str">
        <f t="shared" si="657"/>
        <v/>
      </c>
      <c r="BG404" s="22" t="str">
        <f t="shared" si="658"/>
        <v/>
      </c>
      <c r="BH404" s="22" t="str">
        <f t="shared" si="659"/>
        <v/>
      </c>
      <c r="BI404" s="31" t="str">
        <f t="shared" si="660"/>
        <v/>
      </c>
      <c r="BJ404" s="8"/>
      <c r="BK404" s="61" t="s">
        <v>299</v>
      </c>
      <c r="BM404" s="19" t="str">
        <f t="shared" si="625"/>
        <v/>
      </c>
      <c r="BN404" s="20" t="str">
        <f t="shared" si="626"/>
        <v/>
      </c>
    </row>
    <row r="405" spans="2:66" x14ac:dyDescent="0.25">
      <c r="B405" s="143"/>
      <c r="C405" s="144"/>
      <c r="D405" s="150">
        <f t="shared" ca="1" si="661"/>
        <v>44457</v>
      </c>
      <c r="E405" s="151"/>
      <c r="F405" s="146"/>
      <c r="G405" s="144"/>
      <c r="H405" s="144"/>
      <c r="I405" s="147"/>
      <c r="J405" s="144"/>
      <c r="K405" s="148"/>
      <c r="M405" s="52"/>
      <c r="N405" s="9"/>
      <c r="O405" s="10"/>
      <c r="P405" s="7"/>
      <c r="Q405" s="124"/>
      <c r="R405" s="66"/>
      <c r="S405" s="22" t="str">
        <f t="shared" si="645"/>
        <v/>
      </c>
      <c r="T405" s="22" t="str">
        <f t="shared" si="646"/>
        <v/>
      </c>
      <c r="U405" s="22" t="str">
        <f t="shared" si="647"/>
        <v/>
      </c>
      <c r="V405" s="31" t="str">
        <f t="shared" si="648"/>
        <v/>
      </c>
      <c r="W405" s="66"/>
      <c r="X405" s="61"/>
      <c r="Z405" s="52"/>
      <c r="AA405" s="9"/>
      <c r="AB405" s="10"/>
      <c r="AC405" s="7"/>
      <c r="AD405" s="7"/>
      <c r="AE405" s="68"/>
      <c r="AF405" s="22" t="str">
        <f t="shared" si="649"/>
        <v/>
      </c>
      <c r="AG405" s="22" t="str">
        <f t="shared" si="650"/>
        <v/>
      </c>
      <c r="AH405" s="22" t="str">
        <f t="shared" si="651"/>
        <v/>
      </c>
      <c r="AI405" s="31" t="str">
        <f t="shared" si="652"/>
        <v/>
      </c>
      <c r="AJ405" s="66"/>
      <c r="AK405" s="61"/>
      <c r="AM405" s="52" t="s">
        <v>0</v>
      </c>
      <c r="AN405" s="102" t="s">
        <v>5</v>
      </c>
      <c r="AO405" s="103"/>
      <c r="AP405" s="7"/>
      <c r="AQ405" s="7"/>
      <c r="AR405" s="7"/>
      <c r="AS405" s="22" t="str">
        <f t="shared" si="653"/>
        <v/>
      </c>
      <c r="AT405" s="22" t="str">
        <f t="shared" si="654"/>
        <v/>
      </c>
      <c r="AU405" s="22" t="str">
        <f t="shared" si="655"/>
        <v/>
      </c>
      <c r="AV405" s="31" t="str">
        <f t="shared" si="656"/>
        <v/>
      </c>
      <c r="AW405" s="6"/>
      <c r="AX405" s="61"/>
      <c r="AZ405" s="52"/>
      <c r="BA405" s="104"/>
      <c r="BB405" s="105"/>
      <c r="BC405" s="7"/>
      <c r="BD405" s="7"/>
      <c r="BE405" s="7"/>
      <c r="BF405" s="22" t="str">
        <f t="shared" si="657"/>
        <v/>
      </c>
      <c r="BG405" s="22" t="str">
        <f t="shared" si="658"/>
        <v/>
      </c>
      <c r="BH405" s="22" t="str">
        <f t="shared" si="659"/>
        <v/>
      </c>
      <c r="BI405" s="31" t="str">
        <f t="shared" si="660"/>
        <v/>
      </c>
      <c r="BJ405" s="8"/>
      <c r="BK405" s="61" t="s">
        <v>299</v>
      </c>
      <c r="BM405" s="19" t="str">
        <f t="shared" si="625"/>
        <v/>
      </c>
      <c r="BN405" s="20" t="str">
        <f t="shared" si="626"/>
        <v/>
      </c>
    </row>
    <row r="406" spans="2:66" x14ac:dyDescent="0.25">
      <c r="B406" s="143"/>
      <c r="C406" s="144"/>
      <c r="D406" s="150">
        <f t="shared" ca="1" si="661"/>
        <v>44457</v>
      </c>
      <c r="E406" s="151"/>
      <c r="F406" s="146"/>
      <c r="G406" s="144"/>
      <c r="H406" s="144"/>
      <c r="I406" s="147"/>
      <c r="J406" s="144"/>
      <c r="K406" s="148"/>
      <c r="M406" s="52"/>
      <c r="N406" s="9"/>
      <c r="O406" s="10"/>
      <c r="P406" s="7"/>
      <c r="Q406" s="124"/>
      <c r="R406" s="66"/>
      <c r="S406" s="22"/>
      <c r="T406" s="22"/>
      <c r="U406" s="22"/>
      <c r="V406" s="31"/>
      <c r="W406" s="66"/>
      <c r="X406" s="61"/>
      <c r="Z406" s="52"/>
      <c r="AA406" s="9"/>
      <c r="AB406" s="10"/>
      <c r="AC406" s="7"/>
      <c r="AD406" s="7"/>
      <c r="AE406" s="68"/>
      <c r="AF406" s="22"/>
      <c r="AG406" s="22"/>
      <c r="AH406" s="22"/>
      <c r="AI406" s="31"/>
      <c r="AJ406" s="66"/>
      <c r="AK406" s="61"/>
      <c r="AM406" s="52"/>
      <c r="AN406" s="82" t="s">
        <v>7</v>
      </c>
      <c r="AO406" s="85"/>
      <c r="AP406" s="7" t="s">
        <v>4</v>
      </c>
      <c r="AQ406" s="7">
        <v>1</v>
      </c>
      <c r="AR406" s="7"/>
      <c r="AS406" s="22"/>
      <c r="AT406" s="22"/>
      <c r="AU406" s="22"/>
      <c r="AV406" s="31"/>
      <c r="AW406" s="6"/>
      <c r="AX406" s="61"/>
      <c r="AZ406" s="52"/>
      <c r="BA406" s="84"/>
      <c r="BB406" s="85"/>
      <c r="BC406" s="7"/>
      <c r="BD406" s="7"/>
      <c r="BE406" s="7"/>
      <c r="BF406" s="22"/>
      <c r="BG406" s="22"/>
      <c r="BH406" s="22"/>
      <c r="BI406" s="31"/>
      <c r="BJ406" s="8"/>
      <c r="BK406" s="61"/>
      <c r="BM406" s="19" t="str">
        <f t="shared" si="625"/>
        <v/>
      </c>
      <c r="BN406" s="20" t="str">
        <f t="shared" si="626"/>
        <v/>
      </c>
    </row>
    <row r="407" spans="2:66" ht="15.75" thickBot="1" x14ac:dyDescent="0.3">
      <c r="B407" s="40"/>
      <c r="C407" s="41"/>
      <c r="D407" s="42"/>
      <c r="E407" s="139"/>
      <c r="F407" s="43"/>
      <c r="G407" s="41"/>
      <c r="H407" s="41"/>
      <c r="I407" s="44"/>
      <c r="J407" s="41"/>
      <c r="K407" s="45"/>
      <c r="M407" s="53"/>
      <c r="N407" s="59"/>
      <c r="O407" s="54"/>
      <c r="P407" s="55"/>
      <c r="Q407" s="125"/>
      <c r="R407" s="55"/>
      <c r="S407" s="55"/>
      <c r="T407" s="55"/>
      <c r="U407" s="55"/>
      <c r="V407" s="55"/>
      <c r="W407" s="56"/>
      <c r="X407" s="57"/>
      <c r="Z407" s="53"/>
      <c r="AA407" s="59"/>
      <c r="AB407" s="54"/>
      <c r="AC407" s="55"/>
      <c r="AD407" s="55"/>
      <c r="AE407" s="67"/>
      <c r="AF407" s="55"/>
      <c r="AG407" s="55"/>
      <c r="AH407" s="55"/>
      <c r="AI407" s="55"/>
      <c r="AJ407" s="69"/>
      <c r="AK407" s="57"/>
      <c r="AM407" s="53"/>
      <c r="AN407" s="59"/>
      <c r="AO407" s="54"/>
      <c r="AP407" s="55"/>
      <c r="AQ407" s="55"/>
      <c r="AR407" s="55"/>
      <c r="AS407" s="55"/>
      <c r="AT407" s="55"/>
      <c r="AU407" s="55"/>
      <c r="AV407" s="55"/>
      <c r="AW407" s="56"/>
      <c r="AX407" s="57"/>
      <c r="AZ407" s="53"/>
      <c r="BA407" s="59"/>
      <c r="BB407" s="54"/>
      <c r="BC407" s="55"/>
      <c r="BD407" s="55"/>
      <c r="BE407" s="55"/>
      <c r="BF407" s="55"/>
      <c r="BG407" s="55"/>
      <c r="BH407" s="55"/>
      <c r="BI407" s="55"/>
      <c r="BJ407" s="56"/>
      <c r="BK407" s="57"/>
      <c r="BM407" s="19" t="str">
        <f t="shared" si="625"/>
        <v/>
      </c>
      <c r="BN407" s="20" t="str">
        <f t="shared" si="626"/>
        <v/>
      </c>
    </row>
    <row r="408" spans="2:66" x14ac:dyDescent="0.25">
      <c r="B408" s="34" t="s">
        <v>397</v>
      </c>
      <c r="C408" s="35" t="s">
        <v>422</v>
      </c>
      <c r="D408" s="36">
        <f ca="1">IF(EXACT(C408, ""), "", VLOOKUP(C408, OFFSET($BM$6, 0, 0, PARAMETER!$C$2, 2), 2, FALSE))</f>
        <v>44457</v>
      </c>
      <c r="E408" s="138">
        <v>30</v>
      </c>
      <c r="F408" s="37">
        <f ca="1">IF(OR(EXACT(G408, ""), EXACT(H408, "")), "", H408-G408)</f>
        <v>30</v>
      </c>
      <c r="G408" s="38">
        <f ca="1">IF(COUNT(T408, AG408, AT408, BG408)=0, D408, MIN(T408, AG408, AT408, BG408))</f>
        <v>44457</v>
      </c>
      <c r="H408" s="38">
        <f ca="1">IF(COUNT(U408, AH408, AU408, BH408)=0, (D408 + IFERROR(1/(1/E408), 0)), MAX(U408, AH408, AU408, BH408))</f>
        <v>44487</v>
      </c>
      <c r="I408" s="37">
        <f ca="1">IF(OR(EXACT(J408, ""), EXACT(K408, "")), "", K408-J408)</f>
        <v>30</v>
      </c>
      <c r="J408" s="38">
        <f ca="1">IF(COUNT(W408, AJ408, AW408, BJ408)=0, D408, MIN(W408, AJ408, AW408, BJ408))</f>
        <v>44457</v>
      </c>
      <c r="K408" s="39">
        <f ca="1">IF(COUNT(X408, AK408, AX408, BK408)=0, (D408 + IFERROR(1/(1/E408), 0)), MAX(X408, AK408, AX408, BK408))</f>
        <v>44487</v>
      </c>
      <c r="M408" s="46"/>
      <c r="N408" s="58"/>
      <c r="O408" s="47"/>
      <c r="P408" s="48"/>
      <c r="Q408" s="123" t="str">
        <f>IF(OR(EXACT(R408, ""), EXACT(S408, "")), "", S408-R408)</f>
        <v/>
      </c>
      <c r="R408" s="50" t="str">
        <f>IF(COUNT(R409:R413)=0, "", MIN(R409:R413))</f>
        <v/>
      </c>
      <c r="S408" s="50" t="str">
        <f>IF(COUNT(S409:S413)=0, "", MAX(S409:S413))</f>
        <v/>
      </c>
      <c r="T408" s="50" t="str">
        <f>IF(COUNT(T409:T413)=0, "", MIN(T409:T413))</f>
        <v/>
      </c>
      <c r="U408" s="50" t="str">
        <f>IF(COUNT(U409:U413)=0, "", MAX(U409:U413))</f>
        <v/>
      </c>
      <c r="V408" s="49" t="str">
        <f>IF(OR(EXACT(W408, ""), EXACT(X408, "")), "", X408-W408)</f>
        <v/>
      </c>
      <c r="W408" s="50" t="str">
        <f>IF(COUNT(W409:W413)=0, "", MIN(W409:W413))</f>
        <v/>
      </c>
      <c r="X408" s="51" t="str">
        <f>IF(COUNT(X409:X413)=0, "", MAX(X409:X413))</f>
        <v/>
      </c>
      <c r="Y408" s="11"/>
      <c r="Z408" s="46"/>
      <c r="AA408" s="58"/>
      <c r="AB408" s="47"/>
      <c r="AC408" s="48"/>
      <c r="AD408" s="49" t="str">
        <f>IF(OR(EXACT(AE408, ""), EXACT(AF408, "")), "", AF408-AE408)</f>
        <v/>
      </c>
      <c r="AE408" s="50" t="str">
        <f>IF(COUNT(AE409:AE413)=0, "", MIN(AE409:AE413))</f>
        <v/>
      </c>
      <c r="AF408" s="50" t="str">
        <f>IF(COUNT(AF409:AF413)=0, "", MAX(AF409:AF413))</f>
        <v/>
      </c>
      <c r="AG408" s="50" t="str">
        <f>IF(COUNT(AG409:AG413)=0, "", MIN(AG409:AG413))</f>
        <v/>
      </c>
      <c r="AH408" s="50" t="str">
        <f>IF(COUNT(AH409:AH413)=0, "", MAX(AH409:AH413))</f>
        <v/>
      </c>
      <c r="AI408" s="49" t="str">
        <f>IF(OR(EXACT(AJ408, ""), EXACT(AK408, "")), "", AK408-AJ408)</f>
        <v/>
      </c>
      <c r="AJ408" s="50" t="str">
        <f>IF(COUNT(AJ409:AJ413)=0, "", MIN(AJ409:AJ413))</f>
        <v/>
      </c>
      <c r="AK408" s="51" t="str">
        <f>IF(COUNT(AK409:AK413)=0, "", MAX(AK409:AK413))</f>
        <v/>
      </c>
      <c r="AL408" s="11"/>
      <c r="AM408" s="46"/>
      <c r="AN408" s="58"/>
      <c r="AO408" s="47"/>
      <c r="AP408" s="48"/>
      <c r="AQ408" s="49" t="str">
        <f>IF(OR(EXACT(AR408, ""), EXACT(AS408, "")), "", AS408-AR408)</f>
        <v/>
      </c>
      <c r="AR408" s="50" t="str">
        <f>IF(COUNT(AR409:AR413)=0, "", MIN(AR409:AR413))</f>
        <v/>
      </c>
      <c r="AS408" s="50" t="str">
        <f>IF(COUNT(AS409:AS413)=0, "", MAX(AS409:AS413))</f>
        <v/>
      </c>
      <c r="AT408" s="50" t="str">
        <f>IF(COUNT(AT409:AT413)=0, "", MIN(AT409:AT413))</f>
        <v/>
      </c>
      <c r="AU408" s="50" t="str">
        <f>IF(COUNT(AU409:AU413)=0, "", MAX(AU409:AU413))</f>
        <v/>
      </c>
      <c r="AV408" s="49" t="str">
        <f>IF(OR(EXACT(AW408, ""), EXACT(AX408, "")), "", AX408-AW408)</f>
        <v/>
      </c>
      <c r="AW408" s="50" t="str">
        <f>IF(COUNT(AW409:AW413)=0, "", MIN(AW409:AW413))</f>
        <v/>
      </c>
      <c r="AX408" s="51" t="str">
        <f>IF(COUNT(AX409:AX413)=0, "", MAX(AX409:AX413))</f>
        <v/>
      </c>
      <c r="AY408" s="11"/>
      <c r="AZ408" s="46"/>
      <c r="BA408" s="58"/>
      <c r="BB408" s="47"/>
      <c r="BC408" s="48"/>
      <c r="BD408" s="49" t="str">
        <f>IF(OR(EXACT(BE408, ""), EXACT(BF408, "")), "", BF408-BE408)</f>
        <v/>
      </c>
      <c r="BE408" s="50" t="str">
        <f>IF(COUNT(BE409:BE413)=0, "", MIN(BE409:BE413))</f>
        <v/>
      </c>
      <c r="BF408" s="50" t="str">
        <f>IF(COUNT(BF409:BF413)=0, "", MAX(BF409:BF413))</f>
        <v/>
      </c>
      <c r="BG408" s="50" t="str">
        <f>IF(COUNT(BG409:BG413)=0, "", MIN(BG409:BG413))</f>
        <v/>
      </c>
      <c r="BH408" s="50" t="str">
        <f>IF(COUNT(BH409:BH413)=0, "", MAX(BH409:BH413))</f>
        <v/>
      </c>
      <c r="BI408" s="49" t="str">
        <f>IF(OR(EXACT(BJ408, ""), EXACT(BK408, "")), "", BK408-BJ408)</f>
        <v/>
      </c>
      <c r="BJ408" s="50" t="str">
        <f>IF(COUNT(BJ409:BJ413)=0, "", MIN(BJ409:BJ413))</f>
        <v/>
      </c>
      <c r="BK408" s="51" t="str">
        <f>IF(COUNT(BK409:BK413)=0, "", MAX(BK409:BK413))</f>
        <v/>
      </c>
      <c r="BM408" s="19" t="str">
        <f t="shared" si="625"/>
        <v>Project.Report</v>
      </c>
      <c r="BN408" s="20">
        <f t="shared" ca="1" si="626"/>
        <v>44487</v>
      </c>
    </row>
    <row r="409" spans="2:66" x14ac:dyDescent="0.25">
      <c r="B409" s="143"/>
      <c r="C409" s="144"/>
      <c r="D409" s="150">
        <f ca="1">D408</f>
        <v>44457</v>
      </c>
      <c r="E409" s="151"/>
      <c r="F409" s="146"/>
      <c r="G409" s="144"/>
      <c r="H409" s="144"/>
      <c r="I409" s="147"/>
      <c r="J409" s="144"/>
      <c r="K409" s="148"/>
      <c r="M409" s="52"/>
      <c r="N409" s="9"/>
      <c r="O409" s="10"/>
      <c r="P409" s="7"/>
      <c r="Q409" s="124"/>
      <c r="R409" s="66"/>
      <c r="S409" s="22" t="str">
        <f t="shared" ref="S409:S411" si="662">IF(OR(EXACT(Q409,""), EXACT(R409,"")), "", Q409+R409)</f>
        <v/>
      </c>
      <c r="T409" s="22" t="str">
        <f t="shared" ref="T409:T411" si="663">IF(OR(EXACT(Q409,""), EXACT(R409,"")), "", IF(R409&lt;$D409, $D409, R409))</f>
        <v/>
      </c>
      <c r="U409" s="22" t="str">
        <f t="shared" ref="U409:U411" si="664">IF(OR(EXACT(Q409,""), EXACT(R409,"")), "", Q409+T409)</f>
        <v/>
      </c>
      <c r="V409" s="31" t="str">
        <f t="shared" ref="V409:V411" si="665">IF(OR(EXACT(W409,""), EXACT(X409,"")), "",  X409-W409)</f>
        <v/>
      </c>
      <c r="W409" s="66"/>
      <c r="X409" s="61"/>
      <c r="Z409" s="52"/>
      <c r="AA409" s="9" t="s">
        <v>7</v>
      </c>
      <c r="AB409" s="10"/>
      <c r="AC409" s="7" t="s">
        <v>4</v>
      </c>
      <c r="AD409" s="7"/>
      <c r="AE409" s="68"/>
      <c r="AF409" s="22" t="str">
        <f t="shared" ref="AF409:AF411" si="666">IF(OR(EXACT(AD409,""), EXACT(AE409,"")), "", AD409+AE409)</f>
        <v/>
      </c>
      <c r="AG409" s="22" t="str">
        <f t="shared" ref="AG409:AG411" si="667">IF(OR(EXACT(AD409,""), EXACT(AE409,"")), "", IF(AE409&lt;$D409, $D409, AE409))</f>
        <v/>
      </c>
      <c r="AH409" s="22" t="str">
        <f t="shared" ref="AH409:AH411" si="668">IF(OR(EXACT(AD409,""), EXACT(AE409,"")), "", AD409+AG409)</f>
        <v/>
      </c>
      <c r="AI409" s="31" t="str">
        <f t="shared" ref="AI409:AI411" si="669">IF(OR(EXACT(AJ409,""), EXACT(AK409,"")), "",  AK409-AJ409)</f>
        <v/>
      </c>
      <c r="AJ409" s="66"/>
      <c r="AK409" s="61"/>
      <c r="AM409" s="52" t="s">
        <v>0</v>
      </c>
      <c r="AN409" s="102" t="s">
        <v>6</v>
      </c>
      <c r="AO409" s="103"/>
      <c r="AP409" s="7"/>
      <c r="AQ409" s="7"/>
      <c r="AR409" s="7"/>
      <c r="AS409" s="22" t="str">
        <f t="shared" ref="AS409:AS411" si="670">IF(OR(EXACT(AQ409,""), EXACT(AR409,"")), "", AQ409+AR409)</f>
        <v/>
      </c>
      <c r="AT409" s="22" t="str">
        <f t="shared" ref="AT409:AT411" si="671">IF(OR(EXACT(AQ409, ""), EXACT(AR409, "")), "", IF(EXACT($D409, ""), AR409, IF(AR409&lt;$D409, $D409, AR409)))</f>
        <v/>
      </c>
      <c r="AU409" s="22" t="str">
        <f t="shared" ref="AU409:AU411" si="672">IF(OR(EXACT(AQ409,""), EXACT(AR409,"")), "", AQ409+AT409)</f>
        <v/>
      </c>
      <c r="AV409" s="31" t="str">
        <f t="shared" ref="AV409:AV411" si="673">IF(OR(EXACT(AW409,""), EXACT(AX409,"")), "",  AX409-AW409)</f>
        <v/>
      </c>
      <c r="AW409" s="6"/>
      <c r="AX409" s="61"/>
      <c r="AZ409" s="52"/>
      <c r="BA409" s="104"/>
      <c r="BB409" s="105"/>
      <c r="BC409" s="7"/>
      <c r="BD409" s="7"/>
      <c r="BE409" s="7"/>
      <c r="BF409" s="22" t="str">
        <f t="shared" ref="BF409:BF411" si="674">IF(OR(EXACT(BD409,""), EXACT(BE409,"")), "", BD409+BE409)</f>
        <v/>
      </c>
      <c r="BG409" s="22" t="str">
        <f t="shared" ref="BG409:BG411" si="675">IF(OR(EXACT(BD409, ""), EXACT(BE409, "")), "", IF(EXACT($D409, ""), BE409, IF(BE409&lt;$D409, $D409, BE409)))</f>
        <v/>
      </c>
      <c r="BH409" s="22" t="str">
        <f t="shared" ref="BH409:BH411" si="676">IF(OR(EXACT(BD409,""), EXACT(BE409,"")), "", BD409+BG409)</f>
        <v/>
      </c>
      <c r="BI409" s="31" t="str">
        <f t="shared" ref="BI409:BI411" si="677">IF(OR(EXACT(BJ409,""), EXACT(BK409,"")), "",  BK409-BJ409)</f>
        <v/>
      </c>
      <c r="BJ409" s="8"/>
      <c r="BK409" s="61" t="s">
        <v>299</v>
      </c>
      <c r="BM409" s="19" t="str">
        <f t="shared" si="625"/>
        <v/>
      </c>
      <c r="BN409" s="20" t="str">
        <f t="shared" si="626"/>
        <v/>
      </c>
    </row>
    <row r="410" spans="2:66" x14ac:dyDescent="0.25">
      <c r="B410" s="143"/>
      <c r="C410" s="144"/>
      <c r="D410" s="150">
        <f t="shared" ref="D410:D412" ca="1" si="678">D409</f>
        <v>44457</v>
      </c>
      <c r="E410" s="151"/>
      <c r="F410" s="146"/>
      <c r="G410" s="144"/>
      <c r="H410" s="144"/>
      <c r="I410" s="147"/>
      <c r="J410" s="144"/>
      <c r="K410" s="148"/>
      <c r="M410" s="52"/>
      <c r="N410" s="9"/>
      <c r="O410" s="10"/>
      <c r="P410" s="7"/>
      <c r="Q410" s="124"/>
      <c r="R410" s="66"/>
      <c r="S410" s="22" t="str">
        <f t="shared" si="662"/>
        <v/>
      </c>
      <c r="T410" s="22" t="str">
        <f t="shared" si="663"/>
        <v/>
      </c>
      <c r="U410" s="22" t="str">
        <f t="shared" si="664"/>
        <v/>
      </c>
      <c r="V410" s="31" t="str">
        <f t="shared" si="665"/>
        <v/>
      </c>
      <c r="W410" s="66"/>
      <c r="X410" s="61"/>
      <c r="Z410" s="52"/>
      <c r="AA410" s="9"/>
      <c r="AB410" s="10"/>
      <c r="AC410" s="7"/>
      <c r="AD410" s="7"/>
      <c r="AE410" s="66"/>
      <c r="AF410" s="22" t="str">
        <f t="shared" si="666"/>
        <v/>
      </c>
      <c r="AG410" s="22" t="str">
        <f t="shared" si="667"/>
        <v/>
      </c>
      <c r="AH410" s="22" t="str">
        <f t="shared" si="668"/>
        <v/>
      </c>
      <c r="AI410" s="31" t="str">
        <f t="shared" si="669"/>
        <v/>
      </c>
      <c r="AJ410" s="66"/>
      <c r="AK410" s="61"/>
      <c r="AM410" s="52"/>
      <c r="AN410" s="9" t="s">
        <v>7</v>
      </c>
      <c r="AO410" s="10"/>
      <c r="AP410" s="7" t="s">
        <v>4</v>
      </c>
      <c r="AQ410" s="7">
        <v>1</v>
      </c>
      <c r="AR410" s="6"/>
      <c r="AS410" s="22" t="str">
        <f t="shared" si="670"/>
        <v/>
      </c>
      <c r="AT410" s="22" t="str">
        <f t="shared" si="671"/>
        <v/>
      </c>
      <c r="AU410" s="22" t="str">
        <f t="shared" si="672"/>
        <v/>
      </c>
      <c r="AV410" s="31" t="str">
        <f t="shared" si="673"/>
        <v/>
      </c>
      <c r="AW410" s="6"/>
      <c r="AX410" s="61"/>
      <c r="AZ410" s="52"/>
      <c r="BA410" s="104"/>
      <c r="BB410" s="105"/>
      <c r="BC410" s="7"/>
      <c r="BD410" s="7"/>
      <c r="BE410" s="7"/>
      <c r="BF410" s="22" t="str">
        <f t="shared" si="674"/>
        <v/>
      </c>
      <c r="BG410" s="22" t="str">
        <f t="shared" si="675"/>
        <v/>
      </c>
      <c r="BH410" s="22" t="str">
        <f t="shared" si="676"/>
        <v/>
      </c>
      <c r="BI410" s="31" t="str">
        <f t="shared" si="677"/>
        <v/>
      </c>
      <c r="BJ410" s="8"/>
      <c r="BK410" s="61" t="s">
        <v>299</v>
      </c>
      <c r="BM410" s="19" t="str">
        <f t="shared" si="625"/>
        <v/>
      </c>
      <c r="BN410" s="20" t="str">
        <f t="shared" si="626"/>
        <v/>
      </c>
    </row>
    <row r="411" spans="2:66" x14ac:dyDescent="0.25">
      <c r="B411" s="143"/>
      <c r="C411" s="144"/>
      <c r="D411" s="150">
        <f t="shared" ca="1" si="678"/>
        <v>44457</v>
      </c>
      <c r="E411" s="151"/>
      <c r="F411" s="146"/>
      <c r="G411" s="144"/>
      <c r="H411" s="144"/>
      <c r="I411" s="147"/>
      <c r="J411" s="144"/>
      <c r="K411" s="148"/>
      <c r="M411" s="52"/>
      <c r="N411" s="9"/>
      <c r="O411" s="10"/>
      <c r="P411" s="7"/>
      <c r="Q411" s="124"/>
      <c r="R411" s="66"/>
      <c r="S411" s="22" t="str">
        <f t="shared" si="662"/>
        <v/>
      </c>
      <c r="T411" s="22" t="str">
        <f t="shared" si="663"/>
        <v/>
      </c>
      <c r="U411" s="22" t="str">
        <f t="shared" si="664"/>
        <v/>
      </c>
      <c r="V411" s="31" t="str">
        <f t="shared" si="665"/>
        <v/>
      </c>
      <c r="W411" s="66"/>
      <c r="X411" s="61"/>
      <c r="Z411" s="52"/>
      <c r="AA411" s="9"/>
      <c r="AB411" s="10"/>
      <c r="AC411" s="7"/>
      <c r="AD411" s="7"/>
      <c r="AE411" s="68"/>
      <c r="AF411" s="22" t="str">
        <f t="shared" si="666"/>
        <v/>
      </c>
      <c r="AG411" s="22" t="str">
        <f t="shared" si="667"/>
        <v/>
      </c>
      <c r="AH411" s="22" t="str">
        <f t="shared" si="668"/>
        <v/>
      </c>
      <c r="AI411" s="31" t="str">
        <f t="shared" si="669"/>
        <v/>
      </c>
      <c r="AJ411" s="66"/>
      <c r="AK411" s="61"/>
      <c r="AM411" s="52" t="s">
        <v>0</v>
      </c>
      <c r="AN411" s="102" t="s">
        <v>5</v>
      </c>
      <c r="AO411" s="103"/>
      <c r="AP411" s="7"/>
      <c r="AQ411" s="7"/>
      <c r="AR411" s="7"/>
      <c r="AS411" s="22" t="str">
        <f t="shared" si="670"/>
        <v/>
      </c>
      <c r="AT411" s="22" t="str">
        <f t="shared" si="671"/>
        <v/>
      </c>
      <c r="AU411" s="22" t="str">
        <f t="shared" si="672"/>
        <v/>
      </c>
      <c r="AV411" s="31" t="str">
        <f t="shared" si="673"/>
        <v/>
      </c>
      <c r="AW411" s="6"/>
      <c r="AX411" s="61"/>
      <c r="AZ411" s="52"/>
      <c r="BA411" s="104"/>
      <c r="BB411" s="105"/>
      <c r="BC411" s="7"/>
      <c r="BD411" s="7"/>
      <c r="BE411" s="7"/>
      <c r="BF411" s="22" t="str">
        <f t="shared" si="674"/>
        <v/>
      </c>
      <c r="BG411" s="22" t="str">
        <f t="shared" si="675"/>
        <v/>
      </c>
      <c r="BH411" s="22" t="str">
        <f t="shared" si="676"/>
        <v/>
      </c>
      <c r="BI411" s="31" t="str">
        <f t="shared" si="677"/>
        <v/>
      </c>
      <c r="BJ411" s="8"/>
      <c r="BK411" s="61" t="s">
        <v>299</v>
      </c>
      <c r="BM411" s="19" t="str">
        <f t="shared" si="625"/>
        <v/>
      </c>
      <c r="BN411" s="20" t="str">
        <f t="shared" si="626"/>
        <v/>
      </c>
    </row>
    <row r="412" spans="2:66" x14ac:dyDescent="0.25">
      <c r="B412" s="143"/>
      <c r="C412" s="144"/>
      <c r="D412" s="150">
        <f t="shared" ca="1" si="678"/>
        <v>44457</v>
      </c>
      <c r="E412" s="151"/>
      <c r="F412" s="146"/>
      <c r="G412" s="144"/>
      <c r="H412" s="144"/>
      <c r="I412" s="147"/>
      <c r="J412" s="144"/>
      <c r="K412" s="148"/>
      <c r="M412" s="52"/>
      <c r="N412" s="9"/>
      <c r="O412" s="10"/>
      <c r="P412" s="7"/>
      <c r="Q412" s="124"/>
      <c r="R412" s="66"/>
      <c r="S412" s="22"/>
      <c r="T412" s="22"/>
      <c r="U412" s="22"/>
      <c r="V412" s="31"/>
      <c r="W412" s="66"/>
      <c r="X412" s="61"/>
      <c r="Z412" s="52"/>
      <c r="AA412" s="9"/>
      <c r="AB412" s="10"/>
      <c r="AC412" s="7"/>
      <c r="AD412" s="7"/>
      <c r="AE412" s="68"/>
      <c r="AF412" s="22"/>
      <c r="AG412" s="22"/>
      <c r="AH412" s="22"/>
      <c r="AI412" s="31"/>
      <c r="AJ412" s="66"/>
      <c r="AK412" s="61"/>
      <c r="AM412" s="52"/>
      <c r="AN412" s="82" t="s">
        <v>7</v>
      </c>
      <c r="AO412" s="85"/>
      <c r="AP412" s="7" t="s">
        <v>4</v>
      </c>
      <c r="AQ412" s="7">
        <v>1</v>
      </c>
      <c r="AR412" s="7"/>
      <c r="AS412" s="22"/>
      <c r="AT412" s="22"/>
      <c r="AU412" s="22"/>
      <c r="AV412" s="31"/>
      <c r="AW412" s="6"/>
      <c r="AX412" s="61"/>
      <c r="AZ412" s="52"/>
      <c r="BA412" s="84"/>
      <c r="BB412" s="85"/>
      <c r="BC412" s="7"/>
      <c r="BD412" s="7"/>
      <c r="BE412" s="7"/>
      <c r="BF412" s="22"/>
      <c r="BG412" s="22"/>
      <c r="BH412" s="22"/>
      <c r="BI412" s="31"/>
      <c r="BJ412" s="8"/>
      <c r="BK412" s="61"/>
      <c r="BM412" s="19" t="str">
        <f t="shared" si="625"/>
        <v/>
      </c>
      <c r="BN412" s="20" t="str">
        <f t="shared" si="626"/>
        <v/>
      </c>
    </row>
    <row r="413" spans="2:66" ht="15.75" thickBot="1" x14ac:dyDescent="0.3">
      <c r="B413" s="40"/>
      <c r="C413" s="41"/>
      <c r="D413" s="42"/>
      <c r="E413" s="139"/>
      <c r="F413" s="43"/>
      <c r="G413" s="41"/>
      <c r="H413" s="41"/>
      <c r="I413" s="44"/>
      <c r="J413" s="41"/>
      <c r="K413" s="45"/>
      <c r="M413" s="53"/>
      <c r="N413" s="59"/>
      <c r="O413" s="54"/>
      <c r="P413" s="55"/>
      <c r="Q413" s="125"/>
      <c r="R413" s="55"/>
      <c r="S413" s="55"/>
      <c r="T413" s="55"/>
      <c r="U413" s="55"/>
      <c r="V413" s="55"/>
      <c r="W413" s="56"/>
      <c r="X413" s="57"/>
      <c r="Z413" s="53"/>
      <c r="AA413" s="59"/>
      <c r="AB413" s="54"/>
      <c r="AC413" s="55"/>
      <c r="AD413" s="55"/>
      <c r="AE413" s="67"/>
      <c r="AF413" s="55"/>
      <c r="AG413" s="55"/>
      <c r="AH413" s="55"/>
      <c r="AI413" s="55"/>
      <c r="AJ413" s="69"/>
      <c r="AK413" s="57"/>
      <c r="AM413" s="53"/>
      <c r="AN413" s="59"/>
      <c r="AO413" s="54"/>
      <c r="AP413" s="55"/>
      <c r="AQ413" s="55"/>
      <c r="AR413" s="55"/>
      <c r="AS413" s="55"/>
      <c r="AT413" s="55"/>
      <c r="AU413" s="55"/>
      <c r="AV413" s="55"/>
      <c r="AW413" s="56"/>
      <c r="AX413" s="57"/>
      <c r="AZ413" s="53"/>
      <c r="BA413" s="59"/>
      <c r="BB413" s="54"/>
      <c r="BC413" s="55"/>
      <c r="BD413" s="55"/>
      <c r="BE413" s="55"/>
      <c r="BF413" s="55"/>
      <c r="BG413" s="55"/>
      <c r="BH413" s="55"/>
      <c r="BI413" s="55"/>
      <c r="BJ413" s="56"/>
      <c r="BK413" s="57"/>
      <c r="BM413" s="19" t="str">
        <f t="shared" si="625"/>
        <v/>
      </c>
      <c r="BN413" s="20" t="str">
        <f t="shared" si="626"/>
        <v/>
      </c>
    </row>
    <row r="414" spans="2:66" x14ac:dyDescent="0.25">
      <c r="B414" s="34" t="s">
        <v>423</v>
      </c>
      <c r="C414" s="35" t="s">
        <v>375</v>
      </c>
      <c r="D414" s="36">
        <f ca="1">IF(EXACT(C414, ""), "", VLOOKUP(C414, OFFSET($BM$6, 0, 0, PARAMETER!$C$2, 2), 2, FALSE))</f>
        <v>44158</v>
      </c>
      <c r="E414" s="138"/>
      <c r="F414" s="37">
        <f ca="1">IF(OR(EXACT(G414, ""), EXACT(H414, "")), "", H414-G414)</f>
        <v>0</v>
      </c>
      <c r="G414" s="38">
        <f ca="1">IF(COUNT(T414, AG414, AT414, BG414)=0, D414, MIN(T414, AG414, AT414, BG414))</f>
        <v>44158</v>
      </c>
      <c r="H414" s="38">
        <f ca="1">IF(COUNT(U414, AH414, AU414, BH414)=0, (D414 + IFERROR(1/(1/E414), 0)), MAX(U414, AH414, AU414, BH414))</f>
        <v>44158</v>
      </c>
      <c r="I414" s="37">
        <f ca="1">IF(OR(EXACT(J414, ""), EXACT(K414, "")), "", K414-J414)</f>
        <v>0</v>
      </c>
      <c r="J414" s="38">
        <f ca="1">IF(COUNT(W414, AJ414, AW414, BJ414)=0, D414, MIN(W414, AJ414, AW414, BJ414))</f>
        <v>44158</v>
      </c>
      <c r="K414" s="39">
        <f ca="1">IF(COUNT(X414, AK414, AX414, BK414)=0, (D414 + IFERROR(1/(1/E414), 0)), MAX(X414, AK414, AX414, BK414))</f>
        <v>44158</v>
      </c>
      <c r="M414" s="46"/>
      <c r="N414" s="58"/>
      <c r="O414" s="47"/>
      <c r="P414" s="48"/>
      <c r="Q414" s="123" t="str">
        <f>IF(OR(EXACT(R414, ""), EXACT(S414, "")), "", S414-R414)</f>
        <v/>
      </c>
      <c r="R414" s="50" t="str">
        <f>IF(COUNT(R415:R419)=0, "", MIN(R415:R419))</f>
        <v/>
      </c>
      <c r="S414" s="50" t="str">
        <f>IF(COUNT(S415:S419)=0, "", MAX(S415:S419))</f>
        <v/>
      </c>
      <c r="T414" s="50" t="str">
        <f>IF(COUNT(T415:T419)=0, "", MIN(T415:T419))</f>
        <v/>
      </c>
      <c r="U414" s="50" t="str">
        <f>IF(COUNT(U415:U419)=0, "", MAX(U415:U419))</f>
        <v/>
      </c>
      <c r="V414" s="49" t="str">
        <f>IF(OR(EXACT(W414, ""), EXACT(X414, "")), "", X414-W414)</f>
        <v/>
      </c>
      <c r="W414" s="50" t="str">
        <f>IF(COUNT(W415:W419)=0, "", MIN(W415:W419))</f>
        <v/>
      </c>
      <c r="X414" s="51" t="str">
        <f>IF(COUNT(X415:X419)=0, "", MAX(X415:X419))</f>
        <v/>
      </c>
      <c r="Y414" s="11"/>
      <c r="Z414" s="46"/>
      <c r="AA414" s="58"/>
      <c r="AB414" s="47"/>
      <c r="AC414" s="48"/>
      <c r="AD414" s="49" t="str">
        <f>IF(OR(EXACT(AE414, ""), EXACT(AF414, "")), "", AF414-AE414)</f>
        <v/>
      </c>
      <c r="AE414" s="50" t="str">
        <f>IF(COUNT(AE415:AE419)=0, "", MIN(AE415:AE419))</f>
        <v/>
      </c>
      <c r="AF414" s="50" t="str">
        <f>IF(COUNT(AF415:AF419)=0, "", MAX(AF415:AF419))</f>
        <v/>
      </c>
      <c r="AG414" s="50" t="str">
        <f>IF(COUNT(AG415:AG419)=0, "", MIN(AG415:AG419))</f>
        <v/>
      </c>
      <c r="AH414" s="50" t="str">
        <f>IF(COUNT(AH415:AH419)=0, "", MAX(AH415:AH419))</f>
        <v/>
      </c>
      <c r="AI414" s="49" t="str">
        <f>IF(OR(EXACT(AJ414, ""), EXACT(AK414, "")), "", AK414-AJ414)</f>
        <v/>
      </c>
      <c r="AJ414" s="50" t="str">
        <f>IF(COUNT(AJ415:AJ419)=0, "", MIN(AJ415:AJ419))</f>
        <v/>
      </c>
      <c r="AK414" s="51" t="str">
        <f>IF(COUNT(AK415:AK419)=0, "", MAX(AK415:AK419))</f>
        <v/>
      </c>
      <c r="AL414" s="11"/>
      <c r="AM414" s="46"/>
      <c r="AN414" s="58"/>
      <c r="AO414" s="47"/>
      <c r="AP414" s="48"/>
      <c r="AQ414" s="49" t="str">
        <f>IF(OR(EXACT(AR414, ""), EXACT(AS414, "")), "", AS414-AR414)</f>
        <v/>
      </c>
      <c r="AR414" s="50" t="str">
        <f>IF(COUNT(AR415:AR419)=0, "", MIN(AR415:AR419))</f>
        <v/>
      </c>
      <c r="AS414" s="50" t="str">
        <f>IF(COUNT(AS415:AS419)=0, "", MAX(AS415:AS419))</f>
        <v/>
      </c>
      <c r="AT414" s="50" t="str">
        <f>IF(COUNT(AT415:AT419)=0, "", MIN(AT415:AT419))</f>
        <v/>
      </c>
      <c r="AU414" s="50" t="str">
        <f>IF(COUNT(AU415:AU419)=0, "", MAX(AU415:AU419))</f>
        <v/>
      </c>
      <c r="AV414" s="49" t="str">
        <f>IF(OR(EXACT(AW414, ""), EXACT(AX414, "")), "", AX414-AW414)</f>
        <v/>
      </c>
      <c r="AW414" s="50" t="str">
        <f>IF(COUNT(AW415:AW419)=0, "", MIN(AW415:AW419))</f>
        <v/>
      </c>
      <c r="AX414" s="51" t="str">
        <f>IF(COUNT(AX415:AX419)=0, "", MAX(AX415:AX419))</f>
        <v/>
      </c>
      <c r="AY414" s="11"/>
      <c r="AZ414" s="46"/>
      <c r="BA414" s="58"/>
      <c r="BB414" s="47"/>
      <c r="BC414" s="48"/>
      <c r="BD414" s="49" t="str">
        <f>IF(OR(EXACT(BE414, ""), EXACT(BF414, "")), "", BF414-BE414)</f>
        <v/>
      </c>
      <c r="BE414" s="50" t="str">
        <f>IF(COUNT(BE415:BE419)=0, "", MIN(BE415:BE419))</f>
        <v/>
      </c>
      <c r="BF414" s="50" t="str">
        <f>IF(COUNT(BF415:BF419)=0, "", MAX(BF415:BF419))</f>
        <v/>
      </c>
      <c r="BG414" s="50" t="str">
        <f>IF(COUNT(BG415:BG419)=0, "", MIN(BG415:BG419))</f>
        <v/>
      </c>
      <c r="BH414" s="50" t="str">
        <f>IF(COUNT(BH415:BH419)=0, "", MAX(BH415:BH419))</f>
        <v/>
      </c>
      <c r="BI414" s="49" t="str">
        <f>IF(OR(EXACT(BJ414, ""), EXACT(BK414, "")), "", BK414-BJ414)</f>
        <v/>
      </c>
      <c r="BJ414" s="50" t="str">
        <f>IF(COUNT(BJ415:BJ419)=0, "", MIN(BJ415:BJ419))</f>
        <v/>
      </c>
      <c r="BK414" s="51" t="str">
        <f>IF(COUNT(BK415:BK419)=0, "", MAX(BK415:BK419))</f>
        <v/>
      </c>
      <c r="BM414" s="19" t="str">
        <f t="shared" si="625"/>
        <v>SupplyChain.System.Sync</v>
      </c>
      <c r="BN414" s="20">
        <f t="shared" ca="1" si="626"/>
        <v>44158</v>
      </c>
    </row>
    <row r="415" spans="2:66" x14ac:dyDescent="0.25">
      <c r="B415" s="143"/>
      <c r="C415" s="144"/>
      <c r="D415" s="150">
        <f ca="1">D414</f>
        <v>44158</v>
      </c>
      <c r="E415" s="151"/>
      <c r="F415" s="146"/>
      <c r="G415" s="144"/>
      <c r="H415" s="144"/>
      <c r="I415" s="147"/>
      <c r="J415" s="144"/>
      <c r="K415" s="148"/>
      <c r="M415" s="52"/>
      <c r="N415" s="9"/>
      <c r="O415" s="10"/>
      <c r="P415" s="7"/>
      <c r="Q415" s="124"/>
      <c r="R415" s="66"/>
      <c r="S415" s="22" t="str">
        <f t="shared" ref="S415:S417" si="679">IF(OR(EXACT(Q415,""), EXACT(R415,"")), "", Q415+R415)</f>
        <v/>
      </c>
      <c r="T415" s="22" t="str">
        <f t="shared" ref="T415:T417" si="680">IF(OR(EXACT(Q415,""), EXACT(R415,"")), "", IF(R415&lt;$D415, $D415, R415))</f>
        <v/>
      </c>
      <c r="U415" s="22" t="str">
        <f t="shared" ref="U415:U417" si="681">IF(OR(EXACT(Q415,""), EXACT(R415,"")), "", Q415+T415)</f>
        <v/>
      </c>
      <c r="V415" s="31" t="str">
        <f t="shared" ref="V415:V417" si="682">IF(OR(EXACT(W415,""), EXACT(X415,"")), "",  X415-W415)</f>
        <v/>
      </c>
      <c r="W415" s="66"/>
      <c r="X415" s="61"/>
      <c r="Z415" s="52"/>
      <c r="AA415" s="9" t="s">
        <v>7</v>
      </c>
      <c r="AB415" s="10"/>
      <c r="AC415" s="7" t="s">
        <v>4</v>
      </c>
      <c r="AD415" s="7"/>
      <c r="AE415" s="68"/>
      <c r="AF415" s="22" t="str">
        <f t="shared" ref="AF415:AF417" si="683">IF(OR(EXACT(AD415,""), EXACT(AE415,"")), "", AD415+AE415)</f>
        <v/>
      </c>
      <c r="AG415" s="22" t="str">
        <f t="shared" ref="AG415:AG417" si="684">IF(OR(EXACT(AD415,""), EXACT(AE415,"")), "", IF(AE415&lt;$D415, $D415, AE415))</f>
        <v/>
      </c>
      <c r="AH415" s="22" t="str">
        <f t="shared" ref="AH415:AH417" si="685">IF(OR(EXACT(AD415,""), EXACT(AE415,"")), "", AD415+AG415)</f>
        <v/>
      </c>
      <c r="AI415" s="31" t="str">
        <f t="shared" ref="AI415:AI417" si="686">IF(OR(EXACT(AJ415,""), EXACT(AK415,"")), "",  AK415-AJ415)</f>
        <v/>
      </c>
      <c r="AJ415" s="66"/>
      <c r="AK415" s="61"/>
      <c r="AM415" s="52" t="s">
        <v>0</v>
      </c>
      <c r="AN415" s="102" t="s">
        <v>6</v>
      </c>
      <c r="AO415" s="103"/>
      <c r="AP415" s="7"/>
      <c r="AQ415" s="7"/>
      <c r="AR415" s="7"/>
      <c r="AS415" s="22" t="str">
        <f t="shared" ref="AS415:AS417" si="687">IF(OR(EXACT(AQ415,""), EXACT(AR415,"")), "", AQ415+AR415)</f>
        <v/>
      </c>
      <c r="AT415" s="22" t="str">
        <f t="shared" ref="AT415:AT417" si="688">IF(OR(EXACT(AQ415, ""), EXACT(AR415, "")), "", IF(EXACT($D415, ""), AR415, IF(AR415&lt;$D415, $D415, AR415)))</f>
        <v/>
      </c>
      <c r="AU415" s="22" t="str">
        <f t="shared" ref="AU415:AU417" si="689">IF(OR(EXACT(AQ415,""), EXACT(AR415,"")), "", AQ415+AT415)</f>
        <v/>
      </c>
      <c r="AV415" s="31" t="str">
        <f t="shared" ref="AV415:AV417" si="690">IF(OR(EXACT(AW415,""), EXACT(AX415,"")), "",  AX415-AW415)</f>
        <v/>
      </c>
      <c r="AW415" s="6"/>
      <c r="AX415" s="61"/>
      <c r="AZ415" s="52"/>
      <c r="BA415" s="104"/>
      <c r="BB415" s="105"/>
      <c r="BC415" s="7"/>
      <c r="BD415" s="7"/>
      <c r="BE415" s="7"/>
      <c r="BF415" s="22" t="str">
        <f t="shared" ref="BF415:BF417" si="691">IF(OR(EXACT(BD415,""), EXACT(BE415,"")), "", BD415+BE415)</f>
        <v/>
      </c>
      <c r="BG415" s="22" t="str">
        <f t="shared" ref="BG415:BG417" si="692">IF(OR(EXACT(BD415, ""), EXACT(BE415, "")), "", IF(EXACT($D415, ""), BE415, IF(BE415&lt;$D415, $D415, BE415)))</f>
        <v/>
      </c>
      <c r="BH415" s="22" t="str">
        <f t="shared" ref="BH415:BH417" si="693">IF(OR(EXACT(BD415,""), EXACT(BE415,"")), "", BD415+BG415)</f>
        <v/>
      </c>
      <c r="BI415" s="31" t="str">
        <f t="shared" ref="BI415:BI417" si="694">IF(OR(EXACT(BJ415,""), EXACT(BK415,"")), "",  BK415-BJ415)</f>
        <v/>
      </c>
      <c r="BJ415" s="8"/>
      <c r="BK415" s="61" t="s">
        <v>299</v>
      </c>
      <c r="BM415" s="19" t="str">
        <f t="shared" si="625"/>
        <v/>
      </c>
      <c r="BN415" s="20" t="str">
        <f t="shared" si="626"/>
        <v/>
      </c>
    </row>
    <row r="416" spans="2:66" x14ac:dyDescent="0.25">
      <c r="B416" s="143"/>
      <c r="C416" s="144"/>
      <c r="D416" s="150">
        <f t="shared" ref="D416:D418" ca="1" si="695">D415</f>
        <v>44158</v>
      </c>
      <c r="E416" s="151"/>
      <c r="F416" s="146"/>
      <c r="G416" s="144"/>
      <c r="H416" s="144"/>
      <c r="I416" s="147"/>
      <c r="J416" s="144"/>
      <c r="K416" s="148"/>
      <c r="M416" s="52"/>
      <c r="N416" s="9"/>
      <c r="O416" s="10"/>
      <c r="P416" s="7"/>
      <c r="Q416" s="124"/>
      <c r="R416" s="66"/>
      <c r="S416" s="22" t="str">
        <f t="shared" si="679"/>
        <v/>
      </c>
      <c r="T416" s="22" t="str">
        <f t="shared" si="680"/>
        <v/>
      </c>
      <c r="U416" s="22" t="str">
        <f t="shared" si="681"/>
        <v/>
      </c>
      <c r="V416" s="31" t="str">
        <f t="shared" si="682"/>
        <v/>
      </c>
      <c r="W416" s="66"/>
      <c r="X416" s="61"/>
      <c r="Z416" s="52"/>
      <c r="AA416" s="9"/>
      <c r="AB416" s="10"/>
      <c r="AC416" s="7"/>
      <c r="AD416" s="7"/>
      <c r="AE416" s="66"/>
      <c r="AF416" s="22" t="str">
        <f t="shared" si="683"/>
        <v/>
      </c>
      <c r="AG416" s="22" t="str">
        <f t="shared" si="684"/>
        <v/>
      </c>
      <c r="AH416" s="22" t="str">
        <f t="shared" si="685"/>
        <v/>
      </c>
      <c r="AI416" s="31" t="str">
        <f t="shared" si="686"/>
        <v/>
      </c>
      <c r="AJ416" s="66"/>
      <c r="AK416" s="61"/>
      <c r="AM416" s="52"/>
      <c r="AN416" s="9" t="s">
        <v>7</v>
      </c>
      <c r="AO416" s="10"/>
      <c r="AP416" s="7" t="s">
        <v>4</v>
      </c>
      <c r="AQ416" s="7">
        <v>1</v>
      </c>
      <c r="AR416" s="6"/>
      <c r="AS416" s="22" t="str">
        <f t="shared" si="687"/>
        <v/>
      </c>
      <c r="AT416" s="22" t="str">
        <f t="shared" si="688"/>
        <v/>
      </c>
      <c r="AU416" s="22" t="str">
        <f t="shared" si="689"/>
        <v/>
      </c>
      <c r="AV416" s="31" t="str">
        <f t="shared" si="690"/>
        <v/>
      </c>
      <c r="AW416" s="6"/>
      <c r="AX416" s="61"/>
      <c r="AZ416" s="52"/>
      <c r="BA416" s="104"/>
      <c r="BB416" s="105"/>
      <c r="BC416" s="7"/>
      <c r="BD416" s="7"/>
      <c r="BE416" s="7"/>
      <c r="BF416" s="22" t="str">
        <f t="shared" si="691"/>
        <v/>
      </c>
      <c r="BG416" s="22" t="str">
        <f t="shared" si="692"/>
        <v/>
      </c>
      <c r="BH416" s="22" t="str">
        <f t="shared" si="693"/>
        <v/>
      </c>
      <c r="BI416" s="31" t="str">
        <f t="shared" si="694"/>
        <v/>
      </c>
      <c r="BJ416" s="8"/>
      <c r="BK416" s="61" t="s">
        <v>299</v>
      </c>
      <c r="BM416" s="19" t="str">
        <f t="shared" si="625"/>
        <v/>
      </c>
      <c r="BN416" s="20" t="str">
        <f t="shared" si="626"/>
        <v/>
      </c>
    </row>
    <row r="417" spans="2:66" x14ac:dyDescent="0.25">
      <c r="B417" s="143"/>
      <c r="C417" s="144"/>
      <c r="D417" s="150">
        <f t="shared" ca="1" si="695"/>
        <v>44158</v>
      </c>
      <c r="E417" s="151"/>
      <c r="F417" s="146"/>
      <c r="G417" s="144"/>
      <c r="H417" s="144"/>
      <c r="I417" s="147"/>
      <c r="J417" s="144"/>
      <c r="K417" s="148"/>
      <c r="M417" s="52"/>
      <c r="N417" s="9"/>
      <c r="O417" s="10"/>
      <c r="P417" s="7"/>
      <c r="Q417" s="124"/>
      <c r="R417" s="66"/>
      <c r="S417" s="22" t="str">
        <f t="shared" si="679"/>
        <v/>
      </c>
      <c r="T417" s="22" t="str">
        <f t="shared" si="680"/>
        <v/>
      </c>
      <c r="U417" s="22" t="str">
        <f t="shared" si="681"/>
        <v/>
      </c>
      <c r="V417" s="31" t="str">
        <f t="shared" si="682"/>
        <v/>
      </c>
      <c r="W417" s="66"/>
      <c r="X417" s="61"/>
      <c r="Z417" s="52"/>
      <c r="AA417" s="9"/>
      <c r="AB417" s="10"/>
      <c r="AC417" s="7"/>
      <c r="AD417" s="7"/>
      <c r="AE417" s="68"/>
      <c r="AF417" s="22" t="str">
        <f t="shared" si="683"/>
        <v/>
      </c>
      <c r="AG417" s="22" t="str">
        <f t="shared" si="684"/>
        <v/>
      </c>
      <c r="AH417" s="22" t="str">
        <f t="shared" si="685"/>
        <v/>
      </c>
      <c r="AI417" s="31" t="str">
        <f t="shared" si="686"/>
        <v/>
      </c>
      <c r="AJ417" s="66"/>
      <c r="AK417" s="61"/>
      <c r="AM417" s="52" t="s">
        <v>0</v>
      </c>
      <c r="AN417" s="102" t="s">
        <v>5</v>
      </c>
      <c r="AO417" s="103"/>
      <c r="AP417" s="7"/>
      <c r="AQ417" s="7"/>
      <c r="AR417" s="7"/>
      <c r="AS417" s="22" t="str">
        <f t="shared" si="687"/>
        <v/>
      </c>
      <c r="AT417" s="22" t="str">
        <f t="shared" si="688"/>
        <v/>
      </c>
      <c r="AU417" s="22" t="str">
        <f t="shared" si="689"/>
        <v/>
      </c>
      <c r="AV417" s="31" t="str">
        <f t="shared" si="690"/>
        <v/>
      </c>
      <c r="AW417" s="6"/>
      <c r="AX417" s="61"/>
      <c r="AZ417" s="52"/>
      <c r="BA417" s="104"/>
      <c r="BB417" s="105"/>
      <c r="BC417" s="7"/>
      <c r="BD417" s="7"/>
      <c r="BE417" s="7"/>
      <c r="BF417" s="22" t="str">
        <f t="shared" si="691"/>
        <v/>
      </c>
      <c r="BG417" s="22" t="str">
        <f t="shared" si="692"/>
        <v/>
      </c>
      <c r="BH417" s="22" t="str">
        <f t="shared" si="693"/>
        <v/>
      </c>
      <c r="BI417" s="31" t="str">
        <f t="shared" si="694"/>
        <v/>
      </c>
      <c r="BJ417" s="8"/>
      <c r="BK417" s="61" t="s">
        <v>299</v>
      </c>
      <c r="BM417" s="19" t="str">
        <f t="shared" si="625"/>
        <v/>
      </c>
      <c r="BN417" s="20" t="str">
        <f t="shared" si="626"/>
        <v/>
      </c>
    </row>
    <row r="418" spans="2:66" x14ac:dyDescent="0.25">
      <c r="B418" s="143"/>
      <c r="C418" s="144"/>
      <c r="D418" s="150">
        <f t="shared" ca="1" si="695"/>
        <v>44158</v>
      </c>
      <c r="E418" s="151"/>
      <c r="F418" s="146"/>
      <c r="G418" s="144"/>
      <c r="H418" s="144"/>
      <c r="I418" s="147"/>
      <c r="J418" s="144"/>
      <c r="K418" s="148"/>
      <c r="M418" s="52"/>
      <c r="N418" s="9"/>
      <c r="O418" s="10"/>
      <c r="P418" s="7"/>
      <c r="Q418" s="124"/>
      <c r="R418" s="66"/>
      <c r="S418" s="22"/>
      <c r="T418" s="22"/>
      <c r="U418" s="22"/>
      <c r="V418" s="31"/>
      <c r="W418" s="66"/>
      <c r="X418" s="61"/>
      <c r="Z418" s="52"/>
      <c r="AA418" s="9"/>
      <c r="AB418" s="10"/>
      <c r="AC418" s="7"/>
      <c r="AD418" s="7"/>
      <c r="AE418" s="68"/>
      <c r="AF418" s="22"/>
      <c r="AG418" s="22"/>
      <c r="AH418" s="22"/>
      <c r="AI418" s="31"/>
      <c r="AJ418" s="66"/>
      <c r="AK418" s="61"/>
      <c r="AM418" s="52"/>
      <c r="AN418" s="82" t="s">
        <v>7</v>
      </c>
      <c r="AO418" s="85"/>
      <c r="AP418" s="7" t="s">
        <v>4</v>
      </c>
      <c r="AQ418" s="7">
        <v>1</v>
      </c>
      <c r="AR418" s="7"/>
      <c r="AS418" s="22"/>
      <c r="AT418" s="22"/>
      <c r="AU418" s="22"/>
      <c r="AV418" s="31"/>
      <c r="AW418" s="6"/>
      <c r="AX418" s="61"/>
      <c r="AZ418" s="52"/>
      <c r="BA418" s="84"/>
      <c r="BB418" s="85"/>
      <c r="BC418" s="7"/>
      <c r="BD418" s="7"/>
      <c r="BE418" s="7"/>
      <c r="BF418" s="22"/>
      <c r="BG418" s="22"/>
      <c r="BH418" s="22"/>
      <c r="BI418" s="31"/>
      <c r="BJ418" s="8"/>
      <c r="BK418" s="61"/>
      <c r="BM418" s="19" t="str">
        <f t="shared" si="625"/>
        <v/>
      </c>
      <c r="BN418" s="20" t="str">
        <f t="shared" si="626"/>
        <v/>
      </c>
    </row>
    <row r="419" spans="2:66" ht="15.75" thickBot="1" x14ac:dyDescent="0.3">
      <c r="B419" s="40"/>
      <c r="C419" s="41"/>
      <c r="D419" s="42"/>
      <c r="E419" s="139"/>
      <c r="F419" s="43"/>
      <c r="G419" s="41"/>
      <c r="H419" s="41"/>
      <c r="I419" s="44"/>
      <c r="J419" s="41"/>
      <c r="K419" s="45"/>
      <c r="M419" s="53"/>
      <c r="N419" s="59"/>
      <c r="O419" s="54"/>
      <c r="P419" s="55"/>
      <c r="Q419" s="125"/>
      <c r="R419" s="55"/>
      <c r="S419" s="55"/>
      <c r="T419" s="55"/>
      <c r="U419" s="55"/>
      <c r="V419" s="55"/>
      <c r="W419" s="56"/>
      <c r="X419" s="57"/>
      <c r="Z419" s="53"/>
      <c r="AA419" s="59"/>
      <c r="AB419" s="54"/>
      <c r="AC419" s="55"/>
      <c r="AD419" s="55"/>
      <c r="AE419" s="67"/>
      <c r="AF419" s="55"/>
      <c r="AG419" s="55"/>
      <c r="AH419" s="55"/>
      <c r="AI419" s="55"/>
      <c r="AJ419" s="69"/>
      <c r="AK419" s="57"/>
      <c r="AM419" s="53"/>
      <c r="AN419" s="59"/>
      <c r="AO419" s="54"/>
      <c r="AP419" s="55"/>
      <c r="AQ419" s="55"/>
      <c r="AR419" s="55"/>
      <c r="AS419" s="55"/>
      <c r="AT419" s="55"/>
      <c r="AU419" s="55"/>
      <c r="AV419" s="55"/>
      <c r="AW419" s="56"/>
      <c r="AX419" s="57"/>
      <c r="AZ419" s="53"/>
      <c r="BA419" s="59"/>
      <c r="BB419" s="54"/>
      <c r="BC419" s="55"/>
      <c r="BD419" s="55"/>
      <c r="BE419" s="55"/>
      <c r="BF419" s="55"/>
      <c r="BG419" s="55"/>
      <c r="BH419" s="55"/>
      <c r="BI419" s="55"/>
      <c r="BJ419" s="56"/>
      <c r="BK419" s="57"/>
      <c r="BM419" s="19" t="str">
        <f t="shared" si="625"/>
        <v/>
      </c>
      <c r="BN419" s="20" t="str">
        <f t="shared" si="626"/>
        <v/>
      </c>
    </row>
    <row r="420" spans="2:66" x14ac:dyDescent="0.25">
      <c r="B420" s="34" t="s">
        <v>394</v>
      </c>
      <c r="C420" s="35" t="s">
        <v>423</v>
      </c>
      <c r="D420" s="36">
        <f ca="1">IF(EXACT(C420, ""), "", VLOOKUP(C420, OFFSET($BM$6, 0, 0, PARAMETER!$C$2, 2), 2, FALSE))</f>
        <v>44158</v>
      </c>
      <c r="E420" s="138"/>
      <c r="F420" s="37">
        <f ca="1">IF(OR(EXACT(G420, ""), EXACT(H420, "")), "", H420-G420)</f>
        <v>0</v>
      </c>
      <c r="G420" s="38">
        <f ca="1">IF(COUNT(T420, AG420, AT420, BG420)=0, D420, MIN(T420, AG420, AT420, BG420))</f>
        <v>44158</v>
      </c>
      <c r="H420" s="38">
        <f ca="1">IF(COUNT(U420, AH420, AU420, BH420)=0, (D420 + IFERROR(1/(1/E420), 0)), MAX(U420, AH420, AU420, BH420))</f>
        <v>44158</v>
      </c>
      <c r="I420" s="37">
        <f ca="1">IF(OR(EXACT(J420, ""), EXACT(K420, "")), "", K420-J420)</f>
        <v>0</v>
      </c>
      <c r="J420" s="38">
        <f ca="1">IF(COUNT(W420, AJ420, AW420, BJ420)=0, D420, MIN(W420, AJ420, AW420, BJ420))</f>
        <v>44158</v>
      </c>
      <c r="K420" s="39">
        <f ca="1">IF(COUNT(X420, AK420, AX420, BK420)=0, (D420 + IFERROR(1/(1/E420), 0)), MAX(X420, AK420, AX420, BK420))</f>
        <v>44158</v>
      </c>
      <c r="M420" s="46"/>
      <c r="N420" s="58"/>
      <c r="O420" s="47"/>
      <c r="P420" s="48"/>
      <c r="Q420" s="123" t="str">
        <f>IF(OR(EXACT(R420, ""), EXACT(S420, "")), "", S420-R420)</f>
        <v/>
      </c>
      <c r="R420" s="50" t="str">
        <f>IF(COUNT(R421:R425)=0, "", MIN(R421:R425))</f>
        <v/>
      </c>
      <c r="S420" s="50" t="str">
        <f>IF(COUNT(S421:S425)=0, "", MAX(S421:S425))</f>
        <v/>
      </c>
      <c r="T420" s="50" t="str">
        <f>IF(COUNT(T421:T425)=0, "", MIN(T421:T425))</f>
        <v/>
      </c>
      <c r="U420" s="50" t="str">
        <f>IF(COUNT(U421:U425)=0, "", MAX(U421:U425))</f>
        <v/>
      </c>
      <c r="V420" s="49" t="str">
        <f>IF(OR(EXACT(W420, ""), EXACT(X420, "")), "", X420-W420)</f>
        <v/>
      </c>
      <c r="W420" s="50" t="str">
        <f>IF(COUNT(W421:W425)=0, "", MIN(W421:W425))</f>
        <v/>
      </c>
      <c r="X420" s="51" t="str">
        <f>IF(COUNT(X421:X425)=0, "", MAX(X421:X425))</f>
        <v/>
      </c>
      <c r="Y420" s="11"/>
      <c r="Z420" s="46"/>
      <c r="AA420" s="58"/>
      <c r="AB420" s="47"/>
      <c r="AC420" s="48"/>
      <c r="AD420" s="49" t="str">
        <f>IF(OR(EXACT(AE420, ""), EXACT(AF420, "")), "", AF420-AE420)</f>
        <v/>
      </c>
      <c r="AE420" s="50" t="str">
        <f>IF(COUNT(AE421:AE425)=0, "", MIN(AE421:AE425))</f>
        <v/>
      </c>
      <c r="AF420" s="50" t="str">
        <f>IF(COUNT(AF421:AF425)=0, "", MAX(AF421:AF425))</f>
        <v/>
      </c>
      <c r="AG420" s="50" t="str">
        <f>IF(COUNT(AG421:AG425)=0, "", MIN(AG421:AG425))</f>
        <v/>
      </c>
      <c r="AH420" s="50" t="str">
        <f>IF(COUNT(AH421:AH425)=0, "", MAX(AH421:AH425))</f>
        <v/>
      </c>
      <c r="AI420" s="49" t="str">
        <f>IF(OR(EXACT(AJ420, ""), EXACT(AK420, "")), "", AK420-AJ420)</f>
        <v/>
      </c>
      <c r="AJ420" s="50" t="str">
        <f>IF(COUNT(AJ421:AJ425)=0, "", MIN(AJ421:AJ425))</f>
        <v/>
      </c>
      <c r="AK420" s="51" t="str">
        <f>IF(COUNT(AK421:AK425)=0, "", MAX(AK421:AK425))</f>
        <v/>
      </c>
      <c r="AL420" s="11"/>
      <c r="AM420" s="46"/>
      <c r="AN420" s="58"/>
      <c r="AO420" s="47"/>
      <c r="AP420" s="48"/>
      <c r="AQ420" s="49" t="str">
        <f>IF(OR(EXACT(AR420, ""), EXACT(AS420, "")), "", AS420-AR420)</f>
        <v/>
      </c>
      <c r="AR420" s="50" t="str">
        <f>IF(COUNT(AR421:AR425)=0, "", MIN(AR421:AR425))</f>
        <v/>
      </c>
      <c r="AS420" s="50" t="str">
        <f>IF(COUNT(AS421:AS425)=0, "", MAX(AS421:AS425))</f>
        <v/>
      </c>
      <c r="AT420" s="50" t="str">
        <f>IF(COUNT(AT421:AT425)=0, "", MIN(AT421:AT425))</f>
        <v/>
      </c>
      <c r="AU420" s="50" t="str">
        <f>IF(COUNT(AU421:AU425)=0, "", MAX(AU421:AU425))</f>
        <v/>
      </c>
      <c r="AV420" s="49" t="str">
        <f>IF(OR(EXACT(AW420, ""), EXACT(AX420, "")), "", AX420-AW420)</f>
        <v/>
      </c>
      <c r="AW420" s="50" t="str">
        <f>IF(COUNT(AW421:AW425)=0, "", MIN(AW421:AW425))</f>
        <v/>
      </c>
      <c r="AX420" s="51" t="str">
        <f>IF(COUNT(AX421:AX425)=0, "", MAX(AX421:AX425))</f>
        <v/>
      </c>
      <c r="AY420" s="11"/>
      <c r="AZ420" s="46"/>
      <c r="BA420" s="58"/>
      <c r="BB420" s="47"/>
      <c r="BC420" s="48"/>
      <c r="BD420" s="49" t="str">
        <f>IF(OR(EXACT(BE420, ""), EXACT(BF420, "")), "", BF420-BE420)</f>
        <v/>
      </c>
      <c r="BE420" s="50" t="str">
        <f>IF(COUNT(BE421:BE425)=0, "", MIN(BE421:BE425))</f>
        <v/>
      </c>
      <c r="BF420" s="50" t="str">
        <f>IF(COUNT(BF421:BF425)=0, "", MAX(BF421:BF425))</f>
        <v/>
      </c>
      <c r="BG420" s="50" t="str">
        <f>IF(COUNT(BG421:BG425)=0, "", MIN(BG421:BG425))</f>
        <v/>
      </c>
      <c r="BH420" s="50" t="str">
        <f>IF(COUNT(BH421:BH425)=0, "", MAX(BH421:BH425))</f>
        <v/>
      </c>
      <c r="BI420" s="49" t="str">
        <f>IF(OR(EXACT(BJ420, ""), EXACT(BK420, "")), "", BK420-BJ420)</f>
        <v/>
      </c>
      <c r="BJ420" s="50" t="str">
        <f>IF(COUNT(BJ421:BJ425)=0, "", MIN(BJ421:BJ425))</f>
        <v/>
      </c>
      <c r="BK420" s="51" t="str">
        <f>IF(COUNT(BK421:BK425)=0, "", MAX(BK421:BK425))</f>
        <v/>
      </c>
      <c r="BM420" s="19" t="str">
        <f t="shared" si="625"/>
        <v>SupplyChain.Form</v>
      </c>
      <c r="BN420" s="20">
        <f t="shared" ca="1" si="626"/>
        <v>44158</v>
      </c>
    </row>
    <row r="421" spans="2:66" x14ac:dyDescent="0.25">
      <c r="B421" s="143"/>
      <c r="C421" s="144"/>
      <c r="D421" s="150">
        <f ca="1">D420</f>
        <v>44158</v>
      </c>
      <c r="E421" s="151"/>
      <c r="F421" s="146"/>
      <c r="G421" s="144"/>
      <c r="H421" s="144"/>
      <c r="I421" s="147"/>
      <c r="J421" s="144"/>
      <c r="K421" s="148"/>
      <c r="M421" s="52"/>
      <c r="N421" s="9"/>
      <c r="O421" s="10"/>
      <c r="P421" s="7"/>
      <c r="Q421" s="124"/>
      <c r="R421" s="66"/>
      <c r="S421" s="22" t="str">
        <f t="shared" ref="S421:S423" si="696">IF(OR(EXACT(Q421,""), EXACT(R421,"")), "", Q421+R421)</f>
        <v/>
      </c>
      <c r="T421" s="22" t="str">
        <f t="shared" ref="T421:T423" si="697">IF(OR(EXACT(Q421,""), EXACT(R421,"")), "", IF(R421&lt;$D421, $D421, R421))</f>
        <v/>
      </c>
      <c r="U421" s="22" t="str">
        <f t="shared" ref="U421:U423" si="698">IF(OR(EXACT(Q421,""), EXACT(R421,"")), "", Q421+T421)</f>
        <v/>
      </c>
      <c r="V421" s="31" t="str">
        <f t="shared" ref="V421:V423" si="699">IF(OR(EXACT(W421,""), EXACT(X421,"")), "",  X421-W421)</f>
        <v/>
      </c>
      <c r="W421" s="66"/>
      <c r="X421" s="61"/>
      <c r="Z421" s="52"/>
      <c r="AA421" s="9" t="s">
        <v>7</v>
      </c>
      <c r="AB421" s="10"/>
      <c r="AC421" s="7" t="s">
        <v>4</v>
      </c>
      <c r="AD421" s="7"/>
      <c r="AE421" s="68"/>
      <c r="AF421" s="22" t="str">
        <f t="shared" ref="AF421:AF423" si="700">IF(OR(EXACT(AD421,""), EXACT(AE421,"")), "", AD421+AE421)</f>
        <v/>
      </c>
      <c r="AG421" s="22" t="str">
        <f t="shared" ref="AG421:AG423" si="701">IF(OR(EXACT(AD421,""), EXACT(AE421,"")), "", IF(AE421&lt;$D421, $D421, AE421))</f>
        <v/>
      </c>
      <c r="AH421" s="22" t="str">
        <f t="shared" ref="AH421:AH423" si="702">IF(OR(EXACT(AD421,""), EXACT(AE421,"")), "", AD421+AG421)</f>
        <v/>
      </c>
      <c r="AI421" s="31" t="str">
        <f t="shared" ref="AI421:AI423" si="703">IF(OR(EXACT(AJ421,""), EXACT(AK421,"")), "",  AK421-AJ421)</f>
        <v/>
      </c>
      <c r="AJ421" s="66"/>
      <c r="AK421" s="61"/>
      <c r="AM421" s="52" t="s">
        <v>0</v>
      </c>
      <c r="AN421" s="102" t="s">
        <v>6</v>
      </c>
      <c r="AO421" s="103"/>
      <c r="AP421" s="7"/>
      <c r="AQ421" s="7"/>
      <c r="AR421" s="7"/>
      <c r="AS421" s="22" t="str">
        <f t="shared" ref="AS421:AS423" si="704">IF(OR(EXACT(AQ421,""), EXACT(AR421,"")), "", AQ421+AR421)</f>
        <v/>
      </c>
      <c r="AT421" s="22" t="str">
        <f t="shared" ref="AT421:AT423" si="705">IF(OR(EXACT(AQ421, ""), EXACT(AR421, "")), "", IF(EXACT($D421, ""), AR421, IF(AR421&lt;$D421, $D421, AR421)))</f>
        <v/>
      </c>
      <c r="AU421" s="22" t="str">
        <f t="shared" ref="AU421:AU423" si="706">IF(OR(EXACT(AQ421,""), EXACT(AR421,"")), "", AQ421+AT421)</f>
        <v/>
      </c>
      <c r="AV421" s="31" t="str">
        <f t="shared" ref="AV421:AV423" si="707">IF(OR(EXACT(AW421,""), EXACT(AX421,"")), "",  AX421-AW421)</f>
        <v/>
      </c>
      <c r="AW421" s="6"/>
      <c r="AX421" s="61"/>
      <c r="AZ421" s="52"/>
      <c r="BA421" s="104"/>
      <c r="BB421" s="105"/>
      <c r="BC421" s="7"/>
      <c r="BD421" s="7"/>
      <c r="BE421" s="7"/>
      <c r="BF421" s="22" t="str">
        <f t="shared" ref="BF421:BF423" si="708">IF(OR(EXACT(BD421,""), EXACT(BE421,"")), "", BD421+BE421)</f>
        <v/>
      </c>
      <c r="BG421" s="22" t="str">
        <f t="shared" ref="BG421:BG423" si="709">IF(OR(EXACT(BD421, ""), EXACT(BE421, "")), "", IF(EXACT($D421, ""), BE421, IF(BE421&lt;$D421, $D421, BE421)))</f>
        <v/>
      </c>
      <c r="BH421" s="22" t="str">
        <f t="shared" ref="BH421:BH423" si="710">IF(OR(EXACT(BD421,""), EXACT(BE421,"")), "", BD421+BG421)</f>
        <v/>
      </c>
      <c r="BI421" s="31" t="str">
        <f t="shared" ref="BI421:BI423" si="711">IF(OR(EXACT(BJ421,""), EXACT(BK421,"")), "",  BK421-BJ421)</f>
        <v/>
      </c>
      <c r="BJ421" s="8"/>
      <c r="BK421" s="61" t="s">
        <v>299</v>
      </c>
      <c r="BM421" s="19" t="str">
        <f t="shared" si="625"/>
        <v/>
      </c>
      <c r="BN421" s="20" t="str">
        <f t="shared" si="626"/>
        <v/>
      </c>
    </row>
    <row r="422" spans="2:66" x14ac:dyDescent="0.25">
      <c r="B422" s="143"/>
      <c r="C422" s="144"/>
      <c r="D422" s="150">
        <f t="shared" ref="D422:D424" ca="1" si="712">D421</f>
        <v>44158</v>
      </c>
      <c r="E422" s="151"/>
      <c r="F422" s="146"/>
      <c r="G422" s="144"/>
      <c r="H422" s="144"/>
      <c r="I422" s="147"/>
      <c r="J422" s="144"/>
      <c r="K422" s="148"/>
      <c r="M422" s="52"/>
      <c r="N422" s="9"/>
      <c r="O422" s="10"/>
      <c r="P422" s="7"/>
      <c r="Q422" s="124"/>
      <c r="R422" s="66"/>
      <c r="S422" s="22" t="str">
        <f t="shared" si="696"/>
        <v/>
      </c>
      <c r="T422" s="22" t="str">
        <f t="shared" si="697"/>
        <v/>
      </c>
      <c r="U422" s="22" t="str">
        <f t="shared" si="698"/>
        <v/>
      </c>
      <c r="V422" s="31" t="str">
        <f t="shared" si="699"/>
        <v/>
      </c>
      <c r="W422" s="66"/>
      <c r="X422" s="61"/>
      <c r="Z422" s="52"/>
      <c r="AA422" s="9"/>
      <c r="AB422" s="10"/>
      <c r="AC422" s="7"/>
      <c r="AD422" s="7"/>
      <c r="AE422" s="66"/>
      <c r="AF422" s="22" t="str">
        <f t="shared" si="700"/>
        <v/>
      </c>
      <c r="AG422" s="22" t="str">
        <f t="shared" si="701"/>
        <v/>
      </c>
      <c r="AH422" s="22" t="str">
        <f t="shared" si="702"/>
        <v/>
      </c>
      <c r="AI422" s="31" t="str">
        <f t="shared" si="703"/>
        <v/>
      </c>
      <c r="AJ422" s="66"/>
      <c r="AK422" s="61"/>
      <c r="AM422" s="52"/>
      <c r="AN422" s="9" t="s">
        <v>7</v>
      </c>
      <c r="AO422" s="10"/>
      <c r="AP422" s="7" t="s">
        <v>4</v>
      </c>
      <c r="AQ422" s="7">
        <v>1</v>
      </c>
      <c r="AR422" s="6"/>
      <c r="AS422" s="22" t="str">
        <f t="shared" si="704"/>
        <v/>
      </c>
      <c r="AT422" s="22" t="str">
        <f t="shared" si="705"/>
        <v/>
      </c>
      <c r="AU422" s="22" t="str">
        <f t="shared" si="706"/>
        <v/>
      </c>
      <c r="AV422" s="31" t="str">
        <f t="shared" si="707"/>
        <v/>
      </c>
      <c r="AW422" s="6"/>
      <c r="AX422" s="61"/>
      <c r="AZ422" s="52"/>
      <c r="BA422" s="104"/>
      <c r="BB422" s="105"/>
      <c r="BC422" s="7"/>
      <c r="BD422" s="7"/>
      <c r="BE422" s="7"/>
      <c r="BF422" s="22" t="str">
        <f t="shared" si="708"/>
        <v/>
      </c>
      <c r="BG422" s="22" t="str">
        <f t="shared" si="709"/>
        <v/>
      </c>
      <c r="BH422" s="22" t="str">
        <f t="shared" si="710"/>
        <v/>
      </c>
      <c r="BI422" s="31" t="str">
        <f t="shared" si="711"/>
        <v/>
      </c>
      <c r="BJ422" s="8"/>
      <c r="BK422" s="61" t="s">
        <v>299</v>
      </c>
      <c r="BM422" s="19" t="str">
        <f t="shared" si="625"/>
        <v/>
      </c>
      <c r="BN422" s="20" t="str">
        <f t="shared" si="626"/>
        <v/>
      </c>
    </row>
    <row r="423" spans="2:66" x14ac:dyDescent="0.25">
      <c r="B423" s="143"/>
      <c r="C423" s="144"/>
      <c r="D423" s="150">
        <f t="shared" ca="1" si="712"/>
        <v>44158</v>
      </c>
      <c r="E423" s="151"/>
      <c r="F423" s="146"/>
      <c r="G423" s="144"/>
      <c r="H423" s="144"/>
      <c r="I423" s="147"/>
      <c r="J423" s="144"/>
      <c r="K423" s="148"/>
      <c r="M423" s="52"/>
      <c r="N423" s="9"/>
      <c r="O423" s="10"/>
      <c r="P423" s="7"/>
      <c r="Q423" s="124"/>
      <c r="R423" s="66"/>
      <c r="S423" s="22" t="str">
        <f t="shared" si="696"/>
        <v/>
      </c>
      <c r="T423" s="22" t="str">
        <f t="shared" si="697"/>
        <v/>
      </c>
      <c r="U423" s="22" t="str">
        <f t="shared" si="698"/>
        <v/>
      </c>
      <c r="V423" s="31" t="str">
        <f t="shared" si="699"/>
        <v/>
      </c>
      <c r="W423" s="66"/>
      <c r="X423" s="61"/>
      <c r="Z423" s="52"/>
      <c r="AA423" s="9"/>
      <c r="AB423" s="10"/>
      <c r="AC423" s="7"/>
      <c r="AD423" s="7"/>
      <c r="AE423" s="68"/>
      <c r="AF423" s="22" t="str">
        <f t="shared" si="700"/>
        <v/>
      </c>
      <c r="AG423" s="22" t="str">
        <f t="shared" si="701"/>
        <v/>
      </c>
      <c r="AH423" s="22" t="str">
        <f t="shared" si="702"/>
        <v/>
      </c>
      <c r="AI423" s="31" t="str">
        <f t="shared" si="703"/>
        <v/>
      </c>
      <c r="AJ423" s="66"/>
      <c r="AK423" s="61"/>
      <c r="AM423" s="52" t="s">
        <v>0</v>
      </c>
      <c r="AN423" s="102" t="s">
        <v>5</v>
      </c>
      <c r="AO423" s="103"/>
      <c r="AP423" s="7"/>
      <c r="AQ423" s="7"/>
      <c r="AR423" s="7"/>
      <c r="AS423" s="22" t="str">
        <f t="shared" si="704"/>
        <v/>
      </c>
      <c r="AT423" s="22" t="str">
        <f t="shared" si="705"/>
        <v/>
      </c>
      <c r="AU423" s="22" t="str">
        <f t="shared" si="706"/>
        <v/>
      </c>
      <c r="AV423" s="31" t="str">
        <f t="shared" si="707"/>
        <v/>
      </c>
      <c r="AW423" s="6"/>
      <c r="AX423" s="61"/>
      <c r="AZ423" s="52"/>
      <c r="BA423" s="104"/>
      <c r="BB423" s="105"/>
      <c r="BC423" s="7"/>
      <c r="BD423" s="7"/>
      <c r="BE423" s="7"/>
      <c r="BF423" s="22" t="str">
        <f t="shared" si="708"/>
        <v/>
      </c>
      <c r="BG423" s="22" t="str">
        <f t="shared" si="709"/>
        <v/>
      </c>
      <c r="BH423" s="22" t="str">
        <f t="shared" si="710"/>
        <v/>
      </c>
      <c r="BI423" s="31" t="str">
        <f t="shared" si="711"/>
        <v/>
      </c>
      <c r="BJ423" s="8"/>
      <c r="BK423" s="61" t="s">
        <v>299</v>
      </c>
      <c r="BM423" s="19" t="str">
        <f t="shared" si="625"/>
        <v/>
      </c>
      <c r="BN423" s="20" t="str">
        <f t="shared" si="626"/>
        <v/>
      </c>
    </row>
    <row r="424" spans="2:66" x14ac:dyDescent="0.25">
      <c r="B424" s="143"/>
      <c r="C424" s="144"/>
      <c r="D424" s="150">
        <f t="shared" ca="1" si="712"/>
        <v>44158</v>
      </c>
      <c r="E424" s="151"/>
      <c r="F424" s="146"/>
      <c r="G424" s="144"/>
      <c r="H424" s="144"/>
      <c r="I424" s="147"/>
      <c r="J424" s="144"/>
      <c r="K424" s="148"/>
      <c r="M424" s="52"/>
      <c r="N424" s="9"/>
      <c r="O424" s="10"/>
      <c r="P424" s="7"/>
      <c r="Q424" s="124"/>
      <c r="R424" s="66"/>
      <c r="S424" s="22"/>
      <c r="T424" s="22"/>
      <c r="U424" s="22"/>
      <c r="V424" s="31"/>
      <c r="W424" s="66"/>
      <c r="X424" s="61"/>
      <c r="Z424" s="52"/>
      <c r="AA424" s="9"/>
      <c r="AB424" s="10"/>
      <c r="AC424" s="7"/>
      <c r="AD424" s="7"/>
      <c r="AE424" s="68"/>
      <c r="AF424" s="22"/>
      <c r="AG424" s="22"/>
      <c r="AH424" s="22"/>
      <c r="AI424" s="31"/>
      <c r="AJ424" s="66"/>
      <c r="AK424" s="61"/>
      <c r="AM424" s="52"/>
      <c r="AN424" s="82" t="s">
        <v>7</v>
      </c>
      <c r="AO424" s="85"/>
      <c r="AP424" s="7" t="s">
        <v>4</v>
      </c>
      <c r="AQ424" s="7">
        <v>1</v>
      </c>
      <c r="AR424" s="7"/>
      <c r="AS424" s="22"/>
      <c r="AT424" s="22"/>
      <c r="AU424" s="22"/>
      <c r="AV424" s="31"/>
      <c r="AW424" s="6"/>
      <c r="AX424" s="61"/>
      <c r="AZ424" s="52"/>
      <c r="BA424" s="84"/>
      <c r="BB424" s="85"/>
      <c r="BC424" s="7"/>
      <c r="BD424" s="7"/>
      <c r="BE424" s="7"/>
      <c r="BF424" s="22"/>
      <c r="BG424" s="22"/>
      <c r="BH424" s="22"/>
      <c r="BI424" s="31"/>
      <c r="BJ424" s="8"/>
      <c r="BK424" s="61"/>
      <c r="BM424" s="19" t="str">
        <f t="shared" si="625"/>
        <v/>
      </c>
      <c r="BN424" s="20" t="str">
        <f t="shared" si="626"/>
        <v/>
      </c>
    </row>
    <row r="425" spans="2:66" ht="15.75" thickBot="1" x14ac:dyDescent="0.3">
      <c r="B425" s="40"/>
      <c r="C425" s="41"/>
      <c r="D425" s="42"/>
      <c r="E425" s="139"/>
      <c r="F425" s="43"/>
      <c r="G425" s="41"/>
      <c r="H425" s="41"/>
      <c r="I425" s="44"/>
      <c r="J425" s="41"/>
      <c r="K425" s="45"/>
      <c r="M425" s="53"/>
      <c r="N425" s="59"/>
      <c r="O425" s="54"/>
      <c r="P425" s="55"/>
      <c r="Q425" s="125"/>
      <c r="R425" s="55"/>
      <c r="S425" s="55"/>
      <c r="T425" s="55"/>
      <c r="U425" s="55"/>
      <c r="V425" s="55"/>
      <c r="W425" s="56"/>
      <c r="X425" s="57"/>
      <c r="Z425" s="53"/>
      <c r="AA425" s="59"/>
      <c r="AB425" s="54"/>
      <c r="AC425" s="55"/>
      <c r="AD425" s="55"/>
      <c r="AE425" s="67"/>
      <c r="AF425" s="55"/>
      <c r="AG425" s="55"/>
      <c r="AH425" s="55"/>
      <c r="AI425" s="55"/>
      <c r="AJ425" s="69"/>
      <c r="AK425" s="57"/>
      <c r="AM425" s="53"/>
      <c r="AN425" s="59"/>
      <c r="AO425" s="54"/>
      <c r="AP425" s="55"/>
      <c r="AQ425" s="55"/>
      <c r="AR425" s="55"/>
      <c r="AS425" s="55"/>
      <c r="AT425" s="55"/>
      <c r="AU425" s="55"/>
      <c r="AV425" s="55"/>
      <c r="AW425" s="56"/>
      <c r="AX425" s="57"/>
      <c r="AZ425" s="53"/>
      <c r="BA425" s="59"/>
      <c r="BB425" s="54"/>
      <c r="BC425" s="55"/>
      <c r="BD425" s="55"/>
      <c r="BE425" s="55"/>
      <c r="BF425" s="55"/>
      <c r="BG425" s="55"/>
      <c r="BH425" s="55"/>
      <c r="BI425" s="55"/>
      <c r="BJ425" s="56"/>
      <c r="BK425" s="57"/>
      <c r="BM425" s="19" t="str">
        <f t="shared" si="625"/>
        <v/>
      </c>
      <c r="BN425" s="20" t="str">
        <f t="shared" si="626"/>
        <v/>
      </c>
    </row>
    <row r="426" spans="2:66" x14ac:dyDescent="0.25">
      <c r="B426" s="34" t="s">
        <v>395</v>
      </c>
      <c r="C426" s="35" t="s">
        <v>423</v>
      </c>
      <c r="D426" s="36">
        <f ca="1">IF(EXACT(C426, ""), "", VLOOKUP(C426, OFFSET($BM$6, 0, 0, PARAMETER!$C$2, 2), 2, FALSE))</f>
        <v>44158</v>
      </c>
      <c r="E426" s="138"/>
      <c r="F426" s="37">
        <f ca="1">IF(OR(EXACT(G426, ""), EXACT(H426, "")), "", H426-G426)</f>
        <v>0</v>
      </c>
      <c r="G426" s="38">
        <f ca="1">IF(COUNT(T426, AG426, AT426, BG426)=0, D426, MIN(T426, AG426, AT426, BG426))</f>
        <v>44158</v>
      </c>
      <c r="H426" s="38">
        <f ca="1">IF(COUNT(U426, AH426, AU426, BH426)=0, (D426 + IFERROR(1/(1/E426), 0)), MAX(U426, AH426, AU426, BH426))</f>
        <v>44158</v>
      </c>
      <c r="I426" s="37">
        <f ca="1">IF(OR(EXACT(J426, ""), EXACT(K426, "")), "", K426-J426)</f>
        <v>0</v>
      </c>
      <c r="J426" s="38">
        <f ca="1">IF(COUNT(W426, AJ426, AW426, BJ426)=0, D426, MIN(W426, AJ426, AW426, BJ426))</f>
        <v>44158</v>
      </c>
      <c r="K426" s="39">
        <f ca="1">IF(COUNT(X426, AK426, AX426, BK426)=0, (D426 + IFERROR(1/(1/E426), 0)), MAX(X426, AK426, AX426, BK426))</f>
        <v>44158</v>
      </c>
      <c r="M426" s="46"/>
      <c r="N426" s="58"/>
      <c r="O426" s="47"/>
      <c r="P426" s="48"/>
      <c r="Q426" s="123" t="str">
        <f>IF(OR(EXACT(R426, ""), EXACT(S426, "")), "", S426-R426)</f>
        <v/>
      </c>
      <c r="R426" s="50" t="str">
        <f>IF(COUNT(R427:R431)=0, "", MIN(R427:R431))</f>
        <v/>
      </c>
      <c r="S426" s="50" t="str">
        <f>IF(COUNT(S427:S431)=0, "", MAX(S427:S431))</f>
        <v/>
      </c>
      <c r="T426" s="50" t="str">
        <f>IF(COUNT(T427:T431)=0, "", MIN(T427:T431))</f>
        <v/>
      </c>
      <c r="U426" s="50" t="str">
        <f>IF(COUNT(U427:U431)=0, "", MAX(U427:U431))</f>
        <v/>
      </c>
      <c r="V426" s="49" t="str">
        <f>IF(OR(EXACT(W426, ""), EXACT(X426, "")), "", X426-W426)</f>
        <v/>
      </c>
      <c r="W426" s="50" t="str">
        <f>IF(COUNT(W427:W431)=0, "", MIN(W427:W431))</f>
        <v/>
      </c>
      <c r="X426" s="51" t="str">
        <f>IF(COUNT(X427:X431)=0, "", MAX(X427:X431))</f>
        <v/>
      </c>
      <c r="Y426" s="11"/>
      <c r="Z426" s="46"/>
      <c r="AA426" s="58"/>
      <c r="AB426" s="47"/>
      <c r="AC426" s="48"/>
      <c r="AD426" s="49" t="str">
        <f>IF(OR(EXACT(AE426, ""), EXACT(AF426, "")), "", AF426-AE426)</f>
        <v/>
      </c>
      <c r="AE426" s="50" t="str">
        <f>IF(COUNT(AE427:AE431)=0, "", MIN(AE427:AE431))</f>
        <v/>
      </c>
      <c r="AF426" s="50" t="str">
        <f>IF(COUNT(AF427:AF431)=0, "", MAX(AF427:AF431))</f>
        <v/>
      </c>
      <c r="AG426" s="50" t="str">
        <f>IF(COUNT(AG427:AG431)=0, "", MIN(AG427:AG431))</f>
        <v/>
      </c>
      <c r="AH426" s="50" t="str">
        <f>IF(COUNT(AH427:AH431)=0, "", MAX(AH427:AH431))</f>
        <v/>
      </c>
      <c r="AI426" s="49" t="str">
        <f>IF(OR(EXACT(AJ426, ""), EXACT(AK426, "")), "", AK426-AJ426)</f>
        <v/>
      </c>
      <c r="AJ426" s="50" t="str">
        <f>IF(COUNT(AJ427:AJ431)=0, "", MIN(AJ427:AJ431))</f>
        <v/>
      </c>
      <c r="AK426" s="51" t="str">
        <f>IF(COUNT(AK427:AK431)=0, "", MAX(AK427:AK431))</f>
        <v/>
      </c>
      <c r="AL426" s="11"/>
      <c r="AM426" s="46"/>
      <c r="AN426" s="58"/>
      <c r="AO426" s="47"/>
      <c r="AP426" s="48"/>
      <c r="AQ426" s="49" t="str">
        <f>IF(OR(EXACT(AR426, ""), EXACT(AS426, "")), "", AS426-AR426)</f>
        <v/>
      </c>
      <c r="AR426" s="50" t="str">
        <f>IF(COUNT(AR427:AR431)=0, "", MIN(AR427:AR431))</f>
        <v/>
      </c>
      <c r="AS426" s="50" t="str">
        <f>IF(COUNT(AS427:AS431)=0, "", MAX(AS427:AS431))</f>
        <v/>
      </c>
      <c r="AT426" s="50" t="str">
        <f>IF(COUNT(AT427:AT431)=0, "", MIN(AT427:AT431))</f>
        <v/>
      </c>
      <c r="AU426" s="50" t="str">
        <f>IF(COUNT(AU427:AU431)=0, "", MAX(AU427:AU431))</f>
        <v/>
      </c>
      <c r="AV426" s="49" t="str">
        <f>IF(OR(EXACT(AW426, ""), EXACT(AX426, "")), "", AX426-AW426)</f>
        <v/>
      </c>
      <c r="AW426" s="50" t="str">
        <f>IF(COUNT(AW427:AW431)=0, "", MIN(AW427:AW431))</f>
        <v/>
      </c>
      <c r="AX426" s="51" t="str">
        <f>IF(COUNT(AX427:AX431)=0, "", MAX(AX427:AX431))</f>
        <v/>
      </c>
      <c r="AY426" s="11"/>
      <c r="AZ426" s="46"/>
      <c r="BA426" s="58"/>
      <c r="BB426" s="47"/>
      <c r="BC426" s="48"/>
      <c r="BD426" s="49" t="str">
        <f>IF(OR(EXACT(BE426, ""), EXACT(BF426, "")), "", BF426-BE426)</f>
        <v/>
      </c>
      <c r="BE426" s="50" t="str">
        <f>IF(COUNT(BE427:BE431)=0, "", MIN(BE427:BE431))</f>
        <v/>
      </c>
      <c r="BF426" s="50" t="str">
        <f>IF(COUNT(BF427:BF431)=0, "", MAX(BF427:BF431))</f>
        <v/>
      </c>
      <c r="BG426" s="50" t="str">
        <f>IF(COUNT(BG427:BG431)=0, "", MIN(BG427:BG431))</f>
        <v/>
      </c>
      <c r="BH426" s="50" t="str">
        <f>IF(COUNT(BH427:BH431)=0, "", MAX(BH427:BH431))</f>
        <v/>
      </c>
      <c r="BI426" s="49" t="str">
        <f>IF(OR(EXACT(BJ426, ""), EXACT(BK426, "")), "", BK426-BJ426)</f>
        <v/>
      </c>
      <c r="BJ426" s="50" t="str">
        <f>IF(COUNT(BJ427:BJ431)=0, "", MIN(BJ427:BJ431))</f>
        <v/>
      </c>
      <c r="BK426" s="51" t="str">
        <f>IF(COUNT(BK427:BK431)=0, "", MAX(BK427:BK431))</f>
        <v/>
      </c>
      <c r="BM426" s="19" t="str">
        <f t="shared" si="625"/>
        <v>SupplyChain.Report</v>
      </c>
      <c r="BN426" s="20">
        <f t="shared" ca="1" si="626"/>
        <v>44158</v>
      </c>
    </row>
    <row r="427" spans="2:66" x14ac:dyDescent="0.25">
      <c r="B427" s="143"/>
      <c r="C427" s="144"/>
      <c r="D427" s="150">
        <f ca="1">D426</f>
        <v>44158</v>
      </c>
      <c r="E427" s="151"/>
      <c r="F427" s="146"/>
      <c r="G427" s="144"/>
      <c r="H427" s="144"/>
      <c r="I427" s="147"/>
      <c r="J427" s="144"/>
      <c r="K427" s="148"/>
      <c r="M427" s="52"/>
      <c r="N427" s="9"/>
      <c r="O427" s="10"/>
      <c r="P427" s="7"/>
      <c r="Q427" s="124"/>
      <c r="R427" s="66"/>
      <c r="S427" s="22" t="str">
        <f t="shared" ref="S427:S429" si="713">IF(OR(EXACT(Q427,""), EXACT(R427,"")), "", Q427+R427)</f>
        <v/>
      </c>
      <c r="T427" s="22" t="str">
        <f t="shared" ref="T427:T429" si="714">IF(OR(EXACT(Q427,""), EXACT(R427,"")), "", IF(R427&lt;$D427, $D427, R427))</f>
        <v/>
      </c>
      <c r="U427" s="22" t="str">
        <f t="shared" ref="U427:U429" si="715">IF(OR(EXACT(Q427,""), EXACT(R427,"")), "", Q427+T427)</f>
        <v/>
      </c>
      <c r="V427" s="31" t="str">
        <f t="shared" ref="V427:V429" si="716">IF(OR(EXACT(W427,""), EXACT(X427,"")), "",  X427-W427)</f>
        <v/>
      </c>
      <c r="W427" s="66"/>
      <c r="X427" s="61"/>
      <c r="Z427" s="52"/>
      <c r="AA427" s="9" t="s">
        <v>7</v>
      </c>
      <c r="AB427" s="10"/>
      <c r="AC427" s="7" t="s">
        <v>4</v>
      </c>
      <c r="AD427" s="7"/>
      <c r="AE427" s="68"/>
      <c r="AF427" s="22" t="str">
        <f t="shared" ref="AF427:AF429" si="717">IF(OR(EXACT(AD427,""), EXACT(AE427,"")), "", AD427+AE427)</f>
        <v/>
      </c>
      <c r="AG427" s="22" t="str">
        <f t="shared" ref="AG427:AG429" si="718">IF(OR(EXACT(AD427,""), EXACT(AE427,"")), "", IF(AE427&lt;$D427, $D427, AE427))</f>
        <v/>
      </c>
      <c r="AH427" s="22" t="str">
        <f t="shared" ref="AH427:AH429" si="719">IF(OR(EXACT(AD427,""), EXACT(AE427,"")), "", AD427+AG427)</f>
        <v/>
      </c>
      <c r="AI427" s="31" t="str">
        <f t="shared" ref="AI427:AI429" si="720">IF(OR(EXACT(AJ427,""), EXACT(AK427,"")), "",  AK427-AJ427)</f>
        <v/>
      </c>
      <c r="AJ427" s="66"/>
      <c r="AK427" s="61"/>
      <c r="AM427" s="52" t="s">
        <v>0</v>
      </c>
      <c r="AN427" s="102" t="s">
        <v>6</v>
      </c>
      <c r="AO427" s="103"/>
      <c r="AP427" s="7"/>
      <c r="AQ427" s="7"/>
      <c r="AR427" s="7"/>
      <c r="AS427" s="22" t="str">
        <f t="shared" ref="AS427:AS429" si="721">IF(OR(EXACT(AQ427,""), EXACT(AR427,"")), "", AQ427+AR427)</f>
        <v/>
      </c>
      <c r="AT427" s="22" t="str">
        <f t="shared" ref="AT427:AT429" si="722">IF(OR(EXACT(AQ427, ""), EXACT(AR427, "")), "", IF(EXACT($D427, ""), AR427, IF(AR427&lt;$D427, $D427, AR427)))</f>
        <v/>
      </c>
      <c r="AU427" s="22" t="str">
        <f t="shared" ref="AU427:AU429" si="723">IF(OR(EXACT(AQ427,""), EXACT(AR427,"")), "", AQ427+AT427)</f>
        <v/>
      </c>
      <c r="AV427" s="31" t="str">
        <f t="shared" ref="AV427:AV429" si="724">IF(OR(EXACT(AW427,""), EXACT(AX427,"")), "",  AX427-AW427)</f>
        <v/>
      </c>
      <c r="AW427" s="6"/>
      <c r="AX427" s="61"/>
      <c r="AZ427" s="52"/>
      <c r="BA427" s="104"/>
      <c r="BB427" s="105"/>
      <c r="BC427" s="7"/>
      <c r="BD427" s="7"/>
      <c r="BE427" s="7"/>
      <c r="BF427" s="22" t="str">
        <f t="shared" ref="BF427:BF429" si="725">IF(OR(EXACT(BD427,""), EXACT(BE427,"")), "", BD427+BE427)</f>
        <v/>
      </c>
      <c r="BG427" s="22" t="str">
        <f t="shared" ref="BG427:BG429" si="726">IF(OR(EXACT(BD427, ""), EXACT(BE427, "")), "", IF(EXACT($D427, ""), BE427, IF(BE427&lt;$D427, $D427, BE427)))</f>
        <v/>
      </c>
      <c r="BH427" s="22" t="str">
        <f t="shared" ref="BH427:BH429" si="727">IF(OR(EXACT(BD427,""), EXACT(BE427,"")), "", BD427+BG427)</f>
        <v/>
      </c>
      <c r="BI427" s="31" t="str">
        <f t="shared" ref="BI427:BI429" si="728">IF(OR(EXACT(BJ427,""), EXACT(BK427,"")), "",  BK427-BJ427)</f>
        <v/>
      </c>
      <c r="BJ427" s="8"/>
      <c r="BK427" s="61" t="s">
        <v>299</v>
      </c>
      <c r="BM427" s="19" t="str">
        <f t="shared" si="625"/>
        <v/>
      </c>
      <c r="BN427" s="20" t="str">
        <f t="shared" si="626"/>
        <v/>
      </c>
    </row>
    <row r="428" spans="2:66" x14ac:dyDescent="0.25">
      <c r="B428" s="143"/>
      <c r="C428" s="144"/>
      <c r="D428" s="150">
        <f t="shared" ref="D428:D430" ca="1" si="729">D427</f>
        <v>44158</v>
      </c>
      <c r="E428" s="151"/>
      <c r="F428" s="146"/>
      <c r="G428" s="144"/>
      <c r="H428" s="144"/>
      <c r="I428" s="147"/>
      <c r="J428" s="144"/>
      <c r="K428" s="148"/>
      <c r="M428" s="52"/>
      <c r="N428" s="9"/>
      <c r="O428" s="10"/>
      <c r="P428" s="7"/>
      <c r="Q428" s="124"/>
      <c r="R428" s="66"/>
      <c r="S428" s="22" t="str">
        <f t="shared" si="713"/>
        <v/>
      </c>
      <c r="T428" s="22" t="str">
        <f t="shared" si="714"/>
        <v/>
      </c>
      <c r="U428" s="22" t="str">
        <f t="shared" si="715"/>
        <v/>
      </c>
      <c r="V428" s="31" t="str">
        <f t="shared" si="716"/>
        <v/>
      </c>
      <c r="W428" s="66"/>
      <c r="X428" s="61"/>
      <c r="Z428" s="52"/>
      <c r="AA428" s="9"/>
      <c r="AB428" s="10"/>
      <c r="AC428" s="7"/>
      <c r="AD428" s="7"/>
      <c r="AE428" s="66"/>
      <c r="AF428" s="22" t="str">
        <f t="shared" si="717"/>
        <v/>
      </c>
      <c r="AG428" s="22" t="str">
        <f t="shared" si="718"/>
        <v/>
      </c>
      <c r="AH428" s="22" t="str">
        <f t="shared" si="719"/>
        <v/>
      </c>
      <c r="AI428" s="31" t="str">
        <f t="shared" si="720"/>
        <v/>
      </c>
      <c r="AJ428" s="66"/>
      <c r="AK428" s="61"/>
      <c r="AM428" s="52"/>
      <c r="AN428" s="9" t="s">
        <v>7</v>
      </c>
      <c r="AO428" s="10"/>
      <c r="AP428" s="7" t="s">
        <v>4</v>
      </c>
      <c r="AQ428" s="7">
        <v>1</v>
      </c>
      <c r="AR428" s="6"/>
      <c r="AS428" s="22" t="str">
        <f t="shared" si="721"/>
        <v/>
      </c>
      <c r="AT428" s="22" t="str">
        <f t="shared" si="722"/>
        <v/>
      </c>
      <c r="AU428" s="22" t="str">
        <f t="shared" si="723"/>
        <v/>
      </c>
      <c r="AV428" s="31" t="str">
        <f t="shared" si="724"/>
        <v/>
      </c>
      <c r="AW428" s="6"/>
      <c r="AX428" s="61"/>
      <c r="AZ428" s="52"/>
      <c r="BA428" s="104"/>
      <c r="BB428" s="105"/>
      <c r="BC428" s="7"/>
      <c r="BD428" s="7"/>
      <c r="BE428" s="7"/>
      <c r="BF428" s="22" t="str">
        <f t="shared" si="725"/>
        <v/>
      </c>
      <c r="BG428" s="22" t="str">
        <f t="shared" si="726"/>
        <v/>
      </c>
      <c r="BH428" s="22" t="str">
        <f t="shared" si="727"/>
        <v/>
      </c>
      <c r="BI428" s="31" t="str">
        <f t="shared" si="728"/>
        <v/>
      </c>
      <c r="BJ428" s="8"/>
      <c r="BK428" s="61" t="s">
        <v>299</v>
      </c>
      <c r="BM428" s="19" t="str">
        <f t="shared" si="625"/>
        <v/>
      </c>
      <c r="BN428" s="20" t="str">
        <f t="shared" si="626"/>
        <v/>
      </c>
    </row>
    <row r="429" spans="2:66" x14ac:dyDescent="0.25">
      <c r="B429" s="143"/>
      <c r="C429" s="144"/>
      <c r="D429" s="150">
        <f t="shared" ca="1" si="729"/>
        <v>44158</v>
      </c>
      <c r="E429" s="151"/>
      <c r="F429" s="146"/>
      <c r="G429" s="144"/>
      <c r="H429" s="144"/>
      <c r="I429" s="147"/>
      <c r="J429" s="144"/>
      <c r="K429" s="148"/>
      <c r="M429" s="52"/>
      <c r="N429" s="9"/>
      <c r="O429" s="10"/>
      <c r="P429" s="7"/>
      <c r="Q429" s="124"/>
      <c r="R429" s="66"/>
      <c r="S429" s="22" t="str">
        <f t="shared" si="713"/>
        <v/>
      </c>
      <c r="T429" s="22" t="str">
        <f t="shared" si="714"/>
        <v/>
      </c>
      <c r="U429" s="22" t="str">
        <f t="shared" si="715"/>
        <v/>
      </c>
      <c r="V429" s="31" t="str">
        <f t="shared" si="716"/>
        <v/>
      </c>
      <c r="W429" s="66"/>
      <c r="X429" s="61"/>
      <c r="Z429" s="52"/>
      <c r="AA429" s="9"/>
      <c r="AB429" s="10"/>
      <c r="AC429" s="7"/>
      <c r="AD429" s="7"/>
      <c r="AE429" s="68"/>
      <c r="AF429" s="22" t="str">
        <f t="shared" si="717"/>
        <v/>
      </c>
      <c r="AG429" s="22" t="str">
        <f t="shared" si="718"/>
        <v/>
      </c>
      <c r="AH429" s="22" t="str">
        <f t="shared" si="719"/>
        <v/>
      </c>
      <c r="AI429" s="31" t="str">
        <f t="shared" si="720"/>
        <v/>
      </c>
      <c r="AJ429" s="66"/>
      <c r="AK429" s="61"/>
      <c r="AM429" s="52" t="s">
        <v>0</v>
      </c>
      <c r="AN429" s="102" t="s">
        <v>5</v>
      </c>
      <c r="AO429" s="103"/>
      <c r="AP429" s="7"/>
      <c r="AQ429" s="7"/>
      <c r="AR429" s="7"/>
      <c r="AS429" s="22" t="str">
        <f t="shared" si="721"/>
        <v/>
      </c>
      <c r="AT429" s="22" t="str">
        <f t="shared" si="722"/>
        <v/>
      </c>
      <c r="AU429" s="22" t="str">
        <f t="shared" si="723"/>
        <v/>
      </c>
      <c r="AV429" s="31" t="str">
        <f t="shared" si="724"/>
        <v/>
      </c>
      <c r="AW429" s="6"/>
      <c r="AX429" s="61"/>
      <c r="AZ429" s="52"/>
      <c r="BA429" s="104"/>
      <c r="BB429" s="105"/>
      <c r="BC429" s="7"/>
      <c r="BD429" s="7"/>
      <c r="BE429" s="7"/>
      <c r="BF429" s="22" t="str">
        <f t="shared" si="725"/>
        <v/>
      </c>
      <c r="BG429" s="22" t="str">
        <f t="shared" si="726"/>
        <v/>
      </c>
      <c r="BH429" s="22" t="str">
        <f t="shared" si="727"/>
        <v/>
      </c>
      <c r="BI429" s="31" t="str">
        <f t="shared" si="728"/>
        <v/>
      </c>
      <c r="BJ429" s="8"/>
      <c r="BK429" s="61" t="s">
        <v>299</v>
      </c>
      <c r="BM429" s="19" t="str">
        <f t="shared" si="625"/>
        <v/>
      </c>
      <c r="BN429" s="20" t="str">
        <f t="shared" si="626"/>
        <v/>
      </c>
    </row>
    <row r="430" spans="2:66" x14ac:dyDescent="0.25">
      <c r="B430" s="143"/>
      <c r="C430" s="144"/>
      <c r="D430" s="150">
        <f t="shared" ca="1" si="729"/>
        <v>44158</v>
      </c>
      <c r="E430" s="151"/>
      <c r="F430" s="146"/>
      <c r="G430" s="144"/>
      <c r="H430" s="144"/>
      <c r="I430" s="147"/>
      <c r="J430" s="144"/>
      <c r="K430" s="148"/>
      <c r="M430" s="52"/>
      <c r="N430" s="9"/>
      <c r="O430" s="10"/>
      <c r="P430" s="7"/>
      <c r="Q430" s="124"/>
      <c r="R430" s="66"/>
      <c r="S430" s="22"/>
      <c r="T430" s="22"/>
      <c r="U430" s="22"/>
      <c r="V430" s="31"/>
      <c r="W430" s="66"/>
      <c r="X430" s="61"/>
      <c r="Z430" s="52"/>
      <c r="AA430" s="9"/>
      <c r="AB430" s="10"/>
      <c r="AC430" s="7"/>
      <c r="AD430" s="7"/>
      <c r="AE430" s="68"/>
      <c r="AF430" s="22"/>
      <c r="AG430" s="22"/>
      <c r="AH430" s="22"/>
      <c r="AI430" s="31"/>
      <c r="AJ430" s="66"/>
      <c r="AK430" s="61"/>
      <c r="AM430" s="52"/>
      <c r="AN430" s="82" t="s">
        <v>7</v>
      </c>
      <c r="AO430" s="85"/>
      <c r="AP430" s="7" t="s">
        <v>4</v>
      </c>
      <c r="AQ430" s="7">
        <v>1</v>
      </c>
      <c r="AR430" s="7"/>
      <c r="AS430" s="22"/>
      <c r="AT430" s="22"/>
      <c r="AU430" s="22"/>
      <c r="AV430" s="31"/>
      <c r="AW430" s="6"/>
      <c r="AX430" s="61"/>
      <c r="AZ430" s="52"/>
      <c r="BA430" s="84"/>
      <c r="BB430" s="85"/>
      <c r="BC430" s="7"/>
      <c r="BD430" s="7"/>
      <c r="BE430" s="7"/>
      <c r="BF430" s="22"/>
      <c r="BG430" s="22"/>
      <c r="BH430" s="22"/>
      <c r="BI430" s="31"/>
      <c r="BJ430" s="8"/>
      <c r="BK430" s="61"/>
      <c r="BM430" s="19" t="str">
        <f t="shared" si="625"/>
        <v/>
      </c>
      <c r="BN430" s="20" t="str">
        <f t="shared" si="626"/>
        <v/>
      </c>
    </row>
    <row r="431" spans="2:66" ht="15.75" thickBot="1" x14ac:dyDescent="0.3">
      <c r="B431" s="40"/>
      <c r="C431" s="41"/>
      <c r="D431" s="42"/>
      <c r="E431" s="139"/>
      <c r="F431" s="43"/>
      <c r="G431" s="41"/>
      <c r="H431" s="41"/>
      <c r="I431" s="44"/>
      <c r="J431" s="41"/>
      <c r="K431" s="45"/>
      <c r="M431" s="53"/>
      <c r="N431" s="59"/>
      <c r="O431" s="54"/>
      <c r="P431" s="55"/>
      <c r="Q431" s="125"/>
      <c r="R431" s="55"/>
      <c r="S431" s="55"/>
      <c r="T431" s="55"/>
      <c r="U431" s="55"/>
      <c r="V431" s="55"/>
      <c r="W431" s="56"/>
      <c r="X431" s="57"/>
      <c r="Z431" s="53"/>
      <c r="AA431" s="59"/>
      <c r="AB431" s="54"/>
      <c r="AC431" s="55"/>
      <c r="AD431" s="55"/>
      <c r="AE431" s="67"/>
      <c r="AF431" s="55"/>
      <c r="AG431" s="55"/>
      <c r="AH431" s="55"/>
      <c r="AI431" s="55"/>
      <c r="AJ431" s="69"/>
      <c r="AK431" s="57"/>
      <c r="AM431" s="53"/>
      <c r="AN431" s="59"/>
      <c r="AO431" s="54"/>
      <c r="AP431" s="55"/>
      <c r="AQ431" s="55"/>
      <c r="AR431" s="55"/>
      <c r="AS431" s="55"/>
      <c r="AT431" s="55"/>
      <c r="AU431" s="55"/>
      <c r="AV431" s="55"/>
      <c r="AW431" s="56"/>
      <c r="AX431" s="57"/>
      <c r="AZ431" s="53"/>
      <c r="BA431" s="59"/>
      <c r="BB431" s="54"/>
      <c r="BC431" s="55"/>
      <c r="BD431" s="55"/>
      <c r="BE431" s="55"/>
      <c r="BF431" s="55"/>
      <c r="BG431" s="55"/>
      <c r="BH431" s="55"/>
      <c r="BI431" s="55"/>
      <c r="BJ431" s="56"/>
      <c r="BK431" s="57"/>
      <c r="BM431" s="19" t="str">
        <f t="shared" si="625"/>
        <v/>
      </c>
      <c r="BN431" s="20" t="str">
        <f t="shared" si="626"/>
        <v/>
      </c>
    </row>
  </sheetData>
  <mergeCells count="380">
    <mergeCell ref="BA227:BB227"/>
    <mergeCell ref="BA416:BB416"/>
    <mergeCell ref="AN417:AO417"/>
    <mergeCell ref="BA417:BB417"/>
    <mergeCell ref="AN355:AO355"/>
    <mergeCell ref="BA355:BB355"/>
    <mergeCell ref="BA356:BB356"/>
    <mergeCell ref="AN357:AO357"/>
    <mergeCell ref="BA357:BB357"/>
    <mergeCell ref="AN337:AO337"/>
    <mergeCell ref="BA337:BB337"/>
    <mergeCell ref="BA338:BB338"/>
    <mergeCell ref="AN339:AO339"/>
    <mergeCell ref="BA339:BB339"/>
    <mergeCell ref="E4:E5"/>
    <mergeCell ref="E2:K2"/>
    <mergeCell ref="AN397:AO397"/>
    <mergeCell ref="BA397:BB397"/>
    <mergeCell ref="BA398:BB398"/>
    <mergeCell ref="AN399:AO399"/>
    <mergeCell ref="BA399:BB399"/>
    <mergeCell ref="AN415:AO415"/>
    <mergeCell ref="BA415:BB415"/>
    <mergeCell ref="AN319:AO319"/>
    <mergeCell ref="BA319:BB319"/>
    <mergeCell ref="BA320:BB320"/>
    <mergeCell ref="AN321:AO321"/>
    <mergeCell ref="BA321:BB321"/>
    <mergeCell ref="AN266:AO266"/>
    <mergeCell ref="BA266:BB266"/>
    <mergeCell ref="BA267:BB267"/>
    <mergeCell ref="AN268:AO268"/>
    <mergeCell ref="BA268:BB268"/>
    <mergeCell ref="AN219:AO219"/>
    <mergeCell ref="BA219:BB219"/>
    <mergeCell ref="BA220:BB220"/>
    <mergeCell ref="AN227:AO227"/>
    <mergeCell ref="AN421:AO421"/>
    <mergeCell ref="BA421:BB421"/>
    <mergeCell ref="BA422:BB422"/>
    <mergeCell ref="AN423:AO423"/>
    <mergeCell ref="BA423:BB423"/>
    <mergeCell ref="AN427:AO427"/>
    <mergeCell ref="BA427:BB427"/>
    <mergeCell ref="BA428:BB428"/>
    <mergeCell ref="AN429:AO429"/>
    <mergeCell ref="BA429:BB429"/>
    <mergeCell ref="AN403:AO403"/>
    <mergeCell ref="BA403:BB403"/>
    <mergeCell ref="BA404:BB404"/>
    <mergeCell ref="AN405:AO405"/>
    <mergeCell ref="BA405:BB405"/>
    <mergeCell ref="AN409:AO409"/>
    <mergeCell ref="BA409:BB409"/>
    <mergeCell ref="BA410:BB410"/>
    <mergeCell ref="AN411:AO411"/>
    <mergeCell ref="BA411:BB411"/>
    <mergeCell ref="AN373:AO373"/>
    <mergeCell ref="BA373:BB373"/>
    <mergeCell ref="BA374:BB374"/>
    <mergeCell ref="AN377:AO377"/>
    <mergeCell ref="BA377:BB377"/>
    <mergeCell ref="AN391:AO391"/>
    <mergeCell ref="BA391:BB391"/>
    <mergeCell ref="BA392:BB392"/>
    <mergeCell ref="AN393:AO393"/>
    <mergeCell ref="BA393:BB393"/>
    <mergeCell ref="AN385:AO385"/>
    <mergeCell ref="BA385:BB385"/>
    <mergeCell ref="BA386:BB386"/>
    <mergeCell ref="AN387:AO387"/>
    <mergeCell ref="BA387:BB387"/>
    <mergeCell ref="AN361:AO361"/>
    <mergeCell ref="BA361:BB361"/>
    <mergeCell ref="BA362:BB362"/>
    <mergeCell ref="AN363:AO363"/>
    <mergeCell ref="BA363:BB363"/>
    <mergeCell ref="AN367:AO367"/>
    <mergeCell ref="BA367:BB367"/>
    <mergeCell ref="BA368:BB368"/>
    <mergeCell ref="AN369:AO369"/>
    <mergeCell ref="BA369:BB369"/>
    <mergeCell ref="AN343:AO343"/>
    <mergeCell ref="BA343:BB343"/>
    <mergeCell ref="BA344:BB344"/>
    <mergeCell ref="AN345:AO345"/>
    <mergeCell ref="BA345:BB345"/>
    <mergeCell ref="AN349:AO349"/>
    <mergeCell ref="BA349:BB349"/>
    <mergeCell ref="BA350:BB350"/>
    <mergeCell ref="AN351:AO351"/>
    <mergeCell ref="BA351:BB351"/>
    <mergeCell ref="AN325:AO325"/>
    <mergeCell ref="BA325:BB325"/>
    <mergeCell ref="BA326:BB326"/>
    <mergeCell ref="AN327:AO327"/>
    <mergeCell ref="BA327:BB327"/>
    <mergeCell ref="AN331:AO331"/>
    <mergeCell ref="BA331:BB331"/>
    <mergeCell ref="BA332:BB332"/>
    <mergeCell ref="AN333:AO333"/>
    <mergeCell ref="BA333:BB333"/>
    <mergeCell ref="AN312:AO312"/>
    <mergeCell ref="BA312:BB312"/>
    <mergeCell ref="BA313:BB313"/>
    <mergeCell ref="AN314:AO314"/>
    <mergeCell ref="BA314:BB314"/>
    <mergeCell ref="AN292:AO292"/>
    <mergeCell ref="BA292:BB292"/>
    <mergeCell ref="BA293:BB293"/>
    <mergeCell ref="AN305:AO305"/>
    <mergeCell ref="BA305:BB305"/>
    <mergeCell ref="AN286:AO286"/>
    <mergeCell ref="BA286:BB286"/>
    <mergeCell ref="BA287:BB287"/>
    <mergeCell ref="AN288:AO288"/>
    <mergeCell ref="BA288:BB288"/>
    <mergeCell ref="AN256:AO256"/>
    <mergeCell ref="BA256:BB256"/>
    <mergeCell ref="BA257:BB257"/>
    <mergeCell ref="AN262:AO262"/>
    <mergeCell ref="BA262:BB262"/>
    <mergeCell ref="AN272:AO272"/>
    <mergeCell ref="BA272:BB272"/>
    <mergeCell ref="BA273:BB273"/>
    <mergeCell ref="AN276:AO276"/>
    <mergeCell ref="BA276:BB276"/>
    <mergeCell ref="AN280:AO280"/>
    <mergeCell ref="BA280:BB280"/>
    <mergeCell ref="BA281:BB281"/>
    <mergeCell ref="AN282:AO282"/>
    <mergeCell ref="BA282:BB282"/>
    <mergeCell ref="BA215:BB215"/>
    <mergeCell ref="BA216:BB216"/>
    <mergeCell ref="BA45:BB45"/>
    <mergeCell ref="BA46:BB46"/>
    <mergeCell ref="BA37:BB37"/>
    <mergeCell ref="BA38:BB38"/>
    <mergeCell ref="BA39:BB39"/>
    <mergeCell ref="BA40:BB40"/>
    <mergeCell ref="BA41:BB41"/>
    <mergeCell ref="BA209:BB209"/>
    <mergeCell ref="BA210:BB210"/>
    <mergeCell ref="BA211:BB211"/>
    <mergeCell ref="BA212:BB212"/>
    <mergeCell ref="BA213:BB213"/>
    <mergeCell ref="BA214:BB214"/>
    <mergeCell ref="BA203:BB203"/>
    <mergeCell ref="BA204:BB204"/>
    <mergeCell ref="BA205:BB205"/>
    <mergeCell ref="BA206:BB206"/>
    <mergeCell ref="BA207:BB207"/>
    <mergeCell ref="BA208:BB208"/>
    <mergeCell ref="BA197:BB197"/>
    <mergeCell ref="BA198:BB198"/>
    <mergeCell ref="BA199:BB199"/>
    <mergeCell ref="BA200:BB200"/>
    <mergeCell ref="BA201:BB201"/>
    <mergeCell ref="BA202:BB202"/>
    <mergeCell ref="BA191:BB191"/>
    <mergeCell ref="BA192:BB192"/>
    <mergeCell ref="BA193:BB193"/>
    <mergeCell ref="BA194:BB194"/>
    <mergeCell ref="BA195:BB195"/>
    <mergeCell ref="BA196:BB196"/>
    <mergeCell ref="BA185:BB185"/>
    <mergeCell ref="BA186:BB186"/>
    <mergeCell ref="BA187:BB187"/>
    <mergeCell ref="BA188:BB188"/>
    <mergeCell ref="BA189:BB189"/>
    <mergeCell ref="BA190:BB190"/>
    <mergeCell ref="BA179:BB179"/>
    <mergeCell ref="BA180:BB180"/>
    <mergeCell ref="BA181:BB181"/>
    <mergeCell ref="BA182:BB182"/>
    <mergeCell ref="BA183:BB183"/>
    <mergeCell ref="BA184:BB184"/>
    <mergeCell ref="BA173:BB173"/>
    <mergeCell ref="BA174:BB174"/>
    <mergeCell ref="BA175:BB175"/>
    <mergeCell ref="BA176:BB176"/>
    <mergeCell ref="BA177:BB177"/>
    <mergeCell ref="BA178:BB178"/>
    <mergeCell ref="BA167:BB167"/>
    <mergeCell ref="BA168:BB168"/>
    <mergeCell ref="BA169:BB169"/>
    <mergeCell ref="BA170:BB170"/>
    <mergeCell ref="BA171:BB171"/>
    <mergeCell ref="BA172:BB172"/>
    <mergeCell ref="BA161:BB161"/>
    <mergeCell ref="BA162:BB162"/>
    <mergeCell ref="BA163:BB163"/>
    <mergeCell ref="BA164:BB164"/>
    <mergeCell ref="BA165:BB165"/>
    <mergeCell ref="BA166:BB166"/>
    <mergeCell ref="BA155:BB155"/>
    <mergeCell ref="BA156:BB156"/>
    <mergeCell ref="BA157:BB157"/>
    <mergeCell ref="BA158:BB158"/>
    <mergeCell ref="BA159:BB159"/>
    <mergeCell ref="BA160:BB160"/>
    <mergeCell ref="BA149:BB149"/>
    <mergeCell ref="BA150:BB150"/>
    <mergeCell ref="BA151:BB151"/>
    <mergeCell ref="BA152:BB152"/>
    <mergeCell ref="BA153:BB153"/>
    <mergeCell ref="BA154:BB154"/>
    <mergeCell ref="BA143:BB143"/>
    <mergeCell ref="BA144:BB144"/>
    <mergeCell ref="BA145:BB145"/>
    <mergeCell ref="BA146:BB146"/>
    <mergeCell ref="BA147:BB147"/>
    <mergeCell ref="BA148:BB148"/>
    <mergeCell ref="BA137:BB137"/>
    <mergeCell ref="BA138:BB138"/>
    <mergeCell ref="BA139:BB139"/>
    <mergeCell ref="BA140:BB140"/>
    <mergeCell ref="BA141:BB141"/>
    <mergeCell ref="BA142:BB142"/>
    <mergeCell ref="BA131:BB131"/>
    <mergeCell ref="BA132:BB132"/>
    <mergeCell ref="BA133:BB133"/>
    <mergeCell ref="BA134:BB134"/>
    <mergeCell ref="BA135:BB135"/>
    <mergeCell ref="BA136:BB136"/>
    <mergeCell ref="BA125:BB125"/>
    <mergeCell ref="BA126:BB126"/>
    <mergeCell ref="BA127:BB127"/>
    <mergeCell ref="BA128:BB128"/>
    <mergeCell ref="BA129:BB129"/>
    <mergeCell ref="BA130:BB130"/>
    <mergeCell ref="BA119:BB119"/>
    <mergeCell ref="BA120:BB120"/>
    <mergeCell ref="BA121:BB121"/>
    <mergeCell ref="BA122:BB122"/>
    <mergeCell ref="BA123:BB123"/>
    <mergeCell ref="BA124:BB124"/>
    <mergeCell ref="BA113:BB113"/>
    <mergeCell ref="BA114:BB114"/>
    <mergeCell ref="BA115:BB115"/>
    <mergeCell ref="BA116:BB116"/>
    <mergeCell ref="BA117:BB117"/>
    <mergeCell ref="BA118:BB118"/>
    <mergeCell ref="BA107:BB107"/>
    <mergeCell ref="BA108:BB108"/>
    <mergeCell ref="BA109:BB109"/>
    <mergeCell ref="BA110:BB110"/>
    <mergeCell ref="BA111:BB111"/>
    <mergeCell ref="BA112:BB112"/>
    <mergeCell ref="BA101:BB101"/>
    <mergeCell ref="BA102:BB102"/>
    <mergeCell ref="BA103:BB103"/>
    <mergeCell ref="BA104:BB104"/>
    <mergeCell ref="BA105:BB105"/>
    <mergeCell ref="BA106:BB106"/>
    <mergeCell ref="BA95:BB95"/>
    <mergeCell ref="BA96:BB96"/>
    <mergeCell ref="BA97:BB97"/>
    <mergeCell ref="BA98:BB98"/>
    <mergeCell ref="BA99:BB99"/>
    <mergeCell ref="BA100:BB100"/>
    <mergeCell ref="BA89:BB89"/>
    <mergeCell ref="BA90:BB90"/>
    <mergeCell ref="BA91:BB91"/>
    <mergeCell ref="BA92:BB92"/>
    <mergeCell ref="BA93:BB93"/>
    <mergeCell ref="BA94:BB94"/>
    <mergeCell ref="BA83:BB83"/>
    <mergeCell ref="BA84:BB84"/>
    <mergeCell ref="BA85:BB85"/>
    <mergeCell ref="BA86:BB86"/>
    <mergeCell ref="BA87:BB87"/>
    <mergeCell ref="BA88:BB88"/>
    <mergeCell ref="BA80:BB80"/>
    <mergeCell ref="BA81:BB81"/>
    <mergeCell ref="BA82:BB82"/>
    <mergeCell ref="BA71:BB71"/>
    <mergeCell ref="BA72:BB72"/>
    <mergeCell ref="BA73:BB73"/>
    <mergeCell ref="BA74:BB74"/>
    <mergeCell ref="BA75:BB75"/>
    <mergeCell ref="BA76:BB76"/>
    <mergeCell ref="G4:H4"/>
    <mergeCell ref="I4:I5"/>
    <mergeCell ref="J4:K4"/>
    <mergeCell ref="BA56:BB56"/>
    <mergeCell ref="BA57:BB57"/>
    <mergeCell ref="BA58:BB58"/>
    <mergeCell ref="BA7:BB7"/>
    <mergeCell ref="BA8:BB8"/>
    <mergeCell ref="BA9:BB9"/>
    <mergeCell ref="BA10:BB10"/>
    <mergeCell ref="AN55:AO55"/>
    <mergeCell ref="BA55:BB55"/>
    <mergeCell ref="W4:X4"/>
    <mergeCell ref="AN49:AO49"/>
    <mergeCell ref="BA49:BB49"/>
    <mergeCell ref="BA50:BB50"/>
    <mergeCell ref="AN51:AO51"/>
    <mergeCell ref="BA51:BB51"/>
    <mergeCell ref="AN235:AO235"/>
    <mergeCell ref="BA235:BB235"/>
    <mergeCell ref="AN251:AO251"/>
    <mergeCell ref="B2:B5"/>
    <mergeCell ref="C2:D2"/>
    <mergeCell ref="C3:C5"/>
    <mergeCell ref="D3:D5"/>
    <mergeCell ref="F3:H3"/>
    <mergeCell ref="I3:K3"/>
    <mergeCell ref="F4:F5"/>
    <mergeCell ref="AD4:AD5"/>
    <mergeCell ref="AE4:AF4"/>
    <mergeCell ref="AG4:AH4"/>
    <mergeCell ref="AI4:AI5"/>
    <mergeCell ref="AJ4:AK4"/>
    <mergeCell ref="Z2:AK2"/>
    <mergeCell ref="AM2:AX2"/>
    <mergeCell ref="AZ2:BK2"/>
    <mergeCell ref="Z3:AB5"/>
    <mergeCell ref="AC3:AC5"/>
    <mergeCell ref="AD3:AF3"/>
    <mergeCell ref="AG3:AH3"/>
    <mergeCell ref="AI3:AK3"/>
    <mergeCell ref="AN46:AO46"/>
    <mergeCell ref="BG4:BH4"/>
    <mergeCell ref="BI4:BI5"/>
    <mergeCell ref="BJ4:BK4"/>
    <mergeCell ref="AN7:AO7"/>
    <mergeCell ref="AN17:AO17"/>
    <mergeCell ref="AN36:AO36"/>
    <mergeCell ref="BA36:BB36"/>
    <mergeCell ref="BA11:BB11"/>
    <mergeCell ref="BA12:BB12"/>
    <mergeCell ref="BA13:BB13"/>
    <mergeCell ref="AR4:AS4"/>
    <mergeCell ref="AT4:AU4"/>
    <mergeCell ref="AV4:AV5"/>
    <mergeCell ref="AW4:AX4"/>
    <mergeCell ref="BD4:BD5"/>
    <mergeCell ref="BE4:BF4"/>
    <mergeCell ref="BC3:BC5"/>
    <mergeCell ref="BD3:BF3"/>
    <mergeCell ref="BG3:BH3"/>
    <mergeCell ref="BI3:BK3"/>
    <mergeCell ref="AQ4:AQ5"/>
    <mergeCell ref="AM3:AO5"/>
    <mergeCell ref="AN176:AO176"/>
    <mergeCell ref="AN40:AO40"/>
    <mergeCell ref="AN44:AO44"/>
    <mergeCell ref="BA44:BB44"/>
    <mergeCell ref="AP3:AP5"/>
    <mergeCell ref="AQ3:AS3"/>
    <mergeCell ref="AT3:AU3"/>
    <mergeCell ref="AV3:AX3"/>
    <mergeCell ref="AZ3:BB5"/>
    <mergeCell ref="BA65:BB65"/>
    <mergeCell ref="BA66:BB66"/>
    <mergeCell ref="BA67:BB67"/>
    <mergeCell ref="BA68:BB68"/>
    <mergeCell ref="BA69:BB69"/>
    <mergeCell ref="BA70:BB70"/>
    <mergeCell ref="BA59:BB59"/>
    <mergeCell ref="BA60:BB60"/>
    <mergeCell ref="BA61:BB61"/>
    <mergeCell ref="BA62:BB62"/>
    <mergeCell ref="BA63:BB63"/>
    <mergeCell ref="BA64:BB64"/>
    <mergeCell ref="BA77:BB77"/>
    <mergeCell ref="BA78:BB78"/>
    <mergeCell ref="BA79:BB79"/>
    <mergeCell ref="M2:X2"/>
    <mergeCell ref="M3:O5"/>
    <mergeCell ref="P3:P5"/>
    <mergeCell ref="Q3:S3"/>
    <mergeCell ref="T3:U3"/>
    <mergeCell ref="V3:X3"/>
    <mergeCell ref="Q4:Q5"/>
    <mergeCell ref="R4:S4"/>
    <mergeCell ref="T4:U4"/>
    <mergeCell ref="V4:V5"/>
  </mergeCells>
  <pageMargins left="0.7" right="0.7" top="0.75" bottom="0.75" header="0.3" footer="0.3"/>
  <pageSetup paperSize="9" orientation="portrait" r:id="rId1"/>
  <ignoredErrors>
    <ignoredError sqref="AS6:AT6 BF6:BG6 AF6:AG6 S6:T6 S35:T35 AF35:AG35 AS35:AT35 BF35:BG35 BF43:BG43 S54:T54 AF54:AG54 BF54:BG54 BF234:BG234 S43:T43 AS43:AT43 AS54:AT54 AS234:AT234 AF43:AG43 AF234:AG234 S234:T234 AF271:AG271 AS271:AT271 S271:T271 S278:T285 S255:T255 AF255:AG255 AS255:AT255 AF281:AG285 AF279 AG279:AH280 BF285:BG285 AS291:AT291 AF291:AG291 AF48:AG48 AS48:AT48 S48:T48 BF255:BG257 BF271:BG279 S311:T311 S324:T324 AF324:AG324 AS324:AV324 BF324 S372 AS372:AT372 AS390:AT390 AS402 AS279:AS285 AT278:AT285 AF402 S384 AF390:AF395 AS396 AS414:AS426 BF311:BF317 AS311:AV317 AG310:AG317 AF311:AF317 BF262:BG26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3" sqref="C3"/>
    </sheetView>
  </sheetViews>
  <sheetFormatPr defaultRowHeight="15" x14ac:dyDescent="0.25"/>
  <cols>
    <col min="2" max="2" width="17" bestFit="1" customWidth="1"/>
    <col min="3" max="3" width="15.85546875" bestFit="1" customWidth="1"/>
  </cols>
  <sheetData>
    <row r="2" spans="2:3" x14ac:dyDescent="0.25">
      <c r="B2" t="s">
        <v>31</v>
      </c>
      <c r="C2">
        <v>1000</v>
      </c>
    </row>
    <row r="3" spans="2:3" x14ac:dyDescent="0.25">
      <c r="B3" t="s">
        <v>420</v>
      </c>
      <c r="C3">
        <f>COLUMNS(MAIN!B2:K5)</f>
        <v>10</v>
      </c>
    </row>
    <row r="4" spans="2:3" x14ac:dyDescent="0.25">
      <c r="B4" t="s">
        <v>61</v>
      </c>
      <c r="C4" s="23">
        <f ca="1">NOW()</f>
        <v>44511.567391666664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</vt:lpstr>
      <vt:lpstr>MAIN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2021-11-11T06:37:02Z</dcterms:modified>
</cp:coreProperties>
</file>